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8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7F73"/>
      </patternFill>
    </fill>
    <fill>
      <patternFill patternType="solid">
        <fgColor rgb="FFFFE573"/>
      </patternFill>
    </fill>
    <fill>
      <patternFill patternType="solid">
        <fgColor rgb="FFFF7A73"/>
      </patternFill>
    </fill>
    <fill>
      <patternFill patternType="solid">
        <fgColor rgb="FFFF0000"/>
      </patternFill>
    </fill>
    <fill>
      <patternFill patternType="solid">
        <fgColor rgb="FF9FFF73"/>
      </patternFill>
    </fill>
    <fill>
      <patternFill patternType="solid">
        <fgColor rgb="FFFFCE73"/>
      </patternFill>
    </fill>
    <fill>
      <patternFill patternType="solid">
        <fgColor rgb="FFB7FF73"/>
      </patternFill>
    </fill>
    <fill>
      <patternFill patternType="solid">
        <fgColor rgb="FF73FF94"/>
      </patternFill>
    </fill>
    <fill>
      <patternFill patternType="solid">
        <fgColor rgb="FF73FF7C"/>
      </patternFill>
    </fill>
    <fill>
      <patternFill patternType="solid">
        <fgColor rgb="FFFFBE73"/>
      </patternFill>
    </fill>
    <fill>
      <patternFill patternType="solid">
        <fgColor rgb="FFFAFF73"/>
      </patternFill>
    </fill>
    <fill>
      <patternFill patternType="solid">
        <fgColor rgb="FFFFA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EA73"/>
      </patternFill>
    </fill>
    <fill>
      <patternFill patternType="solid">
        <fgColor rgb="FFFF9873"/>
      </patternFill>
    </fill>
    <fill>
      <patternFill patternType="solid">
        <fgColor rgb="FFFFB073"/>
      </patternFill>
    </fill>
    <fill>
      <patternFill patternType="solid">
        <fgColor rgb="FFFFFD73"/>
      </patternFill>
    </fill>
    <fill>
      <patternFill patternType="solid">
        <fgColor rgb="FFBBFF73"/>
      </patternFill>
    </fill>
    <fill>
      <patternFill patternType="solid">
        <fgColor rgb="FFFFFA73"/>
      </patternFill>
    </fill>
    <fill>
      <patternFill patternType="solid">
        <fgColor rgb="FFFFE873"/>
      </patternFill>
    </fill>
    <fill>
      <patternFill patternType="solid">
        <fgColor rgb="FFFFA9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D7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A273"/>
      </patternFill>
    </fill>
    <fill>
      <patternFill patternType="solid">
        <fgColor rgb="FFFF8F73"/>
      </patternFill>
    </fill>
    <fill>
      <patternFill patternType="solid">
        <fgColor rgb="FFDEFF73"/>
      </patternFill>
    </fill>
    <fill>
      <patternFill patternType="solid">
        <fgColor rgb="FFFFFF73"/>
      </patternFill>
    </fill>
    <fill>
      <patternFill patternType="solid">
        <fgColor rgb="FFC0FF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ABFF73"/>
      </patternFill>
    </fill>
    <fill>
      <patternFill patternType="solid">
        <fgColor rgb="FFFFF673"/>
      </patternFill>
    </fill>
    <fill>
      <patternFill patternType="solid">
        <fgColor rgb="FFFFE173"/>
      </patternFill>
    </fill>
    <fill>
      <patternFill patternType="solid">
        <fgColor rgb="FFFFF873"/>
      </patternFill>
    </fill>
    <fill>
      <patternFill patternType="solid">
        <fgColor rgb="FFF6FF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DCFF73"/>
      </patternFill>
    </fill>
    <fill>
      <patternFill patternType="solid">
        <fgColor rgb="FFFF9F73"/>
      </patternFill>
    </fill>
    <fill>
      <patternFill patternType="solid">
        <fgColor rgb="FFFFB773"/>
      </patternFill>
    </fill>
    <fill>
      <patternFill patternType="solid">
        <fgColor rgb="FFFFF373"/>
      </patternFill>
    </fill>
    <fill>
      <patternFill patternType="solid">
        <fgColor rgb="FF7CFF73"/>
      </patternFill>
    </fill>
    <fill>
      <patternFill patternType="solid">
        <fgColor rgb="FFFFDC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D0FF73"/>
      </patternFill>
    </fill>
    <fill>
      <patternFill patternType="solid">
        <fgColor rgb="FFFF9673"/>
      </patternFill>
    </fill>
    <fill>
      <patternFill patternType="solid">
        <fgColor rgb="FFFFDA73"/>
      </patternFill>
    </fill>
    <fill>
      <patternFill patternType="solid">
        <fgColor rgb="FFFDFF73"/>
      </patternFill>
    </fill>
    <fill>
      <patternFill patternType="solid">
        <fgColor rgb="FFD5FF73"/>
      </patternFill>
    </fill>
    <fill>
      <patternFill patternType="solid">
        <fgColor rgb="FF98FF73"/>
      </patternFill>
    </fill>
    <fill>
      <patternFill patternType="solid">
        <fgColor rgb="FF96FF73"/>
      </patternFill>
    </fill>
    <fill>
      <patternFill patternType="solid">
        <fgColor rgb="FFFF9173"/>
      </patternFill>
    </fill>
    <fill>
      <patternFill patternType="solid">
        <fgColor rgb="FFFFB973"/>
      </patternFill>
    </fill>
    <fill>
      <patternFill patternType="solid">
        <fgColor rgb="FFC2FF73"/>
      </patternFill>
    </fill>
    <fill>
      <patternFill patternType="solid">
        <fgColor rgb="FFE8FF73"/>
      </patternFill>
    </fill>
    <fill>
      <patternFill patternType="solid">
        <fgColor rgb="FFB0FF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EFFF73"/>
      </patternFill>
    </fill>
    <fill>
      <patternFill patternType="solid">
        <fgColor rgb="FFFF7C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0" xfId="0" applyFill="1" applyAlignment="1">
      <alignment horizontal="center" vertical="center" wrapText="1"/>
    </xf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<sst xmlns="http://schemas.openxmlformats.org/spreadsheetml/2006/main" count="20465" uniqueCount="516">
  <si>
    <t>CS2</t>
  </si>
  <si>
    <t>t2230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</si>
  <si>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</si>
  <si>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</si>
  <si>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</si>
  <si>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</si>
  <si>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</si>
  <si>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</si>
  <si>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</si>
  <si>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</si>
  <si>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</si>
  <si>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short</t>
  </si>
  <si>
    <t>pointer</t>
  </si>
  <si>
    <t>float</t>
  </si>
  <si>
    <t>Start</t>
  </si>
  <si>
    <t>int</t>
  </si>
  <si>
    <t>End</t>
  </si>
  <si>
    <t>system/syskira_0g.eff</t>
  </si>
  <si>
    <t/>
  </si>
  <si>
    <t>LP_dropItem00</t>
  </si>
  <si>
    <t>Init_Replay</t>
  </si>
  <si>
    <t>go_Albarea</t>
  </si>
  <si>
    <t>go_Jusis</t>
  </si>
  <si>
    <t>go_Scarlet</t>
  </si>
  <si>
    <t>to_Albarea</t>
  </si>
  <si>
    <t>to_Jusis</t>
  </si>
  <si>
    <t>to_Scarlet</t>
  </si>
  <si>
    <t>Init_Replay</t>
  </si>
  <si>
    <t>bed01</t>
  </si>
  <si>
    <t>def00</t>
  </si>
  <si>
    <t>sle00</t>
  </si>
  <si>
    <t>mek00</t>
  </si>
  <si>
    <t>bed02</t>
  </si>
  <si>
    <t>EV_SHORT_SCARLET</t>
  </si>
  <si>
    <t>ST_SCARLETROOM</t>
  </si>
  <si>
    <t>ST_ALBAREAROOM</t>
  </si>
  <si>
    <t>Reinit</t>
  </si>
  <si>
    <t>Npc_Table</t>
  </si>
  <si>
    <t>LP_dropItem00</t>
  </si>
  <si>
    <t>dialog</t>
  </si>
  <si>
    <t>There's a copy of a car magazine called Imperial Car
Yearly here.</t>
  </si>
  <si>
    <t>#E_0#M_0</t>
  </si>
  <si>
    <t>#KWow... This thing has so many new
models in it.</t>
  </si>
  <si>
    <t>#E[C]#M_9</t>
  </si>
  <si>
    <t>#K...This coloring might actually work
well on the bike, come to think of it.</t>
  </si>
  <si>
    <t xml:space="preserve">Rean used the magazine as inspiration for the new bike
color </t>
  </si>
  <si>
    <t>.</t>
  </si>
  <si>
    <t>FC_Party_Face_Reset2</t>
  </si>
  <si>
    <t>FC_MapJumpState</t>
  </si>
  <si>
    <t>FC_MapJumpState2</t>
  </si>
  <si>
    <t>Npc_Table</t>
  </si>
  <si>
    <t>jusis_setting</t>
  </si>
  <si>
    <t>engels_setting</t>
  </si>
  <si>
    <t>AniEvRyoteSiri</t>
  </si>
  <si>
    <t>TK_engels</t>
  </si>
  <si>
    <t>FC_chr_entry_tk</t>
  </si>
  <si>
    <t>...Ah, it's you. We'll be expecting great
things of you in liberating the villa.</t>
  </si>
  <si>
    <t>The Imperial Guard has physically sealed
the rail line leading there so that we can
no longer use it.</t>
  </si>
  <si>
    <t>It's going to take some time to unseal it,
but in the meantime, the only one who can
get past the Pantagruel to the villa is you.</t>
  </si>
  <si>
    <t>We'll naturally back you up to the best of
our abilities, but this operation depends 
largely on you. Good luck.</t>
  </si>
  <si>
    <t>Our main forces under Captain Claire have
begun their work already.</t>
  </si>
  <si>
    <t>...The rest is up to you. We'll be expecting
great things.</t>
  </si>
  <si>
    <t>hadson_setting</t>
  </si>
  <si>
    <t>AniEvKeirei</t>
  </si>
  <si>
    <t>AniEvYasume</t>
  </si>
  <si>
    <t>TK_hadson</t>
  </si>
  <si>
    <t>Everything is fine here, so don't worry.</t>
  </si>
  <si>
    <t>I hear the Intelligence Division is now
actively supporting Operation Heimdallr,
too. We should be in the clear now.</t>
  </si>
  <si>
    <t>We have a lot on our plates now, what
with keeping the Kreuzen Provincial Army
at bay and watching out for Crossbell...</t>
  </si>
  <si>
    <t>Still, we'll be doing what we can to aid
the operation. Here's hoping everything
works out well in the end.</t>
  </si>
  <si>
    <t>Today is the day that will decide this
country's future.</t>
  </si>
  <si>
    <t>We'll do all we can to make the operation
a success. I wish all of you well, too.</t>
  </si>
  <si>
    <t>Good day to you. Please, leave everything
here in our hands.</t>
  </si>
  <si>
    <t>His Grace is confined to the mansion,
but he is permitted a degree of freedom
within its walls.</t>
  </si>
  <si>
    <t>Rest assured that the terrorist S is being
treated with care as well.</t>
  </si>
  <si>
    <t>nadia_setting</t>
  </si>
  <si>
    <t>TK_nadia</t>
  </si>
  <si>
    <t>Have you come to visit Lady Scarlet?</t>
  </si>
  <si>
    <t>#E[1]Her condition has improved significantly
since she was first brought in here, but
please do try to keep your voices down.</t>
  </si>
  <si>
    <t>#E_4#M_4</t>
  </si>
  <si>
    <t>Lady Scarlet seems a little more cheerful
now.</t>
  </si>
  <si>
    <t>#E[5]If you find the time, I'd love it if you were
to come visit her again.</t>
  </si>
  <si>
    <t>scarlet_setting</t>
  </si>
  <si>
    <t>TK_scarlet</t>
  </si>
  <si>
    <t>AniEv1500</t>
  </si>
  <si>
    <t>9</t>
  </si>
  <si>
    <t>A[autoMA]</t>
  </si>
  <si>
    <t>#b</t>
  </si>
  <si>
    <t>0</t>
  </si>
  <si>
    <t>TK_scarlet</t>
  </si>
  <si>
    <t>#E_8#M_4</t>
  </si>
  <si>
    <t>Heehee. Go on. There's no point in hanging
around here any longer. You have things
you need to do.</t>
  </si>
  <si>
    <t>#E[G]#M_4I don't, so I'll be right here waiting.</t>
  </si>
  <si>
    <t>I want to see how things end up for all
of you...and for Crow.</t>
  </si>
  <si>
    <t>#E_2#M_9</t>
  </si>
  <si>
    <t>#KMake sure you do. You'll have plenty of
great news coming your way when we're 
done.</t>
  </si>
  <si>
    <t>Heehee. That's my boy.</t>
  </si>
  <si>
    <t>kisera_setting</t>
  </si>
  <si>
    <t>NPC_move_kisera</t>
  </si>
  <si>
    <t>TK_kisera</t>
  </si>
  <si>
    <t>Lord Jusis left orders for the province's tax
increases to be repealed, which was carried
out as he asked...</t>
  </si>
  <si>
    <t>The response seems to have been met with
overwhelming positivity. We were thrown
off by just how positive, in fact.</t>
  </si>
  <si>
    <t>Much praise has deservedly been given to
Lord Rufus' skill in handling political
matters...</t>
  </si>
  <si>
    <t>...but perhaps Lord Jusis may prove to be
just as capable.</t>
  </si>
  <si>
    <t>Lord Jusis' instructions are quite different
in nature to the ones we received from Lord
Rufus...</t>
  </si>
  <si>
    <t>...but they have still been well received,
particularly by people from the working
classes.</t>
  </si>
  <si>
    <t>Perhaps Lord Jusis may prove to be as
skilled in political matters as his brother.</t>
  </si>
  <si>
    <t>Lord Jusis was up all night instructing
Arnauld on how to govern the province 
during his absence.</t>
  </si>
  <si>
    <t>...I suppose he means to leave after all.</t>
  </si>
  <si>
    <t>It's going to be rather lonely in the
mansion without him...</t>
  </si>
  <si>
    <t>Oh. Are you looking for Lord Jusis' room?</t>
  </si>
  <si>
    <t>Please turn to the right here. You'll find
it at the very end of the hall on the right
wing's third floor.</t>
  </si>
  <si>
    <t>#E_0#M_9</t>
  </si>
  <si>
    <t>#KOh, I see. Thank you very much.</t>
  </si>
  <si>
    <t>#E[1]#M_A</t>
  </si>
  <si>
    <t>That said, His Grace and Lord Jusis have
a lot on their minds at the present.</t>
  </si>
  <si>
    <t>Please do try to be quiet while inside
the mansion so as not to disturb them
needlessly.</t>
  </si>
  <si>
    <t>#E[1]#M_0</t>
  </si>
  <si>
    <t>#KOf course. I'll be as quiet as I possibly
can.</t>
  </si>
  <si>
    <t>If you are looking for Lord Jusis' room,
you can reach it by turning right here.</t>
  </si>
  <si>
    <t>Lord Jusis does seem to be rather tired,
however, so please try to be as quiet as
possible while inside.</t>
  </si>
  <si>
    <t>NPC_move_kisera</t>
  </si>
  <si>
    <t>rurie_setting</t>
  </si>
  <si>
    <t>AniEv5500</t>
  </si>
  <si>
    <t>AniEv5505</t>
  </si>
  <si>
    <t>AniEv5507</t>
  </si>
  <si>
    <t>AniAttachEQU130</t>
  </si>
  <si>
    <t>AniEv5510</t>
  </si>
  <si>
    <t>AniEv5512</t>
  </si>
  <si>
    <t>AniAttachEQU131</t>
  </si>
  <si>
    <t>TK_rurie</t>
  </si>
  <si>
    <t>The soldiers here have been behaving
with the utmost respect and politeness.</t>
  </si>
  <si>
    <t>I was concerned about their presence
at first, but it seems my worries were
for naught.</t>
  </si>
  <si>
    <t>I do wish I could say the same about
His Grace, but...</t>
  </si>
  <si>
    <t>I've been growing more concerned for
his health. He's been spending all his
time drinking of late...</t>
  </si>
  <si>
    <t>#E_I#M[A]</t>
  </si>
  <si>
    <t>#K...</t>
  </si>
  <si>
    <t>His Grace has been holed up in his room
for some time now.</t>
  </si>
  <si>
    <t>I'm becoming rather worried about his
health...</t>
  </si>
  <si>
    <t>The ladies and gentlemen from the RMP
have all been very polite and kind.</t>
  </si>
  <si>
    <t>They've even been doing all they can to
help with Lady Scarlet's treatment.</t>
  </si>
  <si>
    <t>I'm not sure whether these are good times
or bad times that we're going through at
the moment...</t>
  </si>
  <si>
    <t>...but nothing that happens will change
what we must do, which is to serve this
mansion and its residents.</t>
  </si>
  <si>
    <t>Oh, hello. Are you looking for
Lady Scarlet's room?</t>
  </si>
  <si>
    <t>It's quite far down the corridor
on the annex's first floor.</t>
  </si>
  <si>
    <t>#E[D]#M_9</t>
  </si>
  <si>
    <t>#KThanks... How do I get to the annex,
though?</t>
  </si>
  <si>
    <t>Ah, my apologies. Turn left here, and
make your way out into the courtyard.</t>
  </si>
  <si>
    <t>There's a path on the right side of the
fountain, which if you follow will...</t>
  </si>
  <si>
    <t>#E[1]#M[0]</t>
  </si>
  <si>
    <t>#K(I think I understand where to go now...
...and that it's going to be a really long
walk.)</t>
  </si>
  <si>
    <t>Do you have some business with Lady
Scarlet?</t>
  </si>
  <si>
    <t>Her room is near the end of the corridor
on the first floor of the annex. You can 
reach it by taking a left here.</t>
  </si>
  <si>
    <t>alnor_setting</t>
  </si>
  <si>
    <t>AniEvRyoteMae</t>
  </si>
  <si>
    <t>TK_alnor</t>
  </si>
  <si>
    <t>My apologies, but His Grace has firmly
expressed that he does not want to meet
with anyone at the present time...</t>
  </si>
  <si>
    <t>I must ask you to turn back.</t>
  </si>
  <si>
    <t>#KOf course. Sorry to disturb you.</t>
  </si>
  <si>
    <t xml:space="preserve">Lord Jusis has given me instructions
on how to handle matters here in the 
province. </t>
  </si>
  <si>
    <t>Maintaining the status quo here should
be possible without his direct assistance.</t>
  </si>
  <si>
    <t>The Railway Military Police have been 
showing great consideration towards us
as well.</t>
  </si>
  <si>
    <t>As such, I ask that you don't concern
yourself with matters here. They are
all being taken care of.</t>
  </si>
  <si>
    <t>His Grace is not in the greatest of moods
of late...</t>
  </si>
  <si>
    <t>...but please leave everything here to me.
All is being taken care of.</t>
  </si>
  <si>
    <t>EV_01_64_03</t>
  </si>
  <si>
    <t>AniFieldAttack</t>
  </si>
  <si>
    <t>AniWait</t>
  </si>
  <si>
    <t>FC_Start_Party</t>
  </si>
  <si>
    <t>I_TVIS001</t>
  </si>
  <si>
    <t>C_PLY006_C10</t>
  </si>
  <si>
    <t>Jusis</t>
  </si>
  <si>
    <t>C_NPC034</t>
  </si>
  <si>
    <t>Duke Albarea</t>
  </si>
  <si>
    <t>C_NPC313_C02</t>
  </si>
  <si>
    <t>Butler Arnauld</t>
  </si>
  <si>
    <t>C_NPC312_C02</t>
  </si>
  <si>
    <t>Rurie</t>
  </si>
  <si>
    <t>C_NPC312_C03</t>
  </si>
  <si>
    <t>Kisella</t>
  </si>
  <si>
    <t>C_NPC312_C04</t>
  </si>
  <si>
    <t>Nadia</t>
  </si>
  <si>
    <t>FC_chr_entry</t>
  </si>
  <si>
    <t>Blond-Haired Boy</t>
  </si>
  <si>
    <t>2[autoE2]</t>
  </si>
  <si>
    <t>AniEvSian</t>
  </si>
  <si>
    <t>2</t>
  </si>
  <si>
    <t>I_TVIS232</t>
  </si>
  <si>
    <t>#E[3]#M_0</t>
  </si>
  <si>
    <t>#1PThe Noble Alliance's advantage in this
war remains overwhelming as always.</t>
  </si>
  <si>
    <t>#E_2#M_0Rufus has achieved much in his position
as chief of staff as well.</t>
  </si>
  <si>
    <t>#E[P]#M_0But the fact remains: that fool Cayenne
is still the one with the most influence
and power.</t>
  </si>
  <si>
    <t>#E[7]#M_0Something must be done about this...
but what? How?</t>
  </si>
  <si>
    <t>Cool Voice</t>
  </si>
  <si>
    <t>#E_2#M_0</t>
  </si>
  <si>
    <t>#0TSo that was your line of thinking when you
sent those jaegers to Ymir, was it?</t>
  </si>
  <si>
    <t>You moved to take Princess Alfin into your
custody and use her to replace Duke Cayenne
as supreme commander of the alliance.</t>
  </si>
  <si>
    <t>O</t>
  </si>
  <si>
    <t>6</t>
  </si>
  <si>
    <t>#E_6#M_0</t>
  </si>
  <si>
    <t>#K#F...Do you have something you want to say
to me, Jusis?</t>
  </si>
  <si>
    <t>#E[3]#M_0You seem very unhappy about the fact 
I sent them to the hometown of one of
your classmates.</t>
  </si>
  <si>
    <t>#3K#FNot at all, Father.</t>
  </si>
  <si>
    <t>#E_J#M_0However, I do believe my brother also 
expressed disapproval of those actions...</t>
  </si>
  <si>
    <t>#E_2#M_AI humbly ask that you think twice before
interfering with any neutral powers in the
future.</t>
  </si>
  <si>
    <t>FC_look_dir_No</t>
  </si>
  <si>
    <t>#E[7]#M_A</t>
  </si>
  <si>
    <t>#K#FAnd I would suggest you think twice before
involving yourself in matters that are of no
concern to you!</t>
  </si>
  <si>
    <t>#E_6#M_AFocus on the work you have been given and
leave me to do mine!</t>
  </si>
  <si>
    <t>#3K#FI apologize for speaking out of turn.</t>
  </si>
  <si>
    <t>P</t>
  </si>
  <si>
    <t>A</t>
  </si>
  <si>
    <t>#E[P]#M_A</t>
  </si>
  <si>
    <t>#1KI must think of SOMETHING that will
allow me to seize his position.</t>
  </si>
  <si>
    <t>#E[7]#M_AI can't allow that pompous halfwit to call
himself the alliance's supreme commander
for a moment longer.</t>
  </si>
  <si>
    <t>#E[P]#M_0Hmm... I may need to reconsider how Rufus
should be acting in his position as well...</t>
  </si>
  <si>
    <t>#E[3]#M[0]</t>
  </si>
  <si>
    <t>#1P...</t>
  </si>
  <si>
    <t>FC_End_Party</t>
  </si>
  <si>
    <t>t2300</t>
  </si>
  <si>
    <t>01_64_03_start</t>
  </si>
  <si>
    <t>SB_KIZUNA_JUSIS_05_B</t>
  </si>
  <si>
    <t>Reinit</t>
  </si>
  <si>
    <t>SB_03_VISIT_ALBHOUSE2</t>
  </si>
  <si>
    <t>C_NPC340_C02</t>
  </si>
  <si>
    <t>1st Lieutenant Engels</t>
  </si>
  <si>
    <t>AniEvTeKosi</t>
  </si>
  <si>
    <t>AniEvTeburi</t>
  </si>
  <si>
    <t>C</t>
  </si>
  <si>
    <t>3</t>
  </si>
  <si>
    <t>#E[1]#M[A]</t>
  </si>
  <si>
    <t>#2K(Damn. This is incredible... It's not as
grand as Valflame Palace, but I doubt
you'll find many mansions this fancy.)</t>
  </si>
  <si>
    <t>#E[2](The duke's residence is certainly
befitting of his status...)</t>
  </si>
  <si>
    <t>#E[C]#M_0</t>
  </si>
  <si>
    <t>#0TYou came after all, Rean?</t>
  </si>
  <si>
    <t>#E_8#M_9</t>
  </si>
  <si>
    <t>#K#0TYeah... I was kinda hesitant to come and
visit in case I got in your way, though.</t>
  </si>
  <si>
    <t>#1K#FNo, it's fine. Everything is largely settled
here now.</t>
  </si>
  <si>
    <t>1</t>
  </si>
  <si>
    <t>#2KI will leave the rest to you, then.</t>
  </si>
  <si>
    <t>FC_look_dir_Yes</t>
  </si>
  <si>
    <t>As you wish. Leave everything to us.</t>
  </si>
  <si>
    <t>And we will strive and make things as
comfortable for your father as possible.</t>
  </si>
  <si>
    <t>#2KYou have my thanks.</t>
  </si>
  <si>
    <t>#E[J]#M_0</t>
  </si>
  <si>
    <t>#KHe's Captain Claire's adjutant, isn't he?</t>
  </si>
  <si>
    <t>#3KIndeed, and quite a skilled one at that.</t>
  </si>
  <si>
    <t>#E[1]He and his men will be managing the
mansion together while keeping my father
in custody.</t>
  </si>
  <si>
    <t>At least until the war comes to an end.</t>
  </si>
  <si>
    <t>#E_E#M_A</t>
  </si>
  <si>
    <t>#KOh, right...</t>
  </si>
  <si>
    <t>#3KHeh. There's no need to look so glum.</t>
  </si>
  <si>
    <t>#E[3]#M_AHe deserves to answer for his crimes
much like others.</t>
  </si>
  <si>
    <t>#E_J#M_AHe should be grateful he hasn't been
handcuffed and thrown in a cell.</t>
  </si>
  <si>
    <t>#KHaha... I guess that's one way of looking
at it.</t>
  </si>
  <si>
    <t>#E[C]#M_AOh, yeah. Scarlet's here, too, right?</t>
  </si>
  <si>
    <t>#3KShe's currently receiving treatment
in the annex.</t>
  </si>
  <si>
    <t>#E[1]She remains bedridden, but her life
is in no real danger, or so I hear.</t>
  </si>
  <si>
    <t>#E[G]#M_4</t>
  </si>
  <si>
    <t>#KThat's good.</t>
  </si>
  <si>
    <t>#1KIf you'd like to speak with her,
you should go and pay her a visit.</t>
  </si>
  <si>
    <t>#E_0Meanwhile, I'll be going to my room
to get ready for departure.</t>
  </si>
  <si>
    <t>If you need anything at all, feel free
to come by and see me.</t>
  </si>
  <si>
    <t>#E_0#M_4</t>
  </si>
  <si>
    <t>#4K#0TThanks, Jusis. Will do.</t>
  </si>
  <si>
    <t>#E[9]#M[A]</t>
  </si>
  <si>
    <t>#K#0T(Wait a sec... Where IS his room, anyway?)</t>
  </si>
  <si>
    <t>#E[E](I don't know where the annex Scarlet's
in is, either.)</t>
  </si>
  <si>
    <t>#E_8(I... I guess I'll have to ask someone.)</t>
  </si>
  <si>
    <t>EV_SB_03_SCARLET_A</t>
  </si>
  <si>
    <t>0[autoE0]</t>
  </si>
  <si>
    <t>0[autoM0]</t>
  </si>
  <si>
    <t>SB_03_SCARLET</t>
  </si>
  <si>
    <t>C_NPC340</t>
  </si>
  <si>
    <t>RMP Officer</t>
  </si>
  <si>
    <t>AniSitWait</t>
  </si>
  <si>
    <t>AniEvDetachEquip</t>
  </si>
  <si>
    <t>door00</t>
  </si>
  <si>
    <t>open2</t>
  </si>
  <si>
    <t>#E[C]#M[8]</t>
  </si>
  <si>
    <t>#1K#FOh...</t>
  </si>
  <si>
    <t>EV_SB_03_SCARLET_A</t>
  </si>
  <si>
    <t>#KI knew it would be you.</t>
  </si>
  <si>
    <t>#E[9]#M_0Did you come to listen to me whine
and complain about you?</t>
  </si>
  <si>
    <t>#E[3]#M_A</t>
  </si>
  <si>
    <t>#KI know you didn't want me to save you,
but you don't have to hate me for it.</t>
  </si>
  <si>
    <t>#K...I was just joking.</t>
  </si>
  <si>
    <t>#E[9]#M_AI don't care what happens to me. Whether
I live or die or get executed as a terrorist,
what happens, happens.</t>
  </si>
  <si>
    <t>AniWait2</t>
  </si>
  <si>
    <t>#E_8#M_0</t>
  </si>
  <si>
    <t>#K*sigh* Stop being so flippant about the
whole thing...</t>
  </si>
  <si>
    <t>#E[9]#M_9But you seem to be a little more cheerful
than I was expecting you to be. I'm glad.</t>
  </si>
  <si>
    <t>8</t>
  </si>
  <si>
    <t>chair_ev00</t>
  </si>
  <si>
    <t>#K#0TWell, it sounds like you're doing all right,
at least. That's good.</t>
  </si>
  <si>
    <t>#E_F#M_A</t>
  </si>
  <si>
    <t>#K#FMy only complaint is that I wasn't allowed
to ascend to heaven like I wanted to...</t>
  </si>
  <si>
    <t>#E[9]#M_0...but perhaps this is just how it was meant
to be.</t>
  </si>
  <si>
    <t>#K#0TI wish I could tell you.</t>
  </si>
  <si>
    <t>#E[C]You said you used to be a sister, right?</t>
  </si>
  <si>
    <t>#E_0#M_0You mentioned something about training
over in Arteria, too.</t>
  </si>
  <si>
    <t>#E_F#M_0</t>
  </si>
  <si>
    <t>#K#FI did, though that training was a long
time ago... That really takes me back.</t>
  </si>
  <si>
    <t>#K#0TSo that wasn't a lie?</t>
  </si>
  <si>
    <t>#E[9]Err. Sorry. It wasn't that I didn't believe
you, it's just...</t>
  </si>
  <si>
    <t>#K#FI'll have you know, I grew up in one
of the most pious families in the country,
hard as that may be to believe.</t>
  </si>
  <si>
    <t>#E[1]#M_0I was so, so happy when I was first invited
to join the church.</t>
  </si>
  <si>
    <t>#KI doubt you'd know, but the church is a
fairly complex organization with plenty
of divisions within it.</t>
  </si>
  <si>
    <t>#E_I#M_AThe part I was invited to join was an
organization called the Congregation for
the Sacraments.</t>
  </si>
  <si>
    <t>#E[1]#M_AThey're a group full of immensely skilled
people who take on some...unique missions,
to put it mildly.</t>
  </si>
  <si>
    <t>#E[5]#M_9Haha. It made me happier than you can
imagine to be recognized by people like
that at such a young age.</t>
  </si>
  <si>
    <t>#E[1]#M_9I didn't have any special abilities of my
own, but I left home, trained my hardest,
and eventually became a squire.</t>
  </si>
  <si>
    <t>#E[C]#M_A</t>
  </si>
  <si>
    <t>#KA squire? As in a kind of knight? I thought
you said you became a sister?</t>
  </si>
  <si>
    <t>#E[9]Unless you're saying the church has knights,
too... I'm getting confused now.</t>
  </si>
  <si>
    <t>#E_E#M_0</t>
  </si>
  <si>
    <t>#800W#KHaha. Anyone would be in your position.
Their image of the church begins and ends
with priests and mass.</t>
  </si>
  <si>
    <t>#E[9]#M_A...As it was, my days in Arteria came to an
abrupt end.</t>
  </si>
  <si>
    <t>#E_E#M_AJust before I went out on my first mission...
I got word of what had happened.</t>
  </si>
  <si>
    <t>#E[9]#M_A#500WI hurried back to Erebonia as fast as I could,
but I was too late...to do anything...</t>
  </si>
  <si>
    <t>#E_8#M_A</t>
  </si>
  <si>
    <t>Lady Scarlet, I think you should get some
more rest.</t>
  </si>
  <si>
    <t>#K#0TS-Sorry. I didn't mean to make you strain
yourself...</t>
  </si>
  <si>
    <t>#E[8]#M_9</t>
  </si>
  <si>
    <t>#K#800W...You really are a softie.</t>
  </si>
  <si>
    <t>#E[9]#M_9</t>
  </si>
  <si>
    <t>#K#800WTeehee... If you want to hear the rest,
you'll have to come back another time...</t>
  </si>
  <si>
    <t>So if you're...interested...</t>
  </si>
  <si>
    <t>#E_J#M[0]</t>
  </si>
  <si>
    <t>#K(It's hard to imagine someone going from
being a sister to a terrorist, but that's just
what happened.)</t>
  </si>
  <si>
    <t>(I'm still convinced that it would've been
a waste for her to have died back there.)</t>
  </si>
  <si>
    <t>#E[1]#M[9](I'm glad she seems to have calmed down
for now.)</t>
  </si>
  <si>
    <t>#E_0#M[9](I'll have to come back another time to see
how she's doing.)</t>
  </si>
  <si>
    <t>SB_04_SEE_SCARLET2</t>
  </si>
  <si>
    <t>#KBack again, are you? You really are
a meddlesome little boy.</t>
  </si>
  <si>
    <t>#KSorry for thinking there's anything
wrong with looking out for the sick
and injured.</t>
  </si>
  <si>
    <t>#E_0How're you feeling? I've heard you're 
still bedridden.</t>
  </si>
  <si>
    <t>#E[9]#M_0</t>
  </si>
  <si>
    <t>#KOh, my condition's nothing to worry about.
I'm a real toughie, for better or for worse.</t>
  </si>
  <si>
    <t>#E_E#M_9...Maybe if I was a much frailer woman,
then I would have been able to return
to Aidios instead of being left here.</t>
  </si>
  <si>
    <t>#1KHmph. Not likely.</t>
  </si>
  <si>
    <t>#E_2#M_A</t>
  </si>
  <si>
    <t>#1KRegardless of your reasons for becoming
one, you need to atone for what you did
as a terrorist first.</t>
  </si>
  <si>
    <t>#1K(She seems kinda different from before...)</t>
  </si>
  <si>
    <t>#1K(She seems a lot more...at peace now.)</t>
  </si>
  <si>
    <t>#K...What you've done can never be forgiven.
Nothing in your past could excuse what you
did as a terrorist.</t>
  </si>
  <si>
    <t>#E[1]But I still want to know what made you 
hate the chancellor so much, you'd throw 
away your own life to take his.</t>
  </si>
  <si>
    <t>#E_2#M_0Would you be willing to tell us, Scarlet?
I never had the chance to hear that part
last time we spoke.</t>
  </si>
  <si>
    <t>#KI suppose. It's not like hiding it is going
to do me any good at this point.</t>
  </si>
  <si>
    <t>#E_8#M_0It's not that special a story, but if you want
to know that badly...</t>
  </si>
  <si>
    <t>G</t>
  </si>
  <si>
    <t>#E_E#M_9</t>
  </si>
  <si>
    <t>#2K#FI told you about my family, didn't I? Back on
the Pantagruel.</t>
  </si>
  <si>
    <t>#E[1]#M_0We had a big farm in mid-western Erebonia.
It was a really peaceful place. We had plenty
of land, too.</t>
  </si>
  <si>
    <t>#E_8#M_0My parents were adored by the workers on
it, and I loved living there.</t>
  </si>
  <si>
    <t>...Then, all of a sudden, we were told there
was going to be a railway built through it.</t>
  </si>
  <si>
    <t>#E[3]It was supposedly part of a national project
with the chancellor's backing.</t>
  </si>
  <si>
    <t>#E_F#M_AThe land was all requisitioned, and before
any of us knew it, it was no longer ours to
call home. All we had was a pile of mira.</t>
  </si>
  <si>
    <t>#E[9]#M_AWe were meant to take that and go find
somewhere else to live, apparently.</t>
  </si>
  <si>
    <t>#E_8#M_AI wasn't even in Erebonia when it happened.
By the time I got back in the country, it was
all over.</t>
  </si>
  <si>
    <t>#KThat farm was my father's life...</t>
  </si>
  <si>
    <t>#E[E]We tried, but we couldn't find another
place that could even begin to compare
to the one we'd lost...</t>
  </si>
  <si>
    <t>#E[9]#M_A...and in the end, all we were left with
was a pile of money we neither wanted
nor had any use for.</t>
  </si>
  <si>
    <t>#1KI do hear stories like that from time to
time about the chancellor...</t>
  </si>
  <si>
    <t>#1KI've heard a lot of stories about how that
seems to have been the chancellor's way...</t>
  </si>
  <si>
    <t>#1KCrow told me a similar story about his
own past...</t>
  </si>
  <si>
    <t>#E_8He said that his grandfather passed away
afterwards... Umm...</t>
  </si>
  <si>
    <t>#KMy father was the same.</t>
  </si>
  <si>
    <t>#E[9]He fell into the depths of despair, and tried
to drown his sorrows with alcohol...and then,
he eventually died in an accident.</t>
  </si>
  <si>
    <t>#E[8]#M_9After that, we all just drifted apart.
I don't know where the rest of my family is,
or if they're even alive any more...</t>
  </si>
  <si>
    <t>#1KI don't know what to say...</t>
  </si>
  <si>
    <t>#1KLosing one's home is bad enough, but losing
one's reason to live at the same time...</t>
  </si>
  <si>
    <t>#1KI don't think anyone could blame you for
despising him after an experience like that.</t>
  </si>
  <si>
    <t>#1KI did know about what happened from your
Intelligence Division file, but...</t>
  </si>
  <si>
    <t>#K#FI know just how Crow feels.</t>
  </si>
  <si>
    <t>#E[E]#M_9I suppose that's why I feel that if anyone
can do it, it's all of you...</t>
  </si>
  <si>
    <t>#E_8#M_9If anyone can make him turn back, it's you.</t>
  </si>
  <si>
    <t>#E[2]#M_0</t>
  </si>
  <si>
    <t>#K#0T#FScarlet...</t>
  </si>
  <si>
    <t>#E[3]#M_0Don't worry, we will. You have my word.</t>
  </si>
  <si>
    <t>#K#0TYeah! I mean, he's our classmate.</t>
  </si>
  <si>
    <t>#K#0T#FHe's our classmate, after all.</t>
  </si>
  <si>
    <t>#E[8]#M_4</t>
  </si>
  <si>
    <t>#K#0TWhether he likes it or not, he's one of us.
He can't just leave us so easily.</t>
  </si>
  <si>
    <t>#K#0TWhether he likes it or not, he's one of us,
and he can't leave us so easily.</t>
  </si>
  <si>
    <t>#E_2#M_4</t>
  </si>
  <si>
    <t>#K#0THe needs to come back and take full
responsibility for all the trouble he
caused at the festival.</t>
  </si>
  <si>
    <t>#E[1]#M_9</t>
  </si>
  <si>
    <t>#K#0TWe need to settle things with him
for our own good...as well as his.</t>
  </si>
  <si>
    <t>#E[5]#M_0</t>
  </si>
  <si>
    <t>#K#0TYeah! He needs a good lecturing!</t>
  </si>
  <si>
    <t>#E[8]#M_0</t>
  </si>
  <si>
    <t>#K#0TIt's my job to go out of my way for my
students, so that's just what I'm gonna do.</t>
  </si>
  <si>
    <t>#KThank you for telling us your story.</t>
  </si>
  <si>
    <t>#E_0I hope you get better soon.</t>
  </si>
  <si>
    <t>#K*sigh*</t>
  </si>
  <si>
    <t>#E_8#M_0I've gotten myself caught by the world's
biggest goody-two-shoes, haven't I?</t>
  </si>
  <si>
    <t>EV_SETPOS_SB_04_ALBAREA_01</t>
  </si>
  <si>
    <t>EV_SETPOS_SB_04_ALBAREA_02</t>
  </si>
  <si>
    <t>EV_SETPOS_SB_04_ALBAREA_03</t>
  </si>
  <si>
    <t>EV_SETPOS_SB_04_ALBAREA_04</t>
  </si>
  <si>
    <t>AniEvRyoteKosi</t>
  </si>
  <si>
    <t>SB_04_ALBAREA</t>
  </si>
  <si>
    <t>#K#FThis way leads to Duke Albarea's
room, doesn't it?</t>
  </si>
  <si>
    <t>#E[1]I'm curious as to how he's doing,
but I doubt he'd let us visit him
even if we wanted to.</t>
  </si>
  <si>
    <t>#E_J#M_AIt might be a different story if
Jusis were with us, though.</t>
  </si>
  <si>
    <t>#E_0But he isn't right now, so I think
it'd be best we didn't try.</t>
  </si>
  <si>
    <t>#E_0#M[0]</t>
  </si>
  <si>
    <t>#K#F(This is the way to Father's private room...)</t>
  </si>
  <si>
    <t>#E[1]#M[0]...</t>
  </si>
  <si>
    <t>#E_2#M_0Would any of you mind if I paid a visit
to somewhere?</t>
  </si>
  <si>
    <t>#K#FNot at all. Assuming you mean where
I think you do, we're all as curious as
you are.</t>
  </si>
  <si>
    <t>#KHmph. Just be sure to wrap it up quickly.</t>
  </si>
  <si>
    <t>Go to Duke Albarea's room?</t>
  </si>
  <si>
    <t>Yes</t>
  </si>
  <si>
    <t>No</t>
  </si>
  <si>
    <t>AniEvTeMune</t>
  </si>
  <si>
    <t>wine_ev01</t>
  </si>
  <si>
    <t>Your Grace, I think you should refrain
from--</t>
  </si>
  <si>
    <t>#1KSilence!</t>
  </si>
  <si>
    <t>#E[7]Just you watch--I will return to glory,
no matter what it takes!</t>
  </si>
  <si>
    <t>#E_6I know! Were I to capture His Majesty,
I would have countless options on how
to stage my triumphant return!</t>
  </si>
  <si>
    <t>EV_SETPOS_SB_04_ALBAREA_01</t>
  </si>
  <si>
    <t>#E_6#M_A</t>
  </si>
  <si>
    <t>#2K(...Is he seriously still thinking of such
insanity?)</t>
  </si>
  <si>
    <t>#E[9]#M_A</t>
  </si>
  <si>
    <t>#2K(He doesn't seem to be repenting
in the slightest...)</t>
  </si>
  <si>
    <t>#2K(Some people seriously don't know
when to give up.)</t>
  </si>
  <si>
    <t>EV_SETPOS_SB_04_ALBAREA_02</t>
  </si>
  <si>
    <t>#K#0TFather, I beg you to stop this madness.</t>
  </si>
  <si>
    <t>#E_2Why can you not understand that all
you are doing is soiling the good name
of Albarea?</t>
  </si>
  <si>
    <t>4</t>
  </si>
  <si>
    <t>#1K#F#5SYou dare to speak to me in such a manner?</t>
  </si>
  <si>
    <t>#1K#F#5SWhose fault do you think it is that I'm in
this situation to begin with?!</t>
  </si>
  <si>
    <t>#6SYour own, Father!</t>
  </si>
  <si>
    <t>#1K#FWe nobles stand above the common people,
but that is all the more reason we should
conduct ourselves with pride!</t>
  </si>
  <si>
    <t>#E_6You've become obsessed with the power you
have at your disposal, and yet you disregard
the responsibilities that come with it!</t>
  </si>
  <si>
    <t>#E[7]What this family needs now is to regain the
trust and dignity that will allow it to stand
atop the nobility once more...</t>
  </si>
  <si>
    <t>#E_6To be recognized once more as worthy of
being loyal subjects of His Majesty...
Why can't you understand that, Father?!</t>
  </si>
  <si>
    <t>#1K#FJusis...</t>
  </si>
  <si>
    <t>#1PLord Jusis...</t>
  </si>
  <si>
    <t>#4K#0T#FUgh...</t>
  </si>
  <si>
    <t>#1KAnd who do you think you are lecturing?</t>
  </si>
  <si>
    <t xml:space="preserve">#E[O]...I don't need you to tell me what I must
take back! I will take back all that I've lost
regardless! </t>
  </si>
  <si>
    <t>#K</t>
  </si>
  <si>
    <t>I apologize for speaking out of turn.</t>
  </si>
  <si>
    <t>#E_0#M_0I shall serve as your acting representative
to the best of my abilities until you are
fit to return. I pray that is soon.</t>
  </si>
  <si>
    <t>#KThat will do for now.</t>
  </si>
  <si>
    <t>#E_J#M_0</t>
  </si>
  <si>
    <t>#1P...Hmph. You reminded me of your
mother for a moment.</t>
  </si>
  <si>
    <t>#E[1]She was always a reserved woman,
but with a strong sense of integrity
and a great inner strength...</t>
  </si>
  <si>
    <t>#K#F#0TPardon, Father?</t>
  </si>
  <si>
    <t>I will leave the running of the province to
you for the time being, Jusis. Keep things
as they are until I can return.</t>
  </si>
  <si>
    <t>#E[3]#M_AAnd be wary of Duke Cayenne. That man
is not to be trusted.</t>
  </si>
  <si>
    <t>#E[O]#M_AHe uses the alliance's power for his own
benefit and takes control of everything
important himself.</t>
  </si>
  <si>
    <t>#E_6He has something planned... I know it!
Why else should he have involved all those 
suspicious collaborators in all of this?</t>
  </si>
  <si>
    <t>#E[7]...Hmph. I'm certain that it was his fault that
Rufus betrayed me as well.</t>
  </si>
  <si>
    <t>#E_6Regardless, if you manage to oust him from
his position, I want to know about it.</t>
  </si>
  <si>
    <t>#E[7]I belong at the top of the alliance, not him.</t>
  </si>
  <si>
    <t>#1P...Well, if you will excuse me, I ought to
take my leave.</t>
  </si>
  <si>
    <t>#E_0#M_0Take good care of yourself, Father.</t>
  </si>
  <si>
    <t>#1P#KPlease excuse us.</t>
  </si>
  <si>
    <t>EV_SETPOS_SB_04_ALBAREA_03</t>
  </si>
  <si>
    <t>EV_SETPOS_SB_04_ALBAREA_04</t>
  </si>
  <si>
    <t>#E[1]#M[8]</t>
  </si>
  <si>
    <t>#2K*sigh*...</t>
  </si>
  <si>
    <t>#E[F]#M_0I'm sorry that you had to see me like that.</t>
  </si>
  <si>
    <t>#2KHe hasn't changed... Although, I don't know...
I got the impression what you said had some
effect on him.</t>
  </si>
  <si>
    <t>#2K...As did I.</t>
  </si>
  <si>
    <t>#E_I#M_0In my eight years as part of this family,
that is the first time he has shown any
interest in me.</t>
  </si>
  <si>
    <t>#E[1]#M_9Perhaps it means he finally sees at least
a little potential within me as his son.</t>
  </si>
  <si>
    <t>#2K#FI can now leave here with no regrets.</t>
  </si>
  <si>
    <t>#E_2#M_9Now, I can face my brother as a proud
member of the Albarea family.</t>
  </si>
  <si>
    <t>#3K#0TI'm glad to hear it, Jusis.</t>
  </si>
  <si>
    <t>#E_4#M_9</t>
  </si>
  <si>
    <t>#K#0TIn that case...</t>
  </si>
  <si>
    <t>#E[3]#M_AGood for you...I-I guess.</t>
  </si>
  <si>
    <t>#K#0TYou were so brave facing up to your
scary old man, Jusis!</t>
  </si>
  <si>
    <t>#E_4Still, I didn't know you'd been so lonely
all this time...</t>
  </si>
  <si>
    <t>#E[Q]C'mere and let me give you a big ol' hug!</t>
  </si>
  <si>
    <t>#2K#FThat would be the last thing I need,
fool.</t>
  </si>
  <si>
    <t>#3K#0THahaha...</t>
  </si>
  <si>
    <t>#3K#0TAll right, let's get going. Not just to face
Crow, but to meet Rufus again, too.</t>
  </si>
  <si>
    <t>#2K#FRight.</t>
  </si>
  <si>
    <t>ST_SCARLETROOM</t>
  </si>
  <si>
    <t>#K#0T(Scarlet's medical treatment is still ongoing,
I think.)</t>
  </si>
  <si>
    <t>#E[1](Still, maybe I'll get the chance to visit her
again in the future.)</t>
  </si>
  <si>
    <t>ST_DUMMY1</t>
  </si>
  <si>
    <t>#K#0TI think I'd better not try and go this way.
...I'd probably just get lost.</t>
  </si>
  <si>
    <t>ST_DUMMY2</t>
  </si>
  <si>
    <t>ST_ALBAREAROOM</t>
  </si>
  <si>
    <t>#K#0TWe should leave my father to Arnauld
now. I have nothing further to discuss
with him.</t>
  </si>
  <si>
    <t>#K#0TSure. We've got our own things we need
to focus on, anyway.</t>
  </si>
  <si>
    <t>#K#0TDuke Albarea seems to have calmed down
a little. We're probably better off not
stirring him up again.</t>
  </si>
  <si>
    <t>#E_0#M_9We need to focus on more pressing issues
for now.</t>
  </si>
  <si>
    <t>#K#0TThis way leads to Duke Albarea's private
room. I don't think this is the time to be
visiting him.</t>
  </si>
  <si>
    <t>ST_ALBAREADUMMY</t>
  </si>
  <si>
    <t>EV_SHORT_AL1B</t>
  </si>
  <si>
    <t>Return to Bareahard City?</t>
  </si>
  <si>
    <t>t2200</t>
  </si>
  <si>
    <t>go_t2230dum</t>
  </si>
  <si>
    <t>EV_SHORT_JUSIS</t>
  </si>
  <si>
    <t>Go to Jusis' room?</t>
  </si>
  <si>
    <t>LP_short_JUSIS</t>
  </si>
  <si>
    <t>Return to the entrance hall?</t>
  </si>
  <si>
    <t>EV_SHRT_SCARLET</t>
  </si>
  <si>
    <t>Visit Scarlet's room?</t>
  </si>
  <si>
    <t>SB_03_SCARLET</t>
  </si>
  <si>
    <t>LP_shrt_SCARLET</t>
  </si>
  <si>
    <t>_LP_dropItem00</t>
  </si>
  <si>
    <t>fill</t>
  </si>
  <si>
    <t>_EV_01_64_03</t>
  </si>
  <si>
    <t>_SB_03_VISIT_ALBHOUSE2</t>
  </si>
  <si>
    <t>_SB_03_SCARLET</t>
  </si>
  <si>
    <t>_SB_04_SEE_SCARLET2</t>
  </si>
  <si>
    <t>_SB_04_ALBAREA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</si>
</sst>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8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7F73"/>
      </patternFill>
    </fill>
    <fill>
      <patternFill patternType="solid">
        <fgColor rgb="FFFFE573"/>
      </patternFill>
    </fill>
    <fill>
      <patternFill patternType="solid">
        <fgColor rgb="FFFF7A73"/>
      </patternFill>
    </fill>
    <fill>
      <patternFill patternType="solid">
        <fgColor rgb="FFFF0000"/>
      </patternFill>
    </fill>
    <fill>
      <patternFill patternType="solid">
        <fgColor rgb="FF9FFF73"/>
      </patternFill>
    </fill>
    <fill>
      <patternFill patternType="solid">
        <fgColor rgb="FFFFCE73"/>
      </patternFill>
    </fill>
    <fill>
      <patternFill patternType="solid">
        <fgColor rgb="FFB7FF73"/>
      </patternFill>
    </fill>
    <fill>
      <patternFill patternType="solid">
        <fgColor rgb="FF73FF94"/>
      </patternFill>
    </fill>
    <fill>
      <patternFill patternType="solid">
        <fgColor rgb="FF73FF7C"/>
      </patternFill>
    </fill>
    <fill>
      <patternFill patternType="solid">
        <fgColor rgb="FFFFBE73"/>
      </patternFill>
    </fill>
    <fill>
      <patternFill patternType="solid">
        <fgColor rgb="FFFAFF73"/>
      </patternFill>
    </fill>
    <fill>
      <patternFill patternType="solid">
        <fgColor rgb="FFFFA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EA73"/>
      </patternFill>
    </fill>
    <fill>
      <patternFill patternType="solid">
        <fgColor rgb="FFFF9873"/>
      </patternFill>
    </fill>
    <fill>
      <patternFill patternType="solid">
        <fgColor rgb="FFFFB073"/>
      </patternFill>
    </fill>
    <fill>
      <patternFill patternType="solid">
        <fgColor rgb="FFFFFD73"/>
      </patternFill>
    </fill>
    <fill>
      <patternFill patternType="solid">
        <fgColor rgb="FFBBFF73"/>
      </patternFill>
    </fill>
    <fill>
      <patternFill patternType="solid">
        <fgColor rgb="FFFFFA73"/>
      </patternFill>
    </fill>
    <fill>
      <patternFill patternType="solid">
        <fgColor rgb="FFFFE873"/>
      </patternFill>
    </fill>
    <fill>
      <patternFill patternType="solid">
        <fgColor rgb="FFFFA9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D7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A273"/>
      </patternFill>
    </fill>
    <fill>
      <patternFill patternType="solid">
        <fgColor rgb="FFFF8F73"/>
      </patternFill>
    </fill>
    <fill>
      <patternFill patternType="solid">
        <fgColor rgb="FFDEFF73"/>
      </patternFill>
    </fill>
    <fill>
      <patternFill patternType="solid">
        <fgColor rgb="FFFFFF73"/>
      </patternFill>
    </fill>
    <fill>
      <patternFill patternType="solid">
        <fgColor rgb="FFC0FF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ABFF73"/>
      </patternFill>
    </fill>
    <fill>
      <patternFill patternType="solid">
        <fgColor rgb="FFFFF673"/>
      </patternFill>
    </fill>
    <fill>
      <patternFill patternType="solid">
        <fgColor rgb="FFFFE173"/>
      </patternFill>
    </fill>
    <fill>
      <patternFill patternType="solid">
        <fgColor rgb="FFFFF873"/>
      </patternFill>
    </fill>
    <fill>
      <patternFill patternType="solid">
        <fgColor rgb="FFF6FF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DCFF73"/>
      </patternFill>
    </fill>
    <fill>
      <patternFill patternType="solid">
        <fgColor rgb="FFFF9F73"/>
      </patternFill>
    </fill>
    <fill>
      <patternFill patternType="solid">
        <fgColor rgb="FFFFB773"/>
      </patternFill>
    </fill>
    <fill>
      <patternFill patternType="solid">
        <fgColor rgb="FFFFF373"/>
      </patternFill>
    </fill>
    <fill>
      <patternFill patternType="solid">
        <fgColor rgb="FF7CFF73"/>
      </patternFill>
    </fill>
    <fill>
      <patternFill patternType="solid">
        <fgColor rgb="FFFFDC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D0FF73"/>
      </patternFill>
    </fill>
    <fill>
      <patternFill patternType="solid">
        <fgColor rgb="FFFF9673"/>
      </patternFill>
    </fill>
    <fill>
      <patternFill patternType="solid">
        <fgColor rgb="FFFFDA73"/>
      </patternFill>
    </fill>
    <fill>
      <patternFill patternType="solid">
        <fgColor rgb="FFFDFF73"/>
      </patternFill>
    </fill>
    <fill>
      <patternFill patternType="solid">
        <fgColor rgb="FFD5FF73"/>
      </patternFill>
    </fill>
    <fill>
      <patternFill patternType="solid">
        <fgColor rgb="FF98FF73"/>
      </patternFill>
    </fill>
    <fill>
      <patternFill patternType="solid">
        <fgColor rgb="FF96FF73"/>
      </patternFill>
    </fill>
    <fill>
      <patternFill patternType="solid">
        <fgColor rgb="FFFF9173"/>
      </patternFill>
    </fill>
    <fill>
      <patternFill patternType="solid">
        <fgColor rgb="FFFFB973"/>
      </patternFill>
    </fill>
    <fill>
      <patternFill patternType="solid">
        <fgColor rgb="FFC2FF73"/>
      </patternFill>
    </fill>
    <fill>
      <patternFill patternType="solid">
        <fgColor rgb="FFE8FF73"/>
      </patternFill>
    </fill>
    <fill>
      <patternFill patternType="solid">
        <fgColor rgb="FFB0FF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EFFF73"/>
      </patternFill>
    </fill>
    <fill>
      <patternFill patternType="solid">
        <fgColor rgb="FFFF7C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0" xfId="0" applyFill="1" applyAlignment="1">
      <alignment horizontal="center" vertical="center" wrapText="1"/>
    </xf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V6217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1068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1072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1093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1096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1100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  <c r="D17" s="4" t="s">
        <v>11</v>
      </c>
      <c r="E17" s="4" t="s">
        <v>7</v>
      </c>
      <c r="F17" s="4" t="s">
        <v>7</v>
      </c>
      <c r="G17" s="4" t="s">
        <v>12</v>
      </c>
    </row>
    <row r="18" spans="1:6">
      <c r="A18" t="n">
        <v>1105</v>
      </c>
      <c r="B18" s="10" t="n">
        <v>5</v>
      </c>
      <c r="C18" s="7" t="n">
        <v>30</v>
      </c>
      <c r="D18" s="7" t="n">
        <v>8503</v>
      </c>
      <c r="E18" s="7" t="n">
        <v>8</v>
      </c>
      <c r="F18" s="7" t="n">
        <v>1</v>
      </c>
      <c r="G18" s="11" t="n">
        <f t="normal" ca="1">A24</f>
        <v>0</v>
      </c>
    </row>
    <row r="19" spans="1:6">
      <c r="A19" t="s">
        <v>4</v>
      </c>
      <c r="B19" s="4" t="s">
        <v>5</v>
      </c>
      <c r="C19" s="4" t="s">
        <v>7</v>
      </c>
      <c r="D19" s="4" t="s">
        <v>11</v>
      </c>
      <c r="E19" s="4" t="s">
        <v>13</v>
      </c>
      <c r="F19" s="4" t="s">
        <v>11</v>
      </c>
      <c r="G19" s="4" t="s">
        <v>13</v>
      </c>
      <c r="H19" s="4" t="s">
        <v>7</v>
      </c>
    </row>
    <row r="20" spans="1:6">
      <c r="A20" t="n">
        <v>1115</v>
      </c>
      <c r="B20" s="12" t="n">
        <v>49</v>
      </c>
      <c r="C20" s="7" t="n">
        <v>4</v>
      </c>
      <c r="D20" s="7" t="n">
        <v>2</v>
      </c>
      <c r="E20" s="7" t="n">
        <v>1</v>
      </c>
      <c r="F20" s="7" t="n">
        <v>0</v>
      </c>
      <c r="G20" s="7" t="n">
        <v>0</v>
      </c>
      <c r="H20" s="7" t="n">
        <v>0</v>
      </c>
    </row>
    <row r="21" spans="1:6">
      <c r="A21" t="s">
        <v>4</v>
      </c>
      <c r="B21" s="4" t="s">
        <v>5</v>
      </c>
      <c r="C21" s="4" t="s">
        <v>12</v>
      </c>
    </row>
    <row r="22" spans="1:6">
      <c r="A22" t="n">
        <v>1130</v>
      </c>
      <c r="B22" s="13" t="n">
        <v>3</v>
      </c>
      <c r="C22" s="11" t="n">
        <f t="normal" ca="1">A28</f>
        <v>0</v>
      </c>
    </row>
    <row r="23" spans="1:6">
      <c r="A23" t="s">
        <v>4</v>
      </c>
      <c r="B23" s="4" t="s">
        <v>5</v>
      </c>
      <c r="C23" s="4" t="s">
        <v>7</v>
      </c>
      <c r="D23" s="4" t="s">
        <v>11</v>
      </c>
      <c r="E23" s="4" t="s">
        <v>7</v>
      </c>
      <c r="F23" s="4" t="s">
        <v>11</v>
      </c>
      <c r="G23" s="4" t="s">
        <v>7</v>
      </c>
      <c r="H23" s="4" t="s">
        <v>7</v>
      </c>
      <c r="I23" s="4" t="s">
        <v>7</v>
      </c>
      <c r="J23" s="4" t="s">
        <v>12</v>
      </c>
    </row>
    <row r="24" spans="1:6">
      <c r="A24" t="n">
        <v>1135</v>
      </c>
      <c r="B24" s="10" t="n">
        <v>5</v>
      </c>
      <c r="C24" s="7" t="n">
        <v>30</v>
      </c>
      <c r="D24" s="7" t="n">
        <v>9240</v>
      </c>
      <c r="E24" s="7" t="n">
        <v>30</v>
      </c>
      <c r="F24" s="7" t="n">
        <v>9241</v>
      </c>
      <c r="G24" s="7" t="n">
        <v>8</v>
      </c>
      <c r="H24" s="7" t="n">
        <v>9</v>
      </c>
      <c r="I24" s="7" t="n">
        <v>1</v>
      </c>
      <c r="J24" s="11" t="n">
        <f t="normal" ca="1">A28</f>
        <v>0</v>
      </c>
    </row>
    <row r="25" spans="1:6">
      <c r="A25" t="s">
        <v>4</v>
      </c>
      <c r="B25" s="4" t="s">
        <v>5</v>
      </c>
      <c r="C25" s="4" t="s">
        <v>7</v>
      </c>
      <c r="D25" s="4" t="s">
        <v>11</v>
      </c>
      <c r="E25" s="4" t="s">
        <v>13</v>
      </c>
      <c r="F25" s="4" t="s">
        <v>11</v>
      </c>
      <c r="G25" s="4" t="s">
        <v>13</v>
      </c>
      <c r="H25" s="4" t="s">
        <v>7</v>
      </c>
    </row>
    <row r="26" spans="1:6">
      <c r="A26" t="n">
        <v>1149</v>
      </c>
      <c r="B26" s="12" t="n">
        <v>49</v>
      </c>
      <c r="C26" s="7" t="n">
        <v>4</v>
      </c>
      <c r="D26" s="7" t="n">
        <v>113</v>
      </c>
      <c r="E26" s="7" t="n">
        <v>1</v>
      </c>
      <c r="F26" s="7" t="n">
        <v>0</v>
      </c>
      <c r="G26" s="7" t="n">
        <v>0</v>
      </c>
      <c r="H26" s="7" t="n">
        <v>0</v>
      </c>
    </row>
    <row r="27" spans="1:6">
      <c r="A27" t="s">
        <v>4</v>
      </c>
      <c r="B27" s="4" t="s">
        <v>5</v>
      </c>
      <c r="C27" s="4" t="s">
        <v>7</v>
      </c>
      <c r="D27" s="14" t="s">
        <v>14</v>
      </c>
      <c r="E27" s="4" t="s">
        <v>5</v>
      </c>
      <c r="F27" s="4" t="s">
        <v>7</v>
      </c>
      <c r="G27" s="4" t="s">
        <v>11</v>
      </c>
      <c r="H27" s="4" t="s">
        <v>15</v>
      </c>
      <c r="I27" s="14" t="s">
        <v>16</v>
      </c>
      <c r="J27" s="4" t="s">
        <v>7</v>
      </c>
      <c r="K27" s="4" t="s">
        <v>15</v>
      </c>
      <c r="L27" s="4" t="s">
        <v>7</v>
      </c>
      <c r="M27" s="4" t="s">
        <v>7</v>
      </c>
      <c r="N27" s="4" t="s">
        <v>12</v>
      </c>
    </row>
    <row r="28" spans="1:6">
      <c r="A28" t="n">
        <v>1164</v>
      </c>
      <c r="B28" s="10" t="n">
        <v>5</v>
      </c>
      <c r="C28" s="7" t="n">
        <v>28</v>
      </c>
      <c r="D28" s="14" t="s">
        <v>3</v>
      </c>
      <c r="E28" s="15" t="n">
        <v>101</v>
      </c>
      <c r="F28" s="7" t="n">
        <v>2</v>
      </c>
      <c r="G28" s="7" t="n">
        <v>3134</v>
      </c>
      <c r="H28" s="7" t="n">
        <v>1</v>
      </c>
      <c r="I28" s="14" t="s">
        <v>3</v>
      </c>
      <c r="J28" s="7" t="n">
        <v>0</v>
      </c>
      <c r="K28" s="7" t="n">
        <v>0</v>
      </c>
      <c r="L28" s="7" t="n">
        <v>2</v>
      </c>
      <c r="M28" s="7" t="n">
        <v>1</v>
      </c>
      <c r="N28" s="11" t="n">
        <f t="normal" ca="1">A38</f>
        <v>0</v>
      </c>
    </row>
    <row r="29" spans="1:6">
      <c r="A29" t="s">
        <v>4</v>
      </c>
      <c r="B29" s="4" t="s">
        <v>5</v>
      </c>
      <c r="C29" s="4" t="s">
        <v>7</v>
      </c>
      <c r="D29" s="4" t="s">
        <v>11</v>
      </c>
      <c r="E29" s="4" t="s">
        <v>7</v>
      </c>
      <c r="F29" s="4" t="s">
        <v>8</v>
      </c>
    </row>
    <row r="30" spans="1:6">
      <c r="A30" t="n">
        <v>1185</v>
      </c>
      <c r="B30" s="16" t="n">
        <v>39</v>
      </c>
      <c r="C30" s="7" t="n">
        <v>10</v>
      </c>
      <c r="D30" s="7" t="n">
        <v>65533</v>
      </c>
      <c r="E30" s="7" t="n">
        <v>222</v>
      </c>
      <c r="F30" s="7" t="s">
        <v>17</v>
      </c>
    </row>
    <row r="31" spans="1:6">
      <c r="A31" t="s">
        <v>4</v>
      </c>
      <c r="B31" s="4" t="s">
        <v>5</v>
      </c>
      <c r="C31" s="4" t="s">
        <v>7</v>
      </c>
      <c r="D31" s="4" t="s">
        <v>11</v>
      </c>
      <c r="E31" s="4" t="s">
        <v>11</v>
      </c>
      <c r="F31" s="4" t="s">
        <v>11</v>
      </c>
      <c r="G31" s="4" t="s">
        <v>11</v>
      </c>
      <c r="H31" s="4" t="s">
        <v>11</v>
      </c>
      <c r="I31" s="4" t="s">
        <v>8</v>
      </c>
      <c r="J31" s="4" t="s">
        <v>13</v>
      </c>
      <c r="K31" s="4" t="s">
        <v>13</v>
      </c>
      <c r="L31" s="4" t="s">
        <v>13</v>
      </c>
      <c r="M31" s="4" t="s">
        <v>15</v>
      </c>
      <c r="N31" s="4" t="s">
        <v>15</v>
      </c>
      <c r="O31" s="4" t="s">
        <v>13</v>
      </c>
      <c r="P31" s="4" t="s">
        <v>13</v>
      </c>
      <c r="Q31" s="4" t="s">
        <v>13</v>
      </c>
      <c r="R31" s="4" t="s">
        <v>13</v>
      </c>
      <c r="S31" s="4" t="s">
        <v>7</v>
      </c>
    </row>
    <row r="32" spans="1:6">
      <c r="A32" t="n">
        <v>1212</v>
      </c>
      <c r="B32" s="16" t="n">
        <v>39</v>
      </c>
      <c r="C32" s="7" t="n">
        <v>12</v>
      </c>
      <c r="D32" s="7" t="n">
        <v>65533</v>
      </c>
      <c r="E32" s="7" t="n">
        <v>222</v>
      </c>
      <c r="F32" s="7" t="n">
        <v>0</v>
      </c>
      <c r="G32" s="7" t="n">
        <v>65533</v>
      </c>
      <c r="H32" s="7" t="n">
        <v>0</v>
      </c>
      <c r="I32" s="7" t="s">
        <v>18</v>
      </c>
      <c r="J32" s="7" t="n">
        <v>139.110000610352</v>
      </c>
      <c r="K32" s="7" t="n">
        <v>1.64999997615814</v>
      </c>
      <c r="L32" s="7" t="n">
        <v>7.19000005722046</v>
      </c>
      <c r="M32" s="7" t="n">
        <v>0</v>
      </c>
      <c r="N32" s="7" t="n">
        <v>0</v>
      </c>
      <c r="O32" s="7" t="n">
        <v>0</v>
      </c>
      <c r="P32" s="7" t="n">
        <v>1</v>
      </c>
      <c r="Q32" s="7" t="n">
        <v>1</v>
      </c>
      <c r="R32" s="7" t="n">
        <v>1</v>
      </c>
      <c r="S32" s="7" t="n">
        <v>122</v>
      </c>
    </row>
    <row r="33" spans="1:19">
      <c r="A33" t="s">
        <v>4</v>
      </c>
      <c r="B33" s="4" t="s">
        <v>5</v>
      </c>
      <c r="C33" s="4" t="s">
        <v>7</v>
      </c>
      <c r="D33" s="4" t="s">
        <v>8</v>
      </c>
      <c r="E33" s="4" t="s">
        <v>11</v>
      </c>
    </row>
    <row r="34" spans="1:19">
      <c r="A34" t="n">
        <v>1262</v>
      </c>
      <c r="B34" s="17" t="n">
        <v>91</v>
      </c>
      <c r="C34" s="7" t="n">
        <v>0</v>
      </c>
      <c r="D34" s="7" t="s">
        <v>19</v>
      </c>
      <c r="E34" s="7" t="n">
        <v>1</v>
      </c>
    </row>
    <row r="35" spans="1:19">
      <c r="A35" t="s">
        <v>4</v>
      </c>
      <c r="B35" s="4" t="s">
        <v>5</v>
      </c>
      <c r="C35" s="4" t="s">
        <v>12</v>
      </c>
    </row>
    <row r="36" spans="1:19">
      <c r="A36" t="n">
        <v>1280</v>
      </c>
      <c r="B36" s="13" t="n">
        <v>3</v>
      </c>
      <c r="C36" s="11" t="n">
        <f t="normal" ca="1">A40</f>
        <v>0</v>
      </c>
    </row>
    <row r="37" spans="1:19">
      <c r="A37" t="s">
        <v>4</v>
      </c>
      <c r="B37" s="4" t="s">
        <v>5</v>
      </c>
      <c r="C37" s="4" t="s">
        <v>7</v>
      </c>
      <c r="D37" s="4" t="s">
        <v>8</v>
      </c>
      <c r="E37" s="4" t="s">
        <v>11</v>
      </c>
    </row>
    <row r="38" spans="1:19">
      <c r="A38" t="n">
        <v>1285</v>
      </c>
      <c r="B38" s="17" t="n">
        <v>91</v>
      </c>
      <c r="C38" s="7" t="n">
        <v>1</v>
      </c>
      <c r="D38" s="7" t="s">
        <v>19</v>
      </c>
      <c r="E38" s="7" t="n">
        <v>1</v>
      </c>
    </row>
    <row r="39" spans="1:19">
      <c r="A39" t="s">
        <v>4</v>
      </c>
      <c r="B39" s="4" t="s">
        <v>5</v>
      </c>
      <c r="C39" s="4" t="s">
        <v>7</v>
      </c>
      <c r="D39" s="4" t="s">
        <v>8</v>
      </c>
    </row>
    <row r="40" spans="1:19">
      <c r="A40" t="n">
        <v>1303</v>
      </c>
      <c r="B40" s="6" t="n">
        <v>2</v>
      </c>
      <c r="C40" s="7" t="n">
        <v>11</v>
      </c>
      <c r="D40" s="7" t="s">
        <v>20</v>
      </c>
    </row>
    <row r="41" spans="1:19">
      <c r="A41" t="s">
        <v>4</v>
      </c>
      <c r="B41" s="4" t="s">
        <v>5</v>
      </c>
      <c r="C41" s="4" t="s">
        <v>8</v>
      </c>
      <c r="D41" s="4" t="s">
        <v>15</v>
      </c>
    </row>
    <row r="42" spans="1:19">
      <c r="A42" t="n">
        <v>1317</v>
      </c>
      <c r="B42" s="18" t="n">
        <v>134</v>
      </c>
      <c r="C42" s="7" t="s">
        <v>21</v>
      </c>
      <c r="D42" s="7" t="n">
        <v>222301</v>
      </c>
    </row>
    <row r="43" spans="1:19">
      <c r="A43" t="s">
        <v>4</v>
      </c>
      <c r="B43" s="4" t="s">
        <v>5</v>
      </c>
      <c r="C43" s="4" t="s">
        <v>8</v>
      </c>
      <c r="D43" s="4" t="s">
        <v>15</v>
      </c>
    </row>
    <row r="44" spans="1:19">
      <c r="A44" t="n">
        <v>1333</v>
      </c>
      <c r="B44" s="18" t="n">
        <v>134</v>
      </c>
      <c r="C44" s="7" t="s">
        <v>22</v>
      </c>
      <c r="D44" s="7" t="n">
        <v>222302</v>
      </c>
    </row>
    <row r="45" spans="1:19">
      <c r="A45" t="s">
        <v>4</v>
      </c>
      <c r="B45" s="4" t="s">
        <v>5</v>
      </c>
      <c r="C45" s="4" t="s">
        <v>8</v>
      </c>
      <c r="D45" s="4" t="s">
        <v>15</v>
      </c>
    </row>
    <row r="46" spans="1:19">
      <c r="A46" t="n">
        <v>1347</v>
      </c>
      <c r="B46" s="18" t="n">
        <v>134</v>
      </c>
      <c r="C46" s="7" t="s">
        <v>23</v>
      </c>
      <c r="D46" s="7" t="n">
        <v>222303</v>
      </c>
    </row>
    <row r="47" spans="1:19">
      <c r="A47" t="s">
        <v>4</v>
      </c>
      <c r="B47" s="4" t="s">
        <v>5</v>
      </c>
      <c r="C47" s="4" t="s">
        <v>8</v>
      </c>
      <c r="D47" s="4" t="s">
        <v>15</v>
      </c>
    </row>
    <row r="48" spans="1:19">
      <c r="A48" t="n">
        <v>1363</v>
      </c>
      <c r="B48" s="18" t="n">
        <v>134</v>
      </c>
      <c r="C48" s="7" t="s">
        <v>24</v>
      </c>
      <c r="D48" s="7" t="n">
        <v>222304</v>
      </c>
    </row>
    <row r="49" spans="1:5">
      <c r="A49" t="s">
        <v>4</v>
      </c>
      <c r="B49" s="4" t="s">
        <v>5</v>
      </c>
      <c r="C49" s="4" t="s">
        <v>8</v>
      </c>
      <c r="D49" s="4" t="s">
        <v>15</v>
      </c>
    </row>
    <row r="50" spans="1:5">
      <c r="A50" t="n">
        <v>1379</v>
      </c>
      <c r="B50" s="18" t="n">
        <v>134</v>
      </c>
      <c r="C50" s="7" t="s">
        <v>25</v>
      </c>
      <c r="D50" s="7" t="n">
        <v>222304</v>
      </c>
    </row>
    <row r="51" spans="1:5">
      <c r="A51" t="s">
        <v>4</v>
      </c>
      <c r="B51" s="4" t="s">
        <v>5</v>
      </c>
      <c r="C51" s="4" t="s">
        <v>8</v>
      </c>
      <c r="D51" s="4" t="s">
        <v>15</v>
      </c>
    </row>
    <row r="52" spans="1:5">
      <c r="A52" t="n">
        <v>1393</v>
      </c>
      <c r="B52" s="18" t="n">
        <v>134</v>
      </c>
      <c r="C52" s="7" t="s">
        <v>26</v>
      </c>
      <c r="D52" s="7" t="n">
        <v>222304</v>
      </c>
    </row>
    <row r="53" spans="1:5">
      <c r="A53" t="s">
        <v>4</v>
      </c>
      <c r="B53" s="4" t="s">
        <v>5</v>
      </c>
      <c r="C53" s="4" t="s">
        <v>7</v>
      </c>
      <c r="D53" s="4" t="s">
        <v>11</v>
      </c>
      <c r="E53" s="4" t="s">
        <v>11</v>
      </c>
      <c r="F53" s="4" t="s">
        <v>11</v>
      </c>
      <c r="G53" s="4" t="s">
        <v>11</v>
      </c>
      <c r="H53" s="4" t="s">
        <v>11</v>
      </c>
      <c r="I53" s="4" t="s">
        <v>11</v>
      </c>
      <c r="J53" s="4" t="s">
        <v>15</v>
      </c>
      <c r="K53" s="4" t="s">
        <v>15</v>
      </c>
      <c r="L53" s="4" t="s">
        <v>15</v>
      </c>
      <c r="M53" s="4" t="s">
        <v>8</v>
      </c>
    </row>
    <row r="54" spans="1:5">
      <c r="A54" t="n">
        <v>1409</v>
      </c>
      <c r="B54" s="19" t="n">
        <v>124</v>
      </c>
      <c r="C54" s="7" t="n">
        <v>255</v>
      </c>
      <c r="D54" s="7" t="n">
        <v>0</v>
      </c>
      <c r="E54" s="7" t="n">
        <v>0</v>
      </c>
      <c r="F54" s="7" t="n">
        <v>0</v>
      </c>
      <c r="G54" s="7" t="n">
        <v>0</v>
      </c>
      <c r="H54" s="7" t="n">
        <v>0</v>
      </c>
      <c r="I54" s="7" t="n">
        <v>65535</v>
      </c>
      <c r="J54" s="7" t="n">
        <v>0</v>
      </c>
      <c r="K54" s="7" t="n">
        <v>0</v>
      </c>
      <c r="L54" s="7" t="n">
        <v>0</v>
      </c>
      <c r="M54" s="7" t="s">
        <v>18</v>
      </c>
    </row>
    <row r="55" spans="1:5">
      <c r="A55" t="s">
        <v>4</v>
      </c>
      <c r="B55" s="4" t="s">
        <v>5</v>
      </c>
    </row>
    <row r="56" spans="1:5">
      <c r="A56" t="n">
        <v>1436</v>
      </c>
      <c r="B56" s="5" t="n">
        <v>1</v>
      </c>
    </row>
    <row r="57" spans="1:5" s="3" customFormat="1" customHeight="0">
      <c r="A57" s="3" t="s">
        <v>2</v>
      </c>
      <c r="B57" s="3" t="s">
        <v>27</v>
      </c>
    </row>
    <row r="58" spans="1:5">
      <c r="A58" t="s">
        <v>4</v>
      </c>
      <c r="B58" s="4" t="s">
        <v>5</v>
      </c>
      <c r="C58" s="4" t="s">
        <v>7</v>
      </c>
      <c r="D58" s="4" t="s">
        <v>11</v>
      </c>
      <c r="E58" s="4" t="s">
        <v>8</v>
      </c>
      <c r="F58" s="4" t="s">
        <v>8</v>
      </c>
      <c r="G58" s="4" t="s">
        <v>7</v>
      </c>
    </row>
    <row r="59" spans="1:5">
      <c r="A59" t="n">
        <v>1440</v>
      </c>
      <c r="B59" s="20" t="n">
        <v>32</v>
      </c>
      <c r="C59" s="7" t="n">
        <v>0</v>
      </c>
      <c r="D59" s="7" t="n">
        <v>65533</v>
      </c>
      <c r="E59" s="7" t="s">
        <v>28</v>
      </c>
      <c r="F59" s="7" t="s">
        <v>29</v>
      </c>
      <c r="G59" s="7" t="n">
        <v>0</v>
      </c>
    </row>
    <row r="60" spans="1:5">
      <c r="A60" t="s">
        <v>4</v>
      </c>
      <c r="B60" s="4" t="s">
        <v>5</v>
      </c>
      <c r="C60" s="4" t="s">
        <v>7</v>
      </c>
      <c r="D60" s="4" t="s">
        <v>11</v>
      </c>
      <c r="E60" s="4" t="s">
        <v>8</v>
      </c>
      <c r="F60" s="4" t="s">
        <v>8</v>
      </c>
      <c r="G60" s="4" t="s">
        <v>7</v>
      </c>
    </row>
    <row r="61" spans="1:5">
      <c r="A61" t="n">
        <v>1457</v>
      </c>
      <c r="B61" s="20" t="n">
        <v>32</v>
      </c>
      <c r="C61" s="7" t="n">
        <v>0</v>
      </c>
      <c r="D61" s="7" t="n">
        <v>65533</v>
      </c>
      <c r="E61" s="7" t="s">
        <v>28</v>
      </c>
      <c r="F61" s="7" t="s">
        <v>30</v>
      </c>
      <c r="G61" s="7" t="n">
        <v>1</v>
      </c>
    </row>
    <row r="62" spans="1:5">
      <c r="A62" t="s">
        <v>4</v>
      </c>
      <c r="B62" s="4" t="s">
        <v>5</v>
      </c>
      <c r="C62" s="4" t="s">
        <v>7</v>
      </c>
      <c r="D62" s="4" t="s">
        <v>11</v>
      </c>
      <c r="E62" s="4" t="s">
        <v>8</v>
      </c>
      <c r="F62" s="4" t="s">
        <v>8</v>
      </c>
      <c r="G62" s="4" t="s">
        <v>7</v>
      </c>
    </row>
    <row r="63" spans="1:5">
      <c r="A63" t="n">
        <v>1474</v>
      </c>
      <c r="B63" s="20" t="n">
        <v>32</v>
      </c>
      <c r="C63" s="7" t="n">
        <v>0</v>
      </c>
      <c r="D63" s="7" t="n">
        <v>65533</v>
      </c>
      <c r="E63" s="7" t="s">
        <v>28</v>
      </c>
      <c r="F63" s="7" t="s">
        <v>31</v>
      </c>
      <c r="G63" s="7" t="n">
        <v>0</v>
      </c>
    </row>
    <row r="64" spans="1:5">
      <c r="A64" t="s">
        <v>4</v>
      </c>
      <c r="B64" s="4" t="s">
        <v>5</v>
      </c>
      <c r="C64" s="4" t="s">
        <v>7</v>
      </c>
      <c r="D64" s="4" t="s">
        <v>11</v>
      </c>
      <c r="E64" s="4" t="s">
        <v>8</v>
      </c>
      <c r="F64" s="4" t="s">
        <v>8</v>
      </c>
      <c r="G64" s="4" t="s">
        <v>7</v>
      </c>
    </row>
    <row r="65" spans="1:13">
      <c r="A65" t="n">
        <v>1491</v>
      </c>
      <c r="B65" s="20" t="n">
        <v>32</v>
      </c>
      <c r="C65" s="7" t="n">
        <v>0</v>
      </c>
      <c r="D65" s="7" t="n">
        <v>65533</v>
      </c>
      <c r="E65" s="7" t="s">
        <v>32</v>
      </c>
      <c r="F65" s="7" t="s">
        <v>29</v>
      </c>
      <c r="G65" s="7" t="n">
        <v>1</v>
      </c>
    </row>
    <row r="66" spans="1:13">
      <c r="A66" t="s">
        <v>4</v>
      </c>
      <c r="B66" s="4" t="s">
        <v>5</v>
      </c>
      <c r="C66" s="4" t="s">
        <v>7</v>
      </c>
      <c r="D66" s="4" t="s">
        <v>11</v>
      </c>
      <c r="E66" s="4" t="s">
        <v>8</v>
      </c>
      <c r="F66" s="4" t="s">
        <v>8</v>
      </c>
      <c r="G66" s="4" t="s">
        <v>7</v>
      </c>
    </row>
    <row r="67" spans="1:13">
      <c r="A67" t="n">
        <v>1508</v>
      </c>
      <c r="B67" s="20" t="n">
        <v>32</v>
      </c>
      <c r="C67" s="7" t="n">
        <v>0</v>
      </c>
      <c r="D67" s="7" t="n">
        <v>65533</v>
      </c>
      <c r="E67" s="7" t="s">
        <v>32</v>
      </c>
      <c r="F67" s="7" t="s">
        <v>30</v>
      </c>
      <c r="G67" s="7" t="n">
        <v>0</v>
      </c>
    </row>
    <row r="68" spans="1:13">
      <c r="A68" t="s">
        <v>4</v>
      </c>
      <c r="B68" s="4" t="s">
        <v>5</v>
      </c>
      <c r="C68" s="4" t="s">
        <v>7</v>
      </c>
      <c r="D68" s="4" t="s">
        <v>11</v>
      </c>
      <c r="E68" s="4" t="s">
        <v>8</v>
      </c>
      <c r="F68" s="4" t="s">
        <v>8</v>
      </c>
      <c r="G68" s="4" t="s">
        <v>7</v>
      </c>
    </row>
    <row r="69" spans="1:13">
      <c r="A69" t="n">
        <v>1525</v>
      </c>
      <c r="B69" s="20" t="n">
        <v>32</v>
      </c>
      <c r="C69" s="7" t="n">
        <v>0</v>
      </c>
      <c r="D69" s="7" t="n">
        <v>65533</v>
      </c>
      <c r="E69" s="7" t="s">
        <v>32</v>
      </c>
      <c r="F69" s="7" t="s">
        <v>31</v>
      </c>
      <c r="G69" s="7" t="n">
        <v>0</v>
      </c>
    </row>
    <row r="70" spans="1:13">
      <c r="A70" t="s">
        <v>4</v>
      </c>
      <c r="B70" s="4" t="s">
        <v>5</v>
      </c>
      <c r="C70" s="4" t="s">
        <v>7</v>
      </c>
      <c r="D70" s="4" t="s">
        <v>8</v>
      </c>
      <c r="E70" s="4" t="s">
        <v>11</v>
      </c>
    </row>
    <row r="71" spans="1:13">
      <c r="A71" t="n">
        <v>1542</v>
      </c>
      <c r="B71" s="21" t="n">
        <v>62</v>
      </c>
      <c r="C71" s="7" t="n">
        <v>1</v>
      </c>
      <c r="D71" s="7" t="s">
        <v>33</v>
      </c>
      <c r="E71" s="7" t="n">
        <v>1</v>
      </c>
    </row>
    <row r="72" spans="1:13">
      <c r="A72" t="s">
        <v>4</v>
      </c>
      <c r="B72" s="4" t="s">
        <v>5</v>
      </c>
      <c r="C72" s="4" t="s">
        <v>7</v>
      </c>
      <c r="D72" s="4" t="s">
        <v>11</v>
      </c>
      <c r="E72" s="4" t="s">
        <v>7</v>
      </c>
      <c r="F72" s="4" t="s">
        <v>12</v>
      </c>
    </row>
    <row r="73" spans="1:13">
      <c r="A73" t="n">
        <v>1563</v>
      </c>
      <c r="B73" s="10" t="n">
        <v>5</v>
      </c>
      <c r="C73" s="7" t="n">
        <v>30</v>
      </c>
      <c r="D73" s="7" t="n">
        <v>9730</v>
      </c>
      <c r="E73" s="7" t="n">
        <v>1</v>
      </c>
      <c r="F73" s="11" t="n">
        <f t="normal" ca="1">A77</f>
        <v>0</v>
      </c>
    </row>
    <row r="74" spans="1:13">
      <c r="A74" t="s">
        <v>4</v>
      </c>
      <c r="B74" s="4" t="s">
        <v>5</v>
      </c>
      <c r="C74" s="4" t="s">
        <v>7</v>
      </c>
      <c r="D74" s="4" t="s">
        <v>8</v>
      </c>
      <c r="E74" s="4" t="s">
        <v>11</v>
      </c>
    </row>
    <row r="75" spans="1:13">
      <c r="A75" t="n">
        <v>1572</v>
      </c>
      <c r="B75" s="21" t="n">
        <v>62</v>
      </c>
      <c r="C75" s="7" t="n">
        <v>0</v>
      </c>
      <c r="D75" s="7" t="s">
        <v>33</v>
      </c>
      <c r="E75" s="7" t="n">
        <v>1</v>
      </c>
    </row>
    <row r="76" spans="1:13">
      <c r="A76" t="s">
        <v>4</v>
      </c>
      <c r="B76" s="4" t="s">
        <v>5</v>
      </c>
      <c r="C76" s="4" t="s">
        <v>7</v>
      </c>
      <c r="D76" s="4" t="s">
        <v>11</v>
      </c>
      <c r="E76" s="4" t="s">
        <v>7</v>
      </c>
      <c r="F76" s="4" t="s">
        <v>7</v>
      </c>
      <c r="G76" s="4" t="s">
        <v>12</v>
      </c>
    </row>
    <row r="77" spans="1:13">
      <c r="A77" t="n">
        <v>1593</v>
      </c>
      <c r="B77" s="10" t="n">
        <v>5</v>
      </c>
      <c r="C77" s="7" t="n">
        <v>30</v>
      </c>
      <c r="D77" s="7" t="n">
        <v>10279</v>
      </c>
      <c r="E77" s="7" t="n">
        <v>8</v>
      </c>
      <c r="F77" s="7" t="n">
        <v>1</v>
      </c>
      <c r="G77" s="11" t="n">
        <f t="normal" ca="1">A81</f>
        <v>0</v>
      </c>
    </row>
    <row r="78" spans="1:13">
      <c r="A78" t="s">
        <v>4</v>
      </c>
      <c r="B78" s="4" t="s">
        <v>5</v>
      </c>
      <c r="C78" s="4" t="s">
        <v>7</v>
      </c>
      <c r="D78" s="4" t="s">
        <v>8</v>
      </c>
      <c r="E78" s="4" t="s">
        <v>11</v>
      </c>
    </row>
    <row r="79" spans="1:13">
      <c r="A79" t="n">
        <v>1603</v>
      </c>
      <c r="B79" s="21" t="n">
        <v>62</v>
      </c>
      <c r="C79" s="7" t="n">
        <v>0</v>
      </c>
      <c r="D79" s="7" t="s">
        <v>33</v>
      </c>
      <c r="E79" s="7" t="n">
        <v>1</v>
      </c>
    </row>
    <row r="80" spans="1:13">
      <c r="A80" t="s">
        <v>4</v>
      </c>
      <c r="B80" s="4" t="s">
        <v>5</v>
      </c>
      <c r="C80" s="4" t="s">
        <v>7</v>
      </c>
      <c r="D80" s="4" t="s">
        <v>8</v>
      </c>
      <c r="E80" s="4" t="s">
        <v>11</v>
      </c>
    </row>
    <row r="81" spans="1:7">
      <c r="A81" t="n">
        <v>1624</v>
      </c>
      <c r="B81" s="21" t="n">
        <v>62</v>
      </c>
      <c r="C81" s="7" t="n">
        <v>1</v>
      </c>
      <c r="D81" s="7" t="s">
        <v>34</v>
      </c>
      <c r="E81" s="7" t="n">
        <v>1</v>
      </c>
    </row>
    <row r="82" spans="1:7">
      <c r="A82" t="s">
        <v>4</v>
      </c>
      <c r="B82" s="4" t="s">
        <v>5</v>
      </c>
      <c r="C82" s="4" t="s">
        <v>7</v>
      </c>
      <c r="D82" s="4" t="s">
        <v>11</v>
      </c>
      <c r="E82" s="4" t="s">
        <v>7</v>
      </c>
      <c r="F82" s="4" t="s">
        <v>11</v>
      </c>
      <c r="G82" s="4" t="s">
        <v>7</v>
      </c>
      <c r="H82" s="4" t="s">
        <v>7</v>
      </c>
      <c r="I82" s="4" t="s">
        <v>7</v>
      </c>
      <c r="J82" s="4" t="s">
        <v>12</v>
      </c>
    </row>
    <row r="83" spans="1:7">
      <c r="A83" t="n">
        <v>1643</v>
      </c>
      <c r="B83" s="10" t="n">
        <v>5</v>
      </c>
      <c r="C83" s="7" t="n">
        <v>30</v>
      </c>
      <c r="D83" s="7" t="n">
        <v>10279</v>
      </c>
      <c r="E83" s="7" t="n">
        <v>30</v>
      </c>
      <c r="F83" s="7" t="n">
        <v>9730</v>
      </c>
      <c r="G83" s="7" t="n">
        <v>8</v>
      </c>
      <c r="H83" s="7" t="n">
        <v>9</v>
      </c>
      <c r="I83" s="7" t="n">
        <v>1</v>
      </c>
      <c r="J83" s="11" t="n">
        <f t="normal" ca="1">A87</f>
        <v>0</v>
      </c>
    </row>
    <row r="84" spans="1:7">
      <c r="A84" t="s">
        <v>4</v>
      </c>
      <c r="B84" s="4" t="s">
        <v>5</v>
      </c>
      <c r="C84" s="4" t="s">
        <v>7</v>
      </c>
      <c r="D84" s="4" t="s">
        <v>8</v>
      </c>
      <c r="E84" s="4" t="s">
        <v>11</v>
      </c>
    </row>
    <row r="85" spans="1:7">
      <c r="A85" t="n">
        <v>1657</v>
      </c>
      <c r="B85" s="21" t="n">
        <v>62</v>
      </c>
      <c r="C85" s="7" t="n">
        <v>0</v>
      </c>
      <c r="D85" s="7" t="s">
        <v>34</v>
      </c>
      <c r="E85" s="7" t="n">
        <v>1</v>
      </c>
    </row>
    <row r="86" spans="1:7">
      <c r="A86" t="s">
        <v>4</v>
      </c>
      <c r="B86" s="4" t="s">
        <v>5</v>
      </c>
      <c r="C86" s="4" t="s">
        <v>7</v>
      </c>
      <c r="D86" s="4" t="s">
        <v>8</v>
      </c>
      <c r="E86" s="4" t="s">
        <v>11</v>
      </c>
    </row>
    <row r="87" spans="1:7">
      <c r="A87" t="n">
        <v>1676</v>
      </c>
      <c r="B87" s="21" t="n">
        <v>62</v>
      </c>
      <c r="C87" s="7" t="n">
        <v>1</v>
      </c>
      <c r="D87" s="7" t="s">
        <v>35</v>
      </c>
      <c r="E87" s="7" t="n">
        <v>1</v>
      </c>
    </row>
    <row r="88" spans="1:7">
      <c r="A88" t="s">
        <v>4</v>
      </c>
      <c r="B88" s="4" t="s">
        <v>5</v>
      </c>
      <c r="C88" s="4" t="s">
        <v>7</v>
      </c>
      <c r="D88" s="4" t="s">
        <v>11</v>
      </c>
      <c r="E88" s="4" t="s">
        <v>7</v>
      </c>
      <c r="F88" s="4" t="s">
        <v>12</v>
      </c>
    </row>
    <row r="89" spans="1:7">
      <c r="A89" t="n">
        <v>1695</v>
      </c>
      <c r="B89" s="10" t="n">
        <v>5</v>
      </c>
      <c r="C89" s="7" t="n">
        <v>30</v>
      </c>
      <c r="D89" s="7" t="n">
        <v>10291</v>
      </c>
      <c r="E89" s="7" t="n">
        <v>1</v>
      </c>
      <c r="F89" s="11" t="n">
        <f t="normal" ca="1">A95</f>
        <v>0</v>
      </c>
    </row>
    <row r="90" spans="1:7">
      <c r="A90" t="s">
        <v>4</v>
      </c>
      <c r="B90" s="4" t="s">
        <v>5</v>
      </c>
      <c r="C90" s="4" t="s">
        <v>7</v>
      </c>
      <c r="D90" s="4" t="s">
        <v>8</v>
      </c>
      <c r="E90" s="4" t="s">
        <v>11</v>
      </c>
    </row>
    <row r="91" spans="1:7">
      <c r="A91" t="n">
        <v>1704</v>
      </c>
      <c r="B91" s="21" t="n">
        <v>62</v>
      </c>
      <c r="C91" s="7" t="n">
        <v>0</v>
      </c>
      <c r="D91" s="7" t="s">
        <v>35</v>
      </c>
      <c r="E91" s="7" t="n">
        <v>1</v>
      </c>
    </row>
    <row r="92" spans="1:7">
      <c r="A92" t="s">
        <v>4</v>
      </c>
      <c r="B92" s="4" t="s">
        <v>5</v>
      </c>
      <c r="C92" s="4" t="s">
        <v>12</v>
      </c>
    </row>
    <row r="93" spans="1:7">
      <c r="A93" t="n">
        <v>1723</v>
      </c>
      <c r="B93" s="13" t="n">
        <v>3</v>
      </c>
      <c r="C93" s="11" t="n">
        <f t="normal" ca="1">A99</f>
        <v>0</v>
      </c>
    </row>
    <row r="94" spans="1:7">
      <c r="A94" t="s">
        <v>4</v>
      </c>
      <c r="B94" s="4" t="s">
        <v>5</v>
      </c>
      <c r="C94" s="4" t="s">
        <v>7</v>
      </c>
      <c r="D94" s="4" t="s">
        <v>11</v>
      </c>
      <c r="E94" s="4" t="s">
        <v>7</v>
      </c>
      <c r="F94" s="4" t="s">
        <v>11</v>
      </c>
      <c r="G94" s="4" t="s">
        <v>7</v>
      </c>
      <c r="H94" s="4" t="s">
        <v>7</v>
      </c>
      <c r="I94" s="4" t="s">
        <v>7</v>
      </c>
      <c r="J94" s="4" t="s">
        <v>12</v>
      </c>
    </row>
    <row r="95" spans="1:7">
      <c r="A95" t="n">
        <v>1728</v>
      </c>
      <c r="B95" s="10" t="n">
        <v>5</v>
      </c>
      <c r="C95" s="7" t="n">
        <v>30</v>
      </c>
      <c r="D95" s="7" t="n">
        <v>9240</v>
      </c>
      <c r="E95" s="7" t="n">
        <v>30</v>
      </c>
      <c r="F95" s="7" t="n">
        <v>9730</v>
      </c>
      <c r="G95" s="7" t="n">
        <v>8</v>
      </c>
      <c r="H95" s="7" t="n">
        <v>9</v>
      </c>
      <c r="I95" s="7" t="n">
        <v>1</v>
      </c>
      <c r="J95" s="11" t="n">
        <f t="normal" ca="1">A99</f>
        <v>0</v>
      </c>
    </row>
    <row r="96" spans="1:7">
      <c r="A96" t="s">
        <v>4</v>
      </c>
      <c r="B96" s="4" t="s">
        <v>5</v>
      </c>
      <c r="C96" s="4" t="s">
        <v>7</v>
      </c>
      <c r="D96" s="4" t="s">
        <v>8</v>
      </c>
      <c r="E96" s="4" t="s">
        <v>11</v>
      </c>
    </row>
    <row r="97" spans="1:10">
      <c r="A97" t="n">
        <v>1742</v>
      </c>
      <c r="B97" s="21" t="n">
        <v>62</v>
      </c>
      <c r="C97" s="7" t="n">
        <v>0</v>
      </c>
      <c r="D97" s="7" t="s">
        <v>35</v>
      </c>
      <c r="E97" s="7" t="n">
        <v>1</v>
      </c>
    </row>
    <row r="98" spans="1:10">
      <c r="A98" t="s">
        <v>4</v>
      </c>
      <c r="B98" s="4" t="s">
        <v>5</v>
      </c>
      <c r="C98" s="4" t="s">
        <v>7</v>
      </c>
      <c r="D98" s="4" t="s">
        <v>7</v>
      </c>
      <c r="E98" s="4" t="s">
        <v>7</v>
      </c>
      <c r="F98" s="4" t="s">
        <v>15</v>
      </c>
      <c r="G98" s="4" t="s">
        <v>7</v>
      </c>
      <c r="H98" s="4" t="s">
        <v>7</v>
      </c>
      <c r="I98" s="4" t="s">
        <v>12</v>
      </c>
    </row>
    <row r="99" spans="1:10">
      <c r="A99" t="n">
        <v>1761</v>
      </c>
      <c r="B99" s="10" t="n">
        <v>5</v>
      </c>
      <c r="C99" s="7" t="n">
        <v>35</v>
      </c>
      <c r="D99" s="7" t="n">
        <v>3</v>
      </c>
      <c r="E99" s="7" t="n">
        <v>0</v>
      </c>
      <c r="F99" s="7" t="n">
        <v>0</v>
      </c>
      <c r="G99" s="7" t="n">
        <v>2</v>
      </c>
      <c r="H99" s="7" t="n">
        <v>1</v>
      </c>
      <c r="I99" s="11" t="n">
        <f t="normal" ca="1">A103</f>
        <v>0</v>
      </c>
    </row>
    <row r="100" spans="1:10">
      <c r="A100" t="s">
        <v>4</v>
      </c>
      <c r="B100" s="4" t="s">
        <v>5</v>
      </c>
      <c r="C100" s="4" t="s">
        <v>12</v>
      </c>
    </row>
    <row r="101" spans="1:10">
      <c r="A101" t="n">
        <v>1775</v>
      </c>
      <c r="B101" s="13" t="n">
        <v>3</v>
      </c>
      <c r="C101" s="11" t="n">
        <f t="normal" ca="1">A125</f>
        <v>0</v>
      </c>
    </row>
    <row r="102" spans="1:10">
      <c r="A102" t="s">
        <v>4</v>
      </c>
      <c r="B102" s="4" t="s">
        <v>5</v>
      </c>
      <c r="C102" s="4" t="s">
        <v>7</v>
      </c>
      <c r="D102" s="4" t="s">
        <v>7</v>
      </c>
      <c r="E102" s="4" t="s">
        <v>7</v>
      </c>
      <c r="F102" s="4" t="s">
        <v>15</v>
      </c>
      <c r="G102" s="4" t="s">
        <v>7</v>
      </c>
      <c r="H102" s="4" t="s">
        <v>7</v>
      </c>
      <c r="I102" s="4" t="s">
        <v>12</v>
      </c>
    </row>
    <row r="103" spans="1:10">
      <c r="A103" t="n">
        <v>1780</v>
      </c>
      <c r="B103" s="10" t="n">
        <v>5</v>
      </c>
      <c r="C103" s="7" t="n">
        <v>35</v>
      </c>
      <c r="D103" s="7" t="n">
        <v>3</v>
      </c>
      <c r="E103" s="7" t="n">
        <v>0</v>
      </c>
      <c r="F103" s="7" t="n">
        <v>1</v>
      </c>
      <c r="G103" s="7" t="n">
        <v>2</v>
      </c>
      <c r="H103" s="7" t="n">
        <v>1</v>
      </c>
      <c r="I103" s="11" t="n">
        <f t="normal" ca="1">A107</f>
        <v>0</v>
      </c>
    </row>
    <row r="104" spans="1:10">
      <c r="A104" t="s">
        <v>4</v>
      </c>
      <c r="B104" s="4" t="s">
        <v>5</v>
      </c>
      <c r="C104" s="4" t="s">
        <v>12</v>
      </c>
    </row>
    <row r="105" spans="1:10">
      <c r="A105" t="n">
        <v>1794</v>
      </c>
      <c r="B105" s="13" t="n">
        <v>3</v>
      </c>
      <c r="C105" s="11" t="n">
        <f t="normal" ca="1">A125</f>
        <v>0</v>
      </c>
    </row>
    <row r="106" spans="1:10">
      <c r="A106" t="s">
        <v>4</v>
      </c>
      <c r="B106" s="4" t="s">
        <v>5</v>
      </c>
      <c r="C106" s="4" t="s">
        <v>7</v>
      </c>
      <c r="D106" s="4" t="s">
        <v>7</v>
      </c>
      <c r="E106" s="4" t="s">
        <v>7</v>
      </c>
      <c r="F106" s="4" t="s">
        <v>15</v>
      </c>
      <c r="G106" s="4" t="s">
        <v>7</v>
      </c>
      <c r="H106" s="4" t="s">
        <v>7</v>
      </c>
      <c r="I106" s="4" t="s">
        <v>12</v>
      </c>
    </row>
    <row r="107" spans="1:10">
      <c r="A107" t="n">
        <v>1799</v>
      </c>
      <c r="B107" s="10" t="n">
        <v>5</v>
      </c>
      <c r="C107" s="7" t="n">
        <v>35</v>
      </c>
      <c r="D107" s="7" t="n">
        <v>3</v>
      </c>
      <c r="E107" s="7" t="n">
        <v>0</v>
      </c>
      <c r="F107" s="7" t="n">
        <v>2</v>
      </c>
      <c r="G107" s="7" t="n">
        <v>2</v>
      </c>
      <c r="H107" s="7" t="n">
        <v>1</v>
      </c>
      <c r="I107" s="11" t="n">
        <f t="normal" ca="1">A111</f>
        <v>0</v>
      </c>
    </row>
    <row r="108" spans="1:10">
      <c r="A108" t="s">
        <v>4</v>
      </c>
      <c r="B108" s="4" t="s">
        <v>5</v>
      </c>
      <c r="C108" s="4" t="s">
        <v>12</v>
      </c>
    </row>
    <row r="109" spans="1:10">
      <c r="A109" t="n">
        <v>1813</v>
      </c>
      <c r="B109" s="13" t="n">
        <v>3</v>
      </c>
      <c r="C109" s="11" t="n">
        <f t="normal" ca="1">A125</f>
        <v>0</v>
      </c>
    </row>
    <row r="110" spans="1:10">
      <c r="A110" t="s">
        <v>4</v>
      </c>
      <c r="B110" s="4" t="s">
        <v>5</v>
      </c>
      <c r="C110" s="4" t="s">
        <v>7</v>
      </c>
      <c r="D110" s="4" t="s">
        <v>7</v>
      </c>
      <c r="E110" s="4" t="s">
        <v>7</v>
      </c>
      <c r="F110" s="4" t="s">
        <v>15</v>
      </c>
      <c r="G110" s="4" t="s">
        <v>7</v>
      </c>
      <c r="H110" s="4" t="s">
        <v>7</v>
      </c>
      <c r="I110" s="4" t="s">
        <v>12</v>
      </c>
    </row>
    <row r="111" spans="1:10">
      <c r="A111" t="n">
        <v>1818</v>
      </c>
      <c r="B111" s="10" t="n">
        <v>5</v>
      </c>
      <c r="C111" s="7" t="n">
        <v>35</v>
      </c>
      <c r="D111" s="7" t="n">
        <v>3</v>
      </c>
      <c r="E111" s="7" t="n">
        <v>0</v>
      </c>
      <c r="F111" s="7" t="n">
        <v>3</v>
      </c>
      <c r="G111" s="7" t="n">
        <v>2</v>
      </c>
      <c r="H111" s="7" t="n">
        <v>1</v>
      </c>
      <c r="I111" s="11" t="n">
        <f t="normal" ca="1">A115</f>
        <v>0</v>
      </c>
    </row>
    <row r="112" spans="1:10">
      <c r="A112" t="s">
        <v>4</v>
      </c>
      <c r="B112" s="4" t="s">
        <v>5</v>
      </c>
      <c r="C112" s="4" t="s">
        <v>12</v>
      </c>
    </row>
    <row r="113" spans="1:9">
      <c r="A113" t="n">
        <v>1832</v>
      </c>
      <c r="B113" s="13" t="n">
        <v>3</v>
      </c>
      <c r="C113" s="11" t="n">
        <f t="normal" ca="1">A125</f>
        <v>0</v>
      </c>
    </row>
    <row r="114" spans="1:9">
      <c r="A114" t="s">
        <v>4</v>
      </c>
      <c r="B114" s="4" t="s">
        <v>5</v>
      </c>
      <c r="C114" s="4" t="s">
        <v>7</v>
      </c>
      <c r="D114" s="4" t="s">
        <v>7</v>
      </c>
      <c r="E114" s="4" t="s">
        <v>7</v>
      </c>
      <c r="F114" s="4" t="s">
        <v>15</v>
      </c>
      <c r="G114" s="4" t="s">
        <v>7</v>
      </c>
      <c r="H114" s="4" t="s">
        <v>7</v>
      </c>
      <c r="I114" s="4" t="s">
        <v>12</v>
      </c>
    </row>
    <row r="115" spans="1:9">
      <c r="A115" t="n">
        <v>1837</v>
      </c>
      <c r="B115" s="10" t="n">
        <v>5</v>
      </c>
      <c r="C115" s="7" t="n">
        <v>35</v>
      </c>
      <c r="D115" s="7" t="n">
        <v>3</v>
      </c>
      <c r="E115" s="7" t="n">
        <v>0</v>
      </c>
      <c r="F115" s="7" t="n">
        <v>4</v>
      </c>
      <c r="G115" s="7" t="n">
        <v>2</v>
      </c>
      <c r="H115" s="7" t="n">
        <v>1</v>
      </c>
      <c r="I115" s="11" t="n">
        <f t="normal" ca="1">A119</f>
        <v>0</v>
      </c>
    </row>
    <row r="116" spans="1:9">
      <c r="A116" t="s">
        <v>4</v>
      </c>
      <c r="B116" s="4" t="s">
        <v>5</v>
      </c>
      <c r="C116" s="4" t="s">
        <v>12</v>
      </c>
    </row>
    <row r="117" spans="1:9">
      <c r="A117" t="n">
        <v>1851</v>
      </c>
      <c r="B117" s="13" t="n">
        <v>3</v>
      </c>
      <c r="C117" s="11" t="n">
        <f t="normal" ca="1">A125</f>
        <v>0</v>
      </c>
    </row>
    <row r="118" spans="1:9">
      <c r="A118" t="s">
        <v>4</v>
      </c>
      <c r="B118" s="4" t="s">
        <v>5</v>
      </c>
      <c r="C118" s="4" t="s">
        <v>7</v>
      </c>
      <c r="D118" s="4" t="s">
        <v>7</v>
      </c>
      <c r="E118" s="4" t="s">
        <v>7</v>
      </c>
      <c r="F118" s="4" t="s">
        <v>15</v>
      </c>
      <c r="G118" s="4" t="s">
        <v>7</v>
      </c>
      <c r="H118" s="4" t="s">
        <v>7</v>
      </c>
      <c r="I118" s="4" t="s">
        <v>12</v>
      </c>
    </row>
    <row r="119" spans="1:9">
      <c r="A119" t="n">
        <v>1856</v>
      </c>
      <c r="B119" s="10" t="n">
        <v>5</v>
      </c>
      <c r="C119" s="7" t="n">
        <v>35</v>
      </c>
      <c r="D119" s="7" t="n">
        <v>3</v>
      </c>
      <c r="E119" s="7" t="n">
        <v>0</v>
      </c>
      <c r="F119" s="7" t="n">
        <v>5</v>
      </c>
      <c r="G119" s="7" t="n">
        <v>2</v>
      </c>
      <c r="H119" s="7" t="n">
        <v>1</v>
      </c>
      <c r="I119" s="11" t="n">
        <f t="normal" ca="1">A123</f>
        <v>0</v>
      </c>
    </row>
    <row r="120" spans="1:9">
      <c r="A120" t="s">
        <v>4</v>
      </c>
      <c r="B120" s="4" t="s">
        <v>5</v>
      </c>
      <c r="C120" s="4" t="s">
        <v>12</v>
      </c>
    </row>
    <row r="121" spans="1:9">
      <c r="A121" t="n">
        <v>1870</v>
      </c>
      <c r="B121" s="13" t="n">
        <v>3</v>
      </c>
      <c r="C121" s="11" t="n">
        <f t="normal" ca="1">A125</f>
        <v>0</v>
      </c>
    </row>
    <row r="122" spans="1:9">
      <c r="A122" t="s">
        <v>4</v>
      </c>
      <c r="B122" s="4" t="s">
        <v>5</v>
      </c>
      <c r="C122" s="4" t="s">
        <v>7</v>
      </c>
      <c r="D122" s="4" t="s">
        <v>7</v>
      </c>
      <c r="E122" s="4" t="s">
        <v>7</v>
      </c>
      <c r="F122" s="4" t="s">
        <v>15</v>
      </c>
      <c r="G122" s="4" t="s">
        <v>7</v>
      </c>
      <c r="H122" s="4" t="s">
        <v>7</v>
      </c>
      <c r="I122" s="4" t="s">
        <v>12</v>
      </c>
    </row>
    <row r="123" spans="1:9">
      <c r="A123" t="n">
        <v>1875</v>
      </c>
      <c r="B123" s="10" t="n">
        <v>5</v>
      </c>
      <c r="C123" s="7" t="n">
        <v>35</v>
      </c>
      <c r="D123" s="7" t="n">
        <v>3</v>
      </c>
      <c r="E123" s="7" t="n">
        <v>0</v>
      </c>
      <c r="F123" s="7" t="n">
        <v>6</v>
      </c>
      <c r="G123" s="7" t="n">
        <v>2</v>
      </c>
      <c r="H123" s="7" t="n">
        <v>1</v>
      </c>
      <c r="I123" s="11" t="n">
        <f t="normal" ca="1">A125</f>
        <v>0</v>
      </c>
    </row>
    <row r="124" spans="1:9">
      <c r="A124" t="s">
        <v>4</v>
      </c>
      <c r="B124" s="4" t="s">
        <v>5</v>
      </c>
    </row>
    <row r="125" spans="1:9">
      <c r="A125" t="n">
        <v>1889</v>
      </c>
      <c r="B125" s="5" t="n">
        <v>1</v>
      </c>
    </row>
    <row r="126" spans="1:9" s="3" customFormat="1" customHeight="0">
      <c r="A126" s="3" t="s">
        <v>2</v>
      </c>
      <c r="B126" s="3" t="s">
        <v>36</v>
      </c>
    </row>
    <row r="127" spans="1:9">
      <c r="A127" t="s">
        <v>4</v>
      </c>
      <c r="B127" s="4" t="s">
        <v>5</v>
      </c>
      <c r="C127" s="4" t="s">
        <v>7</v>
      </c>
      <c r="D127" s="4" t="s">
        <v>8</v>
      </c>
    </row>
    <row r="128" spans="1:9">
      <c r="A128" t="n">
        <v>1892</v>
      </c>
      <c r="B128" s="6" t="n">
        <v>2</v>
      </c>
      <c r="C128" s="7" t="n">
        <v>11</v>
      </c>
      <c r="D128" s="7" t="s">
        <v>37</v>
      </c>
    </row>
    <row r="129" spans="1:9">
      <c r="A129" t="s">
        <v>4</v>
      </c>
      <c r="B129" s="4" t="s">
        <v>5</v>
      </c>
      <c r="C129" s="4" t="s">
        <v>7</v>
      </c>
      <c r="D129" s="4" t="s">
        <v>7</v>
      </c>
    </row>
    <row r="130" spans="1:9">
      <c r="A130" t="n">
        <v>1904</v>
      </c>
      <c r="B130" s="8" t="n">
        <v>162</v>
      </c>
      <c r="C130" s="7" t="n">
        <v>0</v>
      </c>
      <c r="D130" s="7" t="n">
        <v>1</v>
      </c>
    </row>
    <row r="131" spans="1:9">
      <c r="A131" t="s">
        <v>4</v>
      </c>
      <c r="B131" s="4" t="s">
        <v>5</v>
      </c>
    </row>
    <row r="132" spans="1:9">
      <c r="A132" t="n">
        <v>1907</v>
      </c>
      <c r="B132" s="5" t="n">
        <v>1</v>
      </c>
    </row>
    <row r="133" spans="1:9" s="3" customFormat="1" customHeight="0">
      <c r="A133" s="3" t="s">
        <v>2</v>
      </c>
      <c r="B133" s="3" t="s">
        <v>38</v>
      </c>
    </row>
    <row r="134" spans="1:9">
      <c r="A134" t="s">
        <v>4</v>
      </c>
      <c r="B134" s="4" t="s">
        <v>5</v>
      </c>
      <c r="C134" s="4" t="s">
        <v>7</v>
      </c>
      <c r="D134" s="4" t="s">
        <v>11</v>
      </c>
    </row>
    <row r="135" spans="1:9">
      <c r="A135" t="n">
        <v>1908</v>
      </c>
      <c r="B135" s="22" t="n">
        <v>22</v>
      </c>
      <c r="C135" s="7" t="n">
        <v>20</v>
      </c>
      <c r="D135" s="7" t="n">
        <v>0</v>
      </c>
    </row>
    <row r="136" spans="1:9">
      <c r="A136" t="s">
        <v>4</v>
      </c>
      <c r="B136" s="4" t="s">
        <v>5</v>
      </c>
      <c r="C136" s="4" t="s">
        <v>7</v>
      </c>
      <c r="D136" s="4" t="s">
        <v>11</v>
      </c>
      <c r="E136" s="4" t="s">
        <v>7</v>
      </c>
    </row>
    <row r="137" spans="1:9">
      <c r="A137" t="n">
        <v>1912</v>
      </c>
      <c r="B137" s="16" t="n">
        <v>39</v>
      </c>
      <c r="C137" s="7" t="n">
        <v>13</v>
      </c>
      <c r="D137" s="7" t="n">
        <v>65533</v>
      </c>
      <c r="E137" s="7" t="n">
        <v>122</v>
      </c>
    </row>
    <row r="138" spans="1:9">
      <c r="A138" t="s">
        <v>4</v>
      </c>
      <c r="B138" s="4" t="s">
        <v>5</v>
      </c>
      <c r="C138" s="4" t="s">
        <v>7</v>
      </c>
      <c r="D138" s="4" t="s">
        <v>11</v>
      </c>
      <c r="E138" s="4" t="s">
        <v>11</v>
      </c>
      <c r="F138" s="4" t="s">
        <v>11</v>
      </c>
      <c r="G138" s="4" t="s">
        <v>11</v>
      </c>
      <c r="H138" s="4" t="s">
        <v>7</v>
      </c>
    </row>
    <row r="139" spans="1:9">
      <c r="A139" t="n">
        <v>1917</v>
      </c>
      <c r="B139" s="23" t="n">
        <v>25</v>
      </c>
      <c r="C139" s="7" t="n">
        <v>5</v>
      </c>
      <c r="D139" s="7" t="n">
        <v>65535</v>
      </c>
      <c r="E139" s="7" t="n">
        <v>500</v>
      </c>
      <c r="F139" s="7" t="n">
        <v>800</v>
      </c>
      <c r="G139" s="7" t="n">
        <v>140</v>
      </c>
      <c r="H139" s="7" t="n">
        <v>0</v>
      </c>
    </row>
    <row r="140" spans="1:9">
      <c r="A140" t="s">
        <v>4</v>
      </c>
      <c r="B140" s="4" t="s">
        <v>5</v>
      </c>
      <c r="C140" s="4" t="s">
        <v>11</v>
      </c>
      <c r="D140" s="4" t="s">
        <v>7</v>
      </c>
      <c r="E140" s="4" t="s">
        <v>39</v>
      </c>
      <c r="F140" s="4" t="s">
        <v>7</v>
      </c>
      <c r="G140" s="4" t="s">
        <v>7</v>
      </c>
    </row>
    <row r="141" spans="1:9">
      <c r="A141" t="n">
        <v>1928</v>
      </c>
      <c r="B141" s="24" t="n">
        <v>24</v>
      </c>
      <c r="C141" s="7" t="n">
        <v>65533</v>
      </c>
      <c r="D141" s="7" t="n">
        <v>11</v>
      </c>
      <c r="E141" s="7" t="s">
        <v>40</v>
      </c>
      <c r="F141" s="7" t="n">
        <v>2</v>
      </c>
      <c r="G141" s="7" t="n">
        <v>0</v>
      </c>
    </row>
    <row r="142" spans="1:9">
      <c r="A142" t="s">
        <v>4</v>
      </c>
      <c r="B142" s="4" t="s">
        <v>5</v>
      </c>
    </row>
    <row r="143" spans="1:9">
      <c r="A143" t="n">
        <v>1999</v>
      </c>
      <c r="B143" s="25" t="n">
        <v>28</v>
      </c>
    </row>
    <row r="144" spans="1:9">
      <c r="A144" t="s">
        <v>4</v>
      </c>
      <c r="B144" s="4" t="s">
        <v>5</v>
      </c>
      <c r="C144" s="4" t="s">
        <v>7</v>
      </c>
    </row>
    <row r="145" spans="1:8">
      <c r="A145" t="n">
        <v>2000</v>
      </c>
      <c r="B145" s="26" t="n">
        <v>27</v>
      </c>
      <c r="C145" s="7" t="n">
        <v>0</v>
      </c>
    </row>
    <row r="146" spans="1:8">
      <c r="A146" t="s">
        <v>4</v>
      </c>
      <c r="B146" s="4" t="s">
        <v>5</v>
      </c>
      <c r="C146" s="4" t="s">
        <v>7</v>
      </c>
    </row>
    <row r="147" spans="1:8">
      <c r="A147" t="n">
        <v>2002</v>
      </c>
      <c r="B147" s="26" t="n">
        <v>27</v>
      </c>
      <c r="C147" s="7" t="n">
        <v>1</v>
      </c>
    </row>
    <row r="148" spans="1:8">
      <c r="A148" t="s">
        <v>4</v>
      </c>
      <c r="B148" s="4" t="s">
        <v>5</v>
      </c>
      <c r="C148" s="4" t="s">
        <v>7</v>
      </c>
      <c r="D148" s="4" t="s">
        <v>11</v>
      </c>
      <c r="E148" s="4" t="s">
        <v>11</v>
      </c>
      <c r="F148" s="4" t="s">
        <v>11</v>
      </c>
      <c r="G148" s="4" t="s">
        <v>11</v>
      </c>
      <c r="H148" s="4" t="s">
        <v>7</v>
      </c>
    </row>
    <row r="149" spans="1:8">
      <c r="A149" t="n">
        <v>2004</v>
      </c>
      <c r="B149" s="23" t="n">
        <v>25</v>
      </c>
      <c r="C149" s="7" t="n">
        <v>5</v>
      </c>
      <c r="D149" s="7" t="n">
        <v>65535</v>
      </c>
      <c r="E149" s="7" t="n">
        <v>65535</v>
      </c>
      <c r="F149" s="7" t="n">
        <v>65535</v>
      </c>
      <c r="G149" s="7" t="n">
        <v>65535</v>
      </c>
      <c r="H149" s="7" t="n">
        <v>0</v>
      </c>
    </row>
    <row r="150" spans="1:8">
      <c r="A150" t="s">
        <v>4</v>
      </c>
      <c r="B150" s="4" t="s">
        <v>5</v>
      </c>
      <c r="C150" s="4" t="s">
        <v>7</v>
      </c>
      <c r="D150" s="4" t="s">
        <v>11</v>
      </c>
      <c r="E150" s="4" t="s">
        <v>8</v>
      </c>
    </row>
    <row r="151" spans="1:8">
      <c r="A151" t="n">
        <v>2015</v>
      </c>
      <c r="B151" s="27" t="n">
        <v>51</v>
      </c>
      <c r="C151" s="7" t="n">
        <v>4</v>
      </c>
      <c r="D151" s="7" t="n">
        <v>0</v>
      </c>
      <c r="E151" s="7" t="s">
        <v>41</v>
      </c>
    </row>
    <row r="152" spans="1:8">
      <c r="A152" t="s">
        <v>4</v>
      </c>
      <c r="B152" s="4" t="s">
        <v>5</v>
      </c>
      <c r="C152" s="4" t="s">
        <v>11</v>
      </c>
    </row>
    <row r="153" spans="1:8">
      <c r="A153" t="n">
        <v>2028</v>
      </c>
      <c r="B153" s="28" t="n">
        <v>16</v>
      </c>
      <c r="C153" s="7" t="n">
        <v>0</v>
      </c>
    </row>
    <row r="154" spans="1:8">
      <c r="A154" t="s">
        <v>4</v>
      </c>
      <c r="B154" s="4" t="s">
        <v>5</v>
      </c>
      <c r="C154" s="4" t="s">
        <v>11</v>
      </c>
      <c r="D154" s="4" t="s">
        <v>39</v>
      </c>
      <c r="E154" s="4" t="s">
        <v>7</v>
      </c>
      <c r="F154" s="4" t="s">
        <v>7</v>
      </c>
    </row>
    <row r="155" spans="1:8">
      <c r="A155" t="n">
        <v>2031</v>
      </c>
      <c r="B155" s="29" t="n">
        <v>26</v>
      </c>
      <c r="C155" s="7" t="n">
        <v>0</v>
      </c>
      <c r="D155" s="7" t="s">
        <v>42</v>
      </c>
      <c r="E155" s="7" t="n">
        <v>2</v>
      </c>
      <c r="F155" s="7" t="n">
        <v>0</v>
      </c>
    </row>
    <row r="156" spans="1:8">
      <c r="A156" t="s">
        <v>4</v>
      </c>
      <c r="B156" s="4" t="s">
        <v>5</v>
      </c>
    </row>
    <row r="157" spans="1:8">
      <c r="A157" t="n">
        <v>2085</v>
      </c>
      <c r="B157" s="25" t="n">
        <v>28</v>
      </c>
    </row>
    <row r="158" spans="1:8">
      <c r="A158" t="s">
        <v>4</v>
      </c>
      <c r="B158" s="4" t="s">
        <v>5</v>
      </c>
      <c r="C158" s="4" t="s">
        <v>11</v>
      </c>
    </row>
    <row r="159" spans="1:8">
      <c r="A159" t="n">
        <v>2086</v>
      </c>
      <c r="B159" s="28" t="n">
        <v>16</v>
      </c>
      <c r="C159" s="7" t="n">
        <v>300</v>
      </c>
    </row>
    <row r="160" spans="1:8">
      <c r="A160" t="s">
        <v>4</v>
      </c>
      <c r="B160" s="4" t="s">
        <v>5</v>
      </c>
      <c r="C160" s="4" t="s">
        <v>11</v>
      </c>
      <c r="D160" s="4" t="s">
        <v>7</v>
      </c>
      <c r="E160" s="4" t="s">
        <v>13</v>
      </c>
      <c r="F160" s="4" t="s">
        <v>11</v>
      </c>
    </row>
    <row r="161" spans="1:8">
      <c r="A161" t="n">
        <v>2089</v>
      </c>
      <c r="B161" s="30" t="n">
        <v>59</v>
      </c>
      <c r="C161" s="7" t="n">
        <v>0</v>
      </c>
      <c r="D161" s="7" t="n">
        <v>13</v>
      </c>
      <c r="E161" s="7" t="n">
        <v>0.100000001490116</v>
      </c>
      <c r="F161" s="7" t="n">
        <v>4</v>
      </c>
    </row>
    <row r="162" spans="1:8">
      <c r="A162" t="s">
        <v>4</v>
      </c>
      <c r="B162" s="4" t="s">
        <v>5</v>
      </c>
      <c r="C162" s="4" t="s">
        <v>7</v>
      </c>
      <c r="D162" s="4" t="s">
        <v>11</v>
      </c>
      <c r="E162" s="4" t="s">
        <v>8</v>
      </c>
    </row>
    <row r="163" spans="1:8">
      <c r="A163" t="n">
        <v>2099</v>
      </c>
      <c r="B163" s="27" t="n">
        <v>51</v>
      </c>
      <c r="C163" s="7" t="n">
        <v>4</v>
      </c>
      <c r="D163" s="7" t="n">
        <v>0</v>
      </c>
      <c r="E163" s="7" t="s">
        <v>43</v>
      </c>
    </row>
    <row r="164" spans="1:8">
      <c r="A164" t="s">
        <v>4</v>
      </c>
      <c r="B164" s="4" t="s">
        <v>5</v>
      </c>
      <c r="C164" s="4" t="s">
        <v>11</v>
      </c>
    </row>
    <row r="165" spans="1:8">
      <c r="A165" t="n">
        <v>2113</v>
      </c>
      <c r="B165" s="28" t="n">
        <v>16</v>
      </c>
      <c r="C165" s="7" t="n">
        <v>0</v>
      </c>
    </row>
    <row r="166" spans="1:8">
      <c r="A166" t="s">
        <v>4</v>
      </c>
      <c r="B166" s="4" t="s">
        <v>5</v>
      </c>
      <c r="C166" s="4" t="s">
        <v>11</v>
      </c>
      <c r="D166" s="4" t="s">
        <v>39</v>
      </c>
      <c r="E166" s="4" t="s">
        <v>7</v>
      </c>
      <c r="F166" s="4" t="s">
        <v>7</v>
      </c>
    </row>
    <row r="167" spans="1:8">
      <c r="A167" t="n">
        <v>2116</v>
      </c>
      <c r="B167" s="29" t="n">
        <v>26</v>
      </c>
      <c r="C167" s="7" t="n">
        <v>0</v>
      </c>
      <c r="D167" s="7" t="s">
        <v>44</v>
      </c>
      <c r="E167" s="7" t="n">
        <v>2</v>
      </c>
      <c r="F167" s="7" t="n">
        <v>0</v>
      </c>
    </row>
    <row r="168" spans="1:8">
      <c r="A168" t="s">
        <v>4</v>
      </c>
      <c r="B168" s="4" t="s">
        <v>5</v>
      </c>
    </row>
    <row r="169" spans="1:8">
      <c r="A169" t="n">
        <v>2198</v>
      </c>
      <c r="B169" s="25" t="n">
        <v>28</v>
      </c>
    </row>
    <row r="170" spans="1:8">
      <c r="A170" t="s">
        <v>4</v>
      </c>
      <c r="B170" s="4" t="s">
        <v>5</v>
      </c>
      <c r="C170" s="4" t="s">
        <v>11</v>
      </c>
      <c r="D170" s="4" t="s">
        <v>7</v>
      </c>
    </row>
    <row r="171" spans="1:8">
      <c r="A171" t="n">
        <v>2199</v>
      </c>
      <c r="B171" s="31" t="n">
        <v>89</v>
      </c>
      <c r="C171" s="7" t="n">
        <v>65533</v>
      </c>
      <c r="D171" s="7" t="n">
        <v>1</v>
      </c>
    </row>
    <row r="172" spans="1:8">
      <c r="A172" t="s">
        <v>4</v>
      </c>
      <c r="B172" s="4" t="s">
        <v>5</v>
      </c>
      <c r="C172" s="4" t="s">
        <v>7</v>
      </c>
      <c r="D172" s="4" t="s">
        <v>11</v>
      </c>
      <c r="E172" s="4" t="s">
        <v>13</v>
      </c>
    </row>
    <row r="173" spans="1:8">
      <c r="A173" t="n">
        <v>2203</v>
      </c>
      <c r="B173" s="32" t="n">
        <v>58</v>
      </c>
      <c r="C173" s="7" t="n">
        <v>0</v>
      </c>
      <c r="D173" s="7" t="n">
        <v>300</v>
      </c>
      <c r="E173" s="7" t="n">
        <v>0.300000011920929</v>
      </c>
    </row>
    <row r="174" spans="1:8">
      <c r="A174" t="s">
        <v>4</v>
      </c>
      <c r="B174" s="4" t="s">
        <v>5</v>
      </c>
      <c r="C174" s="4" t="s">
        <v>7</v>
      </c>
      <c r="D174" s="4" t="s">
        <v>11</v>
      </c>
    </row>
    <row r="175" spans="1:8">
      <c r="A175" t="n">
        <v>2211</v>
      </c>
      <c r="B175" s="32" t="n">
        <v>58</v>
      </c>
      <c r="C175" s="7" t="n">
        <v>255</v>
      </c>
      <c r="D175" s="7" t="n">
        <v>0</v>
      </c>
    </row>
    <row r="176" spans="1:8">
      <c r="A176" t="s">
        <v>4</v>
      </c>
      <c r="B176" s="4" t="s">
        <v>5</v>
      </c>
      <c r="C176" s="4" t="s">
        <v>7</v>
      </c>
      <c r="D176" s="4" t="s">
        <v>11</v>
      </c>
      <c r="E176" s="4" t="s">
        <v>11</v>
      </c>
      <c r="F176" s="4" t="s">
        <v>11</v>
      </c>
      <c r="G176" s="4" t="s">
        <v>11</v>
      </c>
      <c r="H176" s="4" t="s">
        <v>7</v>
      </c>
    </row>
    <row r="177" spans="1:8">
      <c r="A177" t="n">
        <v>2215</v>
      </c>
      <c r="B177" s="23" t="n">
        <v>25</v>
      </c>
      <c r="C177" s="7" t="n">
        <v>5</v>
      </c>
      <c r="D177" s="7" t="n">
        <v>65535</v>
      </c>
      <c r="E177" s="7" t="n">
        <v>65535</v>
      </c>
      <c r="F177" s="7" t="n">
        <v>65535</v>
      </c>
      <c r="G177" s="7" t="n">
        <v>65535</v>
      </c>
      <c r="H177" s="7" t="n">
        <v>0</v>
      </c>
    </row>
    <row r="178" spans="1:8">
      <c r="A178" t="s">
        <v>4</v>
      </c>
      <c r="B178" s="4" t="s">
        <v>5</v>
      </c>
      <c r="C178" s="4" t="s">
        <v>7</v>
      </c>
      <c r="D178" s="4" t="s">
        <v>11</v>
      </c>
      <c r="E178" s="4" t="s">
        <v>15</v>
      </c>
    </row>
    <row r="179" spans="1:8">
      <c r="A179" t="n">
        <v>2226</v>
      </c>
      <c r="B179" s="15" t="n">
        <v>101</v>
      </c>
      <c r="C179" s="7" t="n">
        <v>0</v>
      </c>
      <c r="D179" s="7" t="n">
        <v>3134</v>
      </c>
      <c r="E179" s="7" t="n">
        <v>1</v>
      </c>
    </row>
    <row r="180" spans="1:8">
      <c r="A180" t="s">
        <v>4</v>
      </c>
      <c r="B180" s="4" t="s">
        <v>5</v>
      </c>
      <c r="C180" s="4" t="s">
        <v>11</v>
      </c>
      <c r="D180" s="4" t="s">
        <v>39</v>
      </c>
      <c r="E180" s="4" t="s">
        <v>7</v>
      </c>
      <c r="F180" s="4" t="s">
        <v>7</v>
      </c>
      <c r="G180" s="4" t="s">
        <v>11</v>
      </c>
      <c r="H180" s="4" t="s">
        <v>7</v>
      </c>
      <c r="I180" s="4" t="s">
        <v>39</v>
      </c>
      <c r="J180" s="4" t="s">
        <v>7</v>
      </c>
      <c r="K180" s="4" t="s">
        <v>7</v>
      </c>
      <c r="L180" s="4" t="s">
        <v>7</v>
      </c>
    </row>
    <row r="181" spans="1:8">
      <c r="A181" t="n">
        <v>2234</v>
      </c>
      <c r="B181" s="24" t="n">
        <v>24</v>
      </c>
      <c r="C181" s="7" t="n">
        <v>65533</v>
      </c>
      <c r="D181" s="7" t="s">
        <v>45</v>
      </c>
      <c r="E181" s="7" t="n">
        <v>12</v>
      </c>
      <c r="F181" s="7" t="n">
        <v>16</v>
      </c>
      <c r="G181" s="7" t="n">
        <v>3134</v>
      </c>
      <c r="H181" s="7" t="n">
        <v>7</v>
      </c>
      <c r="I181" s="7" t="s">
        <v>46</v>
      </c>
      <c r="J181" s="7" t="n">
        <v>6</v>
      </c>
      <c r="K181" s="7" t="n">
        <v>2</v>
      </c>
      <c r="L181" s="7" t="n">
        <v>0</v>
      </c>
    </row>
    <row r="182" spans="1:8">
      <c r="A182" t="s">
        <v>4</v>
      </c>
      <c r="B182" s="4" t="s">
        <v>5</v>
      </c>
      <c r="C182" s="4" t="s">
        <v>7</v>
      </c>
      <c r="D182" s="4" t="s">
        <v>11</v>
      </c>
      <c r="E182" s="4" t="s">
        <v>13</v>
      </c>
      <c r="F182" s="4" t="s">
        <v>11</v>
      </c>
      <c r="G182" s="4" t="s">
        <v>15</v>
      </c>
      <c r="H182" s="4" t="s">
        <v>15</v>
      </c>
      <c r="I182" s="4" t="s">
        <v>11</v>
      </c>
      <c r="J182" s="4" t="s">
        <v>11</v>
      </c>
      <c r="K182" s="4" t="s">
        <v>15</v>
      </c>
      <c r="L182" s="4" t="s">
        <v>15</v>
      </c>
      <c r="M182" s="4" t="s">
        <v>15</v>
      </c>
      <c r="N182" s="4" t="s">
        <v>15</v>
      </c>
      <c r="O182" s="4" t="s">
        <v>8</v>
      </c>
    </row>
    <row r="183" spans="1:8">
      <c r="A183" t="n">
        <v>2307</v>
      </c>
      <c r="B183" s="33" t="n">
        <v>50</v>
      </c>
      <c r="C183" s="7" t="n">
        <v>0</v>
      </c>
      <c r="D183" s="7" t="n">
        <v>12010</v>
      </c>
      <c r="E183" s="7" t="n">
        <v>1</v>
      </c>
      <c r="F183" s="7" t="n">
        <v>0</v>
      </c>
      <c r="G183" s="7" t="n">
        <v>0</v>
      </c>
      <c r="H183" s="7" t="n">
        <v>0</v>
      </c>
      <c r="I183" s="7" t="n">
        <v>0</v>
      </c>
      <c r="J183" s="7" t="n">
        <v>65533</v>
      </c>
      <c r="K183" s="7" t="n">
        <v>0</v>
      </c>
      <c r="L183" s="7" t="n">
        <v>0</v>
      </c>
      <c r="M183" s="7" t="n">
        <v>0</v>
      </c>
      <c r="N183" s="7" t="n">
        <v>0</v>
      </c>
      <c r="O183" s="7" t="s">
        <v>18</v>
      </c>
    </row>
    <row r="184" spans="1:8">
      <c r="A184" t="s">
        <v>4</v>
      </c>
      <c r="B184" s="4" t="s">
        <v>5</v>
      </c>
    </row>
    <row r="185" spans="1:8">
      <c r="A185" t="n">
        <v>2346</v>
      </c>
      <c r="B185" s="25" t="n">
        <v>28</v>
      </c>
    </row>
    <row r="186" spans="1:8">
      <c r="A186" t="s">
        <v>4</v>
      </c>
      <c r="B186" s="4" t="s">
        <v>5</v>
      </c>
      <c r="C186" s="4" t="s">
        <v>7</v>
      </c>
    </row>
    <row r="187" spans="1:8">
      <c r="A187" t="n">
        <v>2347</v>
      </c>
      <c r="B187" s="26" t="n">
        <v>27</v>
      </c>
      <c r="C187" s="7" t="n">
        <v>0</v>
      </c>
    </row>
    <row r="188" spans="1:8">
      <c r="A188" t="s">
        <v>4</v>
      </c>
      <c r="B188" s="4" t="s">
        <v>5</v>
      </c>
      <c r="C188" s="4" t="s">
        <v>7</v>
      </c>
      <c r="D188" s="4" t="s">
        <v>11</v>
      </c>
      <c r="E188" s="4" t="s">
        <v>13</v>
      </c>
    </row>
    <row r="189" spans="1:8">
      <c r="A189" t="n">
        <v>2349</v>
      </c>
      <c r="B189" s="32" t="n">
        <v>58</v>
      </c>
      <c r="C189" s="7" t="n">
        <v>100</v>
      </c>
      <c r="D189" s="7" t="n">
        <v>300</v>
      </c>
      <c r="E189" s="7" t="n">
        <v>0.300000011920929</v>
      </c>
    </row>
    <row r="190" spans="1:8">
      <c r="A190" t="s">
        <v>4</v>
      </c>
      <c r="B190" s="4" t="s">
        <v>5</v>
      </c>
      <c r="C190" s="4" t="s">
        <v>7</v>
      </c>
      <c r="D190" s="4" t="s">
        <v>11</v>
      </c>
    </row>
    <row r="191" spans="1:8">
      <c r="A191" t="n">
        <v>2357</v>
      </c>
      <c r="B191" s="32" t="n">
        <v>58</v>
      </c>
      <c r="C191" s="7" t="n">
        <v>255</v>
      </c>
      <c r="D191" s="7" t="n">
        <v>0</v>
      </c>
    </row>
    <row r="192" spans="1:8">
      <c r="A192" t="s">
        <v>4</v>
      </c>
      <c r="B192" s="4" t="s">
        <v>5</v>
      </c>
      <c r="C192" s="4" t="s">
        <v>7</v>
      </c>
      <c r="D192" s="4" t="s">
        <v>8</v>
      </c>
      <c r="E192" s="4" t="s">
        <v>11</v>
      </c>
    </row>
    <row r="193" spans="1:15">
      <c r="A193" t="n">
        <v>2361</v>
      </c>
      <c r="B193" s="17" t="n">
        <v>91</v>
      </c>
      <c r="C193" s="7" t="n">
        <v>1</v>
      </c>
      <c r="D193" s="7" t="s">
        <v>19</v>
      </c>
      <c r="E193" s="7" t="n">
        <v>1</v>
      </c>
    </row>
    <row r="194" spans="1:15">
      <c r="A194" t="s">
        <v>4</v>
      </c>
      <c r="B194" s="4" t="s">
        <v>5</v>
      </c>
      <c r="C194" s="4" t="s">
        <v>7</v>
      </c>
      <c r="D194" s="4" t="s">
        <v>8</v>
      </c>
    </row>
    <row r="195" spans="1:15">
      <c r="A195" t="n">
        <v>2379</v>
      </c>
      <c r="B195" s="6" t="n">
        <v>2</v>
      </c>
      <c r="C195" s="7" t="n">
        <v>10</v>
      </c>
      <c r="D195" s="7" t="s">
        <v>47</v>
      </c>
    </row>
    <row r="196" spans="1:15">
      <c r="A196" t="s">
        <v>4</v>
      </c>
      <c r="B196" s="4" t="s">
        <v>5</v>
      </c>
      <c r="C196" s="4" t="s">
        <v>11</v>
      </c>
    </row>
    <row r="197" spans="1:15">
      <c r="A197" t="n">
        <v>2402</v>
      </c>
      <c r="B197" s="28" t="n">
        <v>16</v>
      </c>
      <c r="C197" s="7" t="n">
        <v>0</v>
      </c>
    </row>
    <row r="198" spans="1:15">
      <c r="A198" t="s">
        <v>4</v>
      </c>
      <c r="B198" s="4" t="s">
        <v>5</v>
      </c>
      <c r="C198" s="4" t="s">
        <v>7</v>
      </c>
      <c r="D198" s="4" t="s">
        <v>8</v>
      </c>
    </row>
    <row r="199" spans="1:15">
      <c r="A199" t="n">
        <v>2405</v>
      </c>
      <c r="B199" s="6" t="n">
        <v>2</v>
      </c>
      <c r="C199" s="7" t="n">
        <v>10</v>
      </c>
      <c r="D199" s="7" t="s">
        <v>48</v>
      </c>
    </row>
    <row r="200" spans="1:15">
      <c r="A200" t="s">
        <v>4</v>
      </c>
      <c r="B200" s="4" t="s">
        <v>5</v>
      </c>
      <c r="C200" s="4" t="s">
        <v>11</v>
      </c>
    </row>
    <row r="201" spans="1:15">
      <c r="A201" t="n">
        <v>2423</v>
      </c>
      <c r="B201" s="28" t="n">
        <v>16</v>
      </c>
      <c r="C201" s="7" t="n">
        <v>0</v>
      </c>
    </row>
    <row r="202" spans="1:15">
      <c r="A202" t="s">
        <v>4</v>
      </c>
      <c r="B202" s="4" t="s">
        <v>5</v>
      </c>
      <c r="C202" s="4" t="s">
        <v>7</v>
      </c>
      <c r="D202" s="4" t="s">
        <v>8</v>
      </c>
    </row>
    <row r="203" spans="1:15">
      <c r="A203" t="n">
        <v>2426</v>
      </c>
      <c r="B203" s="6" t="n">
        <v>2</v>
      </c>
      <c r="C203" s="7" t="n">
        <v>10</v>
      </c>
      <c r="D203" s="7" t="s">
        <v>49</v>
      </c>
    </row>
    <row r="204" spans="1:15">
      <c r="A204" t="s">
        <v>4</v>
      </c>
      <c r="B204" s="4" t="s">
        <v>5</v>
      </c>
      <c r="C204" s="4" t="s">
        <v>11</v>
      </c>
    </row>
    <row r="205" spans="1:15">
      <c r="A205" t="n">
        <v>2445</v>
      </c>
      <c r="B205" s="28" t="n">
        <v>16</v>
      </c>
      <c r="C205" s="7" t="n">
        <v>0</v>
      </c>
    </row>
    <row r="206" spans="1:15">
      <c r="A206" t="s">
        <v>4</v>
      </c>
      <c r="B206" s="4" t="s">
        <v>5</v>
      </c>
      <c r="C206" s="4" t="s">
        <v>7</v>
      </c>
    </row>
    <row r="207" spans="1:15">
      <c r="A207" t="n">
        <v>2448</v>
      </c>
      <c r="B207" s="34" t="n">
        <v>23</v>
      </c>
      <c r="C207" s="7" t="n">
        <v>20</v>
      </c>
    </row>
    <row r="208" spans="1:15">
      <c r="A208" t="s">
        <v>4</v>
      </c>
      <c r="B208" s="4" t="s">
        <v>5</v>
      </c>
    </row>
    <row r="209" spans="1:5">
      <c r="A209" t="n">
        <v>2450</v>
      </c>
      <c r="B209" s="5" t="n">
        <v>1</v>
      </c>
    </row>
    <row r="210" spans="1:5" s="3" customFormat="1" customHeight="0">
      <c r="A210" s="3" t="s">
        <v>2</v>
      </c>
      <c r="B210" s="3" t="s">
        <v>50</v>
      </c>
    </row>
    <row r="211" spans="1:5">
      <c r="A211" t="s">
        <v>4</v>
      </c>
      <c r="B211" s="4" t="s">
        <v>5</v>
      </c>
      <c r="C211" s="4" t="s">
        <v>7</v>
      </c>
      <c r="D211" s="4" t="s">
        <v>7</v>
      </c>
      <c r="E211" s="4" t="s">
        <v>11</v>
      </c>
      <c r="F211" s="4" t="s">
        <v>11</v>
      </c>
      <c r="G211" s="4" t="s">
        <v>11</v>
      </c>
      <c r="H211" s="4" t="s">
        <v>11</v>
      </c>
      <c r="I211" s="4" t="s">
        <v>11</v>
      </c>
      <c r="J211" s="4" t="s">
        <v>11</v>
      </c>
      <c r="K211" s="4" t="s">
        <v>11</v>
      </c>
      <c r="L211" s="4" t="s">
        <v>11</v>
      </c>
      <c r="M211" s="4" t="s">
        <v>11</v>
      </c>
      <c r="N211" s="4" t="s">
        <v>11</v>
      </c>
      <c r="O211" s="4" t="s">
        <v>11</v>
      </c>
      <c r="P211" s="4" t="s">
        <v>11</v>
      </c>
      <c r="Q211" s="4" t="s">
        <v>11</v>
      </c>
      <c r="R211" s="4" t="s">
        <v>11</v>
      </c>
      <c r="S211" s="4" t="s">
        <v>11</v>
      </c>
    </row>
    <row r="212" spans="1:5">
      <c r="A212" t="n">
        <v>2452</v>
      </c>
      <c r="B212" s="35" t="n">
        <v>161</v>
      </c>
      <c r="C212" s="7" t="n">
        <v>2</v>
      </c>
      <c r="D212" s="7" t="n">
        <v>3</v>
      </c>
      <c r="E212" s="7" t="n">
        <v>8957</v>
      </c>
      <c r="F212" s="7" t="n">
        <v>9723</v>
      </c>
      <c r="G212" s="7" t="n">
        <v>10225</v>
      </c>
      <c r="H212" s="7" t="n">
        <v>0</v>
      </c>
      <c r="I212" s="7" t="n">
        <v>0</v>
      </c>
      <c r="J212" s="7" t="n">
        <v>0</v>
      </c>
      <c r="K212" s="7" t="n">
        <v>0</v>
      </c>
      <c r="L212" s="7" t="n">
        <v>0</v>
      </c>
      <c r="M212" s="7" t="n">
        <v>0</v>
      </c>
      <c r="N212" s="7" t="n">
        <v>0</v>
      </c>
      <c r="O212" s="7" t="n">
        <v>0</v>
      </c>
      <c r="P212" s="7" t="n">
        <v>0</v>
      </c>
      <c r="Q212" s="7" t="n">
        <v>0</v>
      </c>
      <c r="R212" s="7" t="n">
        <v>0</v>
      </c>
      <c r="S212" s="7" t="n">
        <v>0</v>
      </c>
    </row>
    <row r="213" spans="1:5">
      <c r="A213" t="s">
        <v>4</v>
      </c>
      <c r="B213" s="4" t="s">
        <v>5</v>
      </c>
      <c r="C213" s="4" t="s">
        <v>7</v>
      </c>
      <c r="D213" s="4" t="s">
        <v>13</v>
      </c>
      <c r="E213" s="4" t="s">
        <v>13</v>
      </c>
      <c r="F213" s="4" t="s">
        <v>13</v>
      </c>
    </row>
    <row r="214" spans="1:5">
      <c r="A214" t="n">
        <v>2485</v>
      </c>
      <c r="B214" s="35" t="n">
        <v>161</v>
      </c>
      <c r="C214" s="7" t="n">
        <v>3</v>
      </c>
      <c r="D214" s="7" t="n">
        <v>1</v>
      </c>
      <c r="E214" s="7" t="n">
        <v>1.60000002384186</v>
      </c>
      <c r="F214" s="7" t="n">
        <v>0.0900000035762787</v>
      </c>
    </row>
    <row r="215" spans="1:5">
      <c r="A215" t="s">
        <v>4</v>
      </c>
      <c r="B215" s="4" t="s">
        <v>5</v>
      </c>
      <c r="C215" s="4" t="s">
        <v>7</v>
      </c>
      <c r="D215" s="4" t="s">
        <v>11</v>
      </c>
      <c r="E215" s="4" t="s">
        <v>7</v>
      </c>
      <c r="F215" s="4" t="s">
        <v>7</v>
      </c>
      <c r="G215" s="4" t="s">
        <v>7</v>
      </c>
      <c r="H215" s="4" t="s">
        <v>7</v>
      </c>
      <c r="I215" s="4" t="s">
        <v>7</v>
      </c>
      <c r="J215" s="4" t="s">
        <v>7</v>
      </c>
      <c r="K215" s="4" t="s">
        <v>7</v>
      </c>
      <c r="L215" s="4" t="s">
        <v>7</v>
      </c>
      <c r="M215" s="4" t="s">
        <v>7</v>
      </c>
      <c r="N215" s="4" t="s">
        <v>7</v>
      </c>
      <c r="O215" s="4" t="s">
        <v>7</v>
      </c>
      <c r="P215" s="4" t="s">
        <v>7</v>
      </c>
      <c r="Q215" s="4" t="s">
        <v>7</v>
      </c>
      <c r="R215" s="4" t="s">
        <v>7</v>
      </c>
      <c r="S215" s="4" t="s">
        <v>7</v>
      </c>
      <c r="T215" s="4" t="s">
        <v>7</v>
      </c>
    </row>
    <row r="216" spans="1:5">
      <c r="A216" t="n">
        <v>2499</v>
      </c>
      <c r="B216" s="35" t="n">
        <v>161</v>
      </c>
      <c r="C216" s="7" t="n">
        <v>0</v>
      </c>
      <c r="D216" s="7" t="n">
        <v>5254</v>
      </c>
      <c r="E216" s="7" t="n">
        <v>0</v>
      </c>
      <c r="F216" s="7" t="n">
        <v>0</v>
      </c>
      <c r="G216" s="7" t="n">
        <v>0</v>
      </c>
      <c r="H216" s="7" t="n">
        <v>4</v>
      </c>
      <c r="I216" s="7" t="n">
        <v>0</v>
      </c>
      <c r="J216" s="7" t="n">
        <v>0</v>
      </c>
      <c r="K216" s="7" t="n">
        <v>0</v>
      </c>
      <c r="L216" s="7" t="n">
        <v>0</v>
      </c>
      <c r="M216" s="7" t="n">
        <v>0</v>
      </c>
      <c r="N216" s="7" t="n">
        <v>0</v>
      </c>
      <c r="O216" s="7" t="n">
        <v>0</v>
      </c>
      <c r="P216" s="7" t="n">
        <v>0</v>
      </c>
      <c r="Q216" s="7" t="n">
        <v>0</v>
      </c>
      <c r="R216" s="7" t="n">
        <v>0</v>
      </c>
      <c r="S216" s="7" t="n">
        <v>0</v>
      </c>
      <c r="T216" s="7" t="n">
        <v>0</v>
      </c>
    </row>
    <row r="217" spans="1:5">
      <c r="A217" t="s">
        <v>4</v>
      </c>
      <c r="B217" s="4" t="s">
        <v>5</v>
      </c>
      <c r="C217" s="4" t="s">
        <v>7</v>
      </c>
      <c r="D217" s="4" t="s">
        <v>13</v>
      </c>
      <c r="E217" s="4" t="s">
        <v>13</v>
      </c>
      <c r="F217" s="4" t="s">
        <v>13</v>
      </c>
    </row>
    <row r="218" spans="1:5">
      <c r="A218" t="n">
        <v>2519</v>
      </c>
      <c r="B218" s="35" t="n">
        <v>161</v>
      </c>
      <c r="C218" s="7" t="n">
        <v>3</v>
      </c>
      <c r="D218" s="7" t="n">
        <v>1</v>
      </c>
      <c r="E218" s="7" t="n">
        <v>1.60000002384186</v>
      </c>
      <c r="F218" s="7" t="n">
        <v>0.0900000035762787</v>
      </c>
    </row>
    <row r="219" spans="1:5">
      <c r="A219" t="s">
        <v>4</v>
      </c>
      <c r="B219" s="4" t="s">
        <v>5</v>
      </c>
      <c r="C219" s="4" t="s">
        <v>7</v>
      </c>
      <c r="D219" s="4" t="s">
        <v>11</v>
      </c>
      <c r="E219" s="4" t="s">
        <v>7</v>
      </c>
      <c r="F219" s="4" t="s">
        <v>7</v>
      </c>
      <c r="G219" s="4" t="s">
        <v>7</v>
      </c>
      <c r="H219" s="4" t="s">
        <v>7</v>
      </c>
      <c r="I219" s="4" t="s">
        <v>7</v>
      </c>
      <c r="J219" s="4" t="s">
        <v>7</v>
      </c>
      <c r="K219" s="4" t="s">
        <v>7</v>
      </c>
      <c r="L219" s="4" t="s">
        <v>7</v>
      </c>
      <c r="M219" s="4" t="s">
        <v>7</v>
      </c>
      <c r="N219" s="4" t="s">
        <v>7</v>
      </c>
      <c r="O219" s="4" t="s">
        <v>7</v>
      </c>
      <c r="P219" s="4" t="s">
        <v>7</v>
      </c>
      <c r="Q219" s="4" t="s">
        <v>7</v>
      </c>
      <c r="R219" s="4" t="s">
        <v>7</v>
      </c>
      <c r="S219" s="4" t="s">
        <v>7</v>
      </c>
      <c r="T219" s="4" t="s">
        <v>7</v>
      </c>
    </row>
    <row r="220" spans="1:5">
      <c r="A220" t="n">
        <v>2533</v>
      </c>
      <c r="B220" s="35" t="n">
        <v>161</v>
      </c>
      <c r="C220" s="7" t="n">
        <v>0</v>
      </c>
      <c r="D220" s="7" t="n">
        <v>5255</v>
      </c>
      <c r="E220" s="7" t="n">
        <v>0</v>
      </c>
      <c r="F220" s="7" t="n">
        <v>0</v>
      </c>
      <c r="G220" s="7" t="n">
        <v>100</v>
      </c>
      <c r="H220" s="7" t="n">
        <v>4</v>
      </c>
      <c r="I220" s="7" t="n">
        <v>0</v>
      </c>
      <c r="J220" s="7" t="n">
        <v>0</v>
      </c>
      <c r="K220" s="7" t="n">
        <v>0</v>
      </c>
      <c r="L220" s="7" t="n">
        <v>0</v>
      </c>
      <c r="M220" s="7" t="n">
        <v>0</v>
      </c>
      <c r="N220" s="7" t="n">
        <v>0</v>
      </c>
      <c r="O220" s="7" t="n">
        <v>0</v>
      </c>
      <c r="P220" s="7" t="n">
        <v>0</v>
      </c>
      <c r="Q220" s="7" t="n">
        <v>0</v>
      </c>
      <c r="R220" s="7" t="n">
        <v>0</v>
      </c>
      <c r="S220" s="7" t="n">
        <v>0</v>
      </c>
      <c r="T220" s="7" t="n">
        <v>0</v>
      </c>
    </row>
    <row r="221" spans="1:5">
      <c r="A221" t="s">
        <v>4</v>
      </c>
      <c r="B221" s="4" t="s">
        <v>5</v>
      </c>
      <c r="C221" s="4" t="s">
        <v>7</v>
      </c>
      <c r="D221" s="4" t="s">
        <v>13</v>
      </c>
      <c r="E221" s="4" t="s">
        <v>13</v>
      </c>
      <c r="F221" s="4" t="s">
        <v>13</v>
      </c>
    </row>
    <row r="222" spans="1:5">
      <c r="A222" t="n">
        <v>2553</v>
      </c>
      <c r="B222" s="35" t="n">
        <v>161</v>
      </c>
      <c r="C222" s="7" t="n">
        <v>3</v>
      </c>
      <c r="D222" s="7" t="n">
        <v>1</v>
      </c>
      <c r="E222" s="7" t="n">
        <v>1.60000002384186</v>
      </c>
      <c r="F222" s="7" t="n">
        <v>0.0900000035762787</v>
      </c>
    </row>
    <row r="223" spans="1:5">
      <c r="A223" t="s">
        <v>4</v>
      </c>
      <c r="B223" s="4" t="s">
        <v>5</v>
      </c>
      <c r="C223" s="4" t="s">
        <v>7</v>
      </c>
      <c r="D223" s="4" t="s">
        <v>11</v>
      </c>
      <c r="E223" s="4" t="s">
        <v>7</v>
      </c>
      <c r="F223" s="4" t="s">
        <v>7</v>
      </c>
      <c r="G223" s="4" t="s">
        <v>7</v>
      </c>
      <c r="H223" s="4" t="s">
        <v>7</v>
      </c>
      <c r="I223" s="4" t="s">
        <v>7</v>
      </c>
      <c r="J223" s="4" t="s">
        <v>7</v>
      </c>
      <c r="K223" s="4" t="s">
        <v>7</v>
      </c>
      <c r="L223" s="4" t="s">
        <v>7</v>
      </c>
      <c r="M223" s="4" t="s">
        <v>7</v>
      </c>
      <c r="N223" s="4" t="s">
        <v>7</v>
      </c>
      <c r="O223" s="4" t="s">
        <v>7</v>
      </c>
      <c r="P223" s="4" t="s">
        <v>7</v>
      </c>
      <c r="Q223" s="4" t="s">
        <v>7</v>
      </c>
      <c r="R223" s="4" t="s">
        <v>7</v>
      </c>
      <c r="S223" s="4" t="s">
        <v>7</v>
      </c>
      <c r="T223" s="4" t="s">
        <v>7</v>
      </c>
    </row>
    <row r="224" spans="1:5">
      <c r="A224" t="n">
        <v>2567</v>
      </c>
      <c r="B224" s="35" t="n">
        <v>161</v>
      </c>
      <c r="C224" s="7" t="n">
        <v>0</v>
      </c>
      <c r="D224" s="7" t="n">
        <v>5256</v>
      </c>
      <c r="E224" s="7" t="n">
        <v>0</v>
      </c>
      <c r="F224" s="7" t="n">
        <v>0</v>
      </c>
      <c r="G224" s="7" t="n">
        <v>100</v>
      </c>
      <c r="H224" s="7" t="n">
        <v>100</v>
      </c>
      <c r="I224" s="7" t="n">
        <v>0</v>
      </c>
      <c r="J224" s="7" t="n">
        <v>0</v>
      </c>
      <c r="K224" s="7" t="n">
        <v>0</v>
      </c>
      <c r="L224" s="7" t="n">
        <v>0</v>
      </c>
      <c r="M224" s="7" t="n">
        <v>0</v>
      </c>
      <c r="N224" s="7" t="n">
        <v>0</v>
      </c>
      <c r="O224" s="7" t="n">
        <v>0</v>
      </c>
      <c r="P224" s="7" t="n">
        <v>0</v>
      </c>
      <c r="Q224" s="7" t="n">
        <v>0</v>
      </c>
      <c r="R224" s="7" t="n">
        <v>0</v>
      </c>
      <c r="S224" s="7" t="n">
        <v>0</v>
      </c>
      <c r="T224" s="7" t="n">
        <v>0</v>
      </c>
    </row>
    <row r="225" spans="1:20">
      <c r="A225" t="s">
        <v>4</v>
      </c>
      <c r="B225" s="4" t="s">
        <v>5</v>
      </c>
      <c r="C225" s="4" t="s">
        <v>7</v>
      </c>
      <c r="D225" s="4" t="s">
        <v>13</v>
      </c>
      <c r="E225" s="4" t="s">
        <v>13</v>
      </c>
      <c r="F225" s="4" t="s">
        <v>13</v>
      </c>
    </row>
    <row r="226" spans="1:20">
      <c r="A226" t="n">
        <v>2587</v>
      </c>
      <c r="B226" s="35" t="n">
        <v>161</v>
      </c>
      <c r="C226" s="7" t="n">
        <v>3</v>
      </c>
      <c r="D226" s="7" t="n">
        <v>1</v>
      </c>
      <c r="E226" s="7" t="n">
        <v>1.60000002384186</v>
      </c>
      <c r="F226" s="7" t="n">
        <v>0.0900000035762787</v>
      </c>
    </row>
    <row r="227" spans="1:20">
      <c r="A227" t="s">
        <v>4</v>
      </c>
      <c r="B227" s="4" t="s">
        <v>5</v>
      </c>
      <c r="C227" s="4" t="s">
        <v>7</v>
      </c>
      <c r="D227" s="4" t="s">
        <v>11</v>
      </c>
      <c r="E227" s="4" t="s">
        <v>7</v>
      </c>
      <c r="F227" s="4" t="s">
        <v>7</v>
      </c>
      <c r="G227" s="4" t="s">
        <v>7</v>
      </c>
      <c r="H227" s="4" t="s">
        <v>7</v>
      </c>
      <c r="I227" s="4" t="s">
        <v>7</v>
      </c>
      <c r="J227" s="4" t="s">
        <v>7</v>
      </c>
      <c r="K227" s="4" t="s">
        <v>7</v>
      </c>
      <c r="L227" s="4" t="s">
        <v>7</v>
      </c>
      <c r="M227" s="4" t="s">
        <v>7</v>
      </c>
      <c r="N227" s="4" t="s">
        <v>7</v>
      </c>
      <c r="O227" s="4" t="s">
        <v>7</v>
      </c>
      <c r="P227" s="4" t="s">
        <v>7</v>
      </c>
      <c r="Q227" s="4" t="s">
        <v>7</v>
      </c>
      <c r="R227" s="4" t="s">
        <v>7</v>
      </c>
      <c r="S227" s="4" t="s">
        <v>7</v>
      </c>
      <c r="T227" s="4" t="s">
        <v>7</v>
      </c>
    </row>
    <row r="228" spans="1:20">
      <c r="A228" t="n">
        <v>2601</v>
      </c>
      <c r="B228" s="35" t="n">
        <v>161</v>
      </c>
      <c r="C228" s="7" t="n">
        <v>0</v>
      </c>
      <c r="D228" s="7" t="n">
        <v>5257</v>
      </c>
      <c r="E228" s="7" t="n">
        <v>0</v>
      </c>
      <c r="F228" s="7" t="n">
        <v>0</v>
      </c>
      <c r="G228" s="7" t="n">
        <v>100</v>
      </c>
      <c r="H228" s="7" t="n">
        <v>4</v>
      </c>
      <c r="I228" s="7" t="n">
        <v>0</v>
      </c>
      <c r="J228" s="7" t="n">
        <v>0</v>
      </c>
      <c r="K228" s="7" t="n">
        <v>0</v>
      </c>
      <c r="L228" s="7" t="n">
        <v>0</v>
      </c>
      <c r="M228" s="7" t="n">
        <v>0</v>
      </c>
      <c r="N228" s="7" t="n">
        <v>0</v>
      </c>
      <c r="O228" s="7" t="n">
        <v>0</v>
      </c>
      <c r="P228" s="7" t="n">
        <v>0</v>
      </c>
      <c r="Q228" s="7" t="n">
        <v>0</v>
      </c>
      <c r="R228" s="7" t="n">
        <v>0</v>
      </c>
      <c r="S228" s="7" t="n">
        <v>0</v>
      </c>
      <c r="T228" s="7" t="n">
        <v>0</v>
      </c>
    </row>
    <row r="229" spans="1:20">
      <c r="A229" t="s">
        <v>4</v>
      </c>
      <c r="B229" s="4" t="s">
        <v>5</v>
      </c>
      <c r="C229" s="4" t="s">
        <v>7</v>
      </c>
      <c r="D229" s="4" t="s">
        <v>13</v>
      </c>
      <c r="E229" s="4" t="s">
        <v>13</v>
      </c>
      <c r="F229" s="4" t="s">
        <v>13</v>
      </c>
    </row>
    <row r="230" spans="1:20">
      <c r="A230" t="n">
        <v>2621</v>
      </c>
      <c r="B230" s="35" t="n">
        <v>161</v>
      </c>
      <c r="C230" s="7" t="n">
        <v>3</v>
      </c>
      <c r="D230" s="7" t="n">
        <v>1</v>
      </c>
      <c r="E230" s="7" t="n">
        <v>1.60000002384186</v>
      </c>
      <c r="F230" s="7" t="n">
        <v>0.0900000035762787</v>
      </c>
    </row>
    <row r="231" spans="1:20">
      <c r="A231" t="s">
        <v>4</v>
      </c>
      <c r="B231" s="4" t="s">
        <v>5</v>
      </c>
      <c r="C231" s="4" t="s">
        <v>7</v>
      </c>
      <c r="D231" s="4" t="s">
        <v>11</v>
      </c>
      <c r="E231" s="4" t="s">
        <v>7</v>
      </c>
      <c r="F231" s="4" t="s">
        <v>7</v>
      </c>
      <c r="G231" s="4" t="s">
        <v>7</v>
      </c>
      <c r="H231" s="4" t="s">
        <v>7</v>
      </c>
      <c r="I231" s="4" t="s">
        <v>7</v>
      </c>
      <c r="J231" s="4" t="s">
        <v>7</v>
      </c>
      <c r="K231" s="4" t="s">
        <v>7</v>
      </c>
      <c r="L231" s="4" t="s">
        <v>7</v>
      </c>
      <c r="M231" s="4" t="s">
        <v>7</v>
      </c>
      <c r="N231" s="4" t="s">
        <v>7</v>
      </c>
      <c r="O231" s="4" t="s">
        <v>7</v>
      </c>
      <c r="P231" s="4" t="s">
        <v>7</v>
      </c>
      <c r="Q231" s="4" t="s">
        <v>7</v>
      </c>
      <c r="R231" s="4" t="s">
        <v>7</v>
      </c>
      <c r="S231" s="4" t="s">
        <v>7</v>
      </c>
      <c r="T231" s="4" t="s">
        <v>7</v>
      </c>
    </row>
    <row r="232" spans="1:20">
      <c r="A232" t="n">
        <v>2635</v>
      </c>
      <c r="B232" s="35" t="n">
        <v>161</v>
      </c>
      <c r="C232" s="7" t="n">
        <v>0</v>
      </c>
      <c r="D232" s="7" t="n">
        <v>5259</v>
      </c>
      <c r="E232" s="7" t="n">
        <v>0</v>
      </c>
      <c r="F232" s="7" t="n">
        <v>0</v>
      </c>
      <c r="G232" s="7" t="n">
        <v>2</v>
      </c>
      <c r="H232" s="7" t="n">
        <v>4</v>
      </c>
      <c r="I232" s="7" t="n">
        <v>0</v>
      </c>
      <c r="J232" s="7" t="n">
        <v>0</v>
      </c>
      <c r="K232" s="7" t="n">
        <v>0</v>
      </c>
      <c r="L232" s="7" t="n">
        <v>0</v>
      </c>
      <c r="M232" s="7" t="n">
        <v>0</v>
      </c>
      <c r="N232" s="7" t="n">
        <v>0</v>
      </c>
      <c r="O232" s="7" t="n">
        <v>0</v>
      </c>
      <c r="P232" s="7" t="n">
        <v>0</v>
      </c>
      <c r="Q232" s="7" t="n">
        <v>0</v>
      </c>
      <c r="R232" s="7" t="n">
        <v>0</v>
      </c>
      <c r="S232" s="7" t="n">
        <v>0</v>
      </c>
      <c r="T232" s="7" t="n">
        <v>0</v>
      </c>
    </row>
    <row r="233" spans="1:20">
      <c r="A233" t="s">
        <v>4</v>
      </c>
      <c r="B233" s="4" t="s">
        <v>5</v>
      </c>
      <c r="C233" s="4" t="s">
        <v>7</v>
      </c>
      <c r="D233" s="4" t="s">
        <v>13</v>
      </c>
      <c r="E233" s="4" t="s">
        <v>13</v>
      </c>
      <c r="F233" s="4" t="s">
        <v>13</v>
      </c>
    </row>
    <row r="234" spans="1:20">
      <c r="A234" t="n">
        <v>2655</v>
      </c>
      <c r="B234" s="35" t="n">
        <v>161</v>
      </c>
      <c r="C234" s="7" t="n">
        <v>3</v>
      </c>
      <c r="D234" s="7" t="n">
        <v>1</v>
      </c>
      <c r="E234" s="7" t="n">
        <v>1.60000002384186</v>
      </c>
      <c r="F234" s="7" t="n">
        <v>0.0900000035762787</v>
      </c>
    </row>
    <row r="235" spans="1:20">
      <c r="A235" t="s">
        <v>4</v>
      </c>
      <c r="B235" s="4" t="s">
        <v>5</v>
      </c>
      <c r="C235" s="4" t="s">
        <v>7</v>
      </c>
      <c r="D235" s="4" t="s">
        <v>11</v>
      </c>
      <c r="E235" s="4" t="s">
        <v>7</v>
      </c>
      <c r="F235" s="4" t="s">
        <v>7</v>
      </c>
      <c r="G235" s="4" t="s">
        <v>7</v>
      </c>
      <c r="H235" s="4" t="s">
        <v>7</v>
      </c>
      <c r="I235" s="4" t="s">
        <v>7</v>
      </c>
      <c r="J235" s="4" t="s">
        <v>7</v>
      </c>
      <c r="K235" s="4" t="s">
        <v>7</v>
      </c>
      <c r="L235" s="4" t="s">
        <v>7</v>
      </c>
      <c r="M235" s="4" t="s">
        <v>7</v>
      </c>
      <c r="N235" s="4" t="s">
        <v>7</v>
      </c>
      <c r="O235" s="4" t="s">
        <v>7</v>
      </c>
      <c r="P235" s="4" t="s">
        <v>7</v>
      </c>
      <c r="Q235" s="4" t="s">
        <v>7</v>
      </c>
      <c r="R235" s="4" t="s">
        <v>7</v>
      </c>
      <c r="S235" s="4" t="s">
        <v>7</v>
      </c>
      <c r="T235" s="4" t="s">
        <v>7</v>
      </c>
    </row>
    <row r="236" spans="1:20">
      <c r="A236" t="n">
        <v>2669</v>
      </c>
      <c r="B236" s="35" t="n">
        <v>161</v>
      </c>
      <c r="C236" s="7" t="n">
        <v>0</v>
      </c>
      <c r="D236" s="7" t="n">
        <v>5261</v>
      </c>
      <c r="E236" s="7" t="n">
        <v>0</v>
      </c>
      <c r="F236" s="7" t="n">
        <v>0</v>
      </c>
      <c r="G236" s="7" t="n">
        <v>100</v>
      </c>
      <c r="H236" s="7" t="n">
        <v>100</v>
      </c>
      <c r="I236" s="7" t="n">
        <v>0</v>
      </c>
      <c r="J236" s="7" t="n">
        <v>0</v>
      </c>
      <c r="K236" s="7" t="n">
        <v>0</v>
      </c>
      <c r="L236" s="7" t="n">
        <v>0</v>
      </c>
      <c r="M236" s="7" t="n">
        <v>0</v>
      </c>
      <c r="N236" s="7" t="n">
        <v>0</v>
      </c>
      <c r="O236" s="7" t="n">
        <v>0</v>
      </c>
      <c r="P236" s="7" t="n">
        <v>0</v>
      </c>
      <c r="Q236" s="7" t="n">
        <v>0</v>
      </c>
      <c r="R236" s="7" t="n">
        <v>0</v>
      </c>
      <c r="S236" s="7" t="n">
        <v>0</v>
      </c>
      <c r="T236" s="7" t="n">
        <v>0</v>
      </c>
    </row>
    <row r="237" spans="1:20">
      <c r="A237" t="s">
        <v>4</v>
      </c>
      <c r="B237" s="4" t="s">
        <v>5</v>
      </c>
      <c r="C237" s="4" t="s">
        <v>7</v>
      </c>
      <c r="D237" s="4" t="s">
        <v>13</v>
      </c>
      <c r="E237" s="4" t="s">
        <v>13</v>
      </c>
      <c r="F237" s="4" t="s">
        <v>13</v>
      </c>
    </row>
    <row r="238" spans="1:20">
      <c r="A238" t="n">
        <v>2689</v>
      </c>
      <c r="B238" s="35" t="n">
        <v>161</v>
      </c>
      <c r="C238" s="7" t="n">
        <v>3</v>
      </c>
      <c r="D238" s="7" t="n">
        <v>1</v>
      </c>
      <c r="E238" s="7" t="n">
        <v>1.60000002384186</v>
      </c>
      <c r="F238" s="7" t="n">
        <v>0.0900000035762787</v>
      </c>
    </row>
    <row r="239" spans="1:20">
      <c r="A239" t="s">
        <v>4</v>
      </c>
      <c r="B239" s="4" t="s">
        <v>5</v>
      </c>
      <c r="C239" s="4" t="s">
        <v>7</v>
      </c>
      <c r="D239" s="4" t="s">
        <v>11</v>
      </c>
      <c r="E239" s="4" t="s">
        <v>7</v>
      </c>
      <c r="F239" s="4" t="s">
        <v>7</v>
      </c>
      <c r="G239" s="4" t="s">
        <v>7</v>
      </c>
      <c r="H239" s="4" t="s">
        <v>7</v>
      </c>
      <c r="I239" s="4" t="s">
        <v>7</v>
      </c>
      <c r="J239" s="4" t="s">
        <v>7</v>
      </c>
      <c r="K239" s="4" t="s">
        <v>7</v>
      </c>
      <c r="L239" s="4" t="s">
        <v>7</v>
      </c>
      <c r="M239" s="4" t="s">
        <v>7</v>
      </c>
      <c r="N239" s="4" t="s">
        <v>7</v>
      </c>
      <c r="O239" s="4" t="s">
        <v>7</v>
      </c>
      <c r="P239" s="4" t="s">
        <v>7</v>
      </c>
      <c r="Q239" s="4" t="s">
        <v>7</v>
      </c>
      <c r="R239" s="4" t="s">
        <v>7</v>
      </c>
      <c r="S239" s="4" t="s">
        <v>7</v>
      </c>
      <c r="T239" s="4" t="s">
        <v>7</v>
      </c>
    </row>
    <row r="240" spans="1:20">
      <c r="A240" t="n">
        <v>2703</v>
      </c>
      <c r="B240" s="35" t="n">
        <v>161</v>
      </c>
      <c r="C240" s="7" t="n">
        <v>0</v>
      </c>
      <c r="D240" s="7" t="n">
        <v>7002</v>
      </c>
      <c r="E240" s="7" t="n">
        <v>0</v>
      </c>
      <c r="F240" s="7" t="n">
        <v>0</v>
      </c>
      <c r="G240" s="7" t="n">
        <v>100</v>
      </c>
      <c r="H240" s="7" t="n">
        <v>100</v>
      </c>
      <c r="I240" s="7" t="n">
        <v>0</v>
      </c>
      <c r="J240" s="7" t="n">
        <v>0</v>
      </c>
      <c r="K240" s="7" t="n">
        <v>0</v>
      </c>
      <c r="L240" s="7" t="n">
        <v>0</v>
      </c>
      <c r="M240" s="7" t="n">
        <v>0</v>
      </c>
      <c r="N240" s="7" t="n">
        <v>0</v>
      </c>
      <c r="O240" s="7" t="n">
        <v>0</v>
      </c>
      <c r="P240" s="7" t="n">
        <v>0</v>
      </c>
      <c r="Q240" s="7" t="n">
        <v>0</v>
      </c>
      <c r="R240" s="7" t="n">
        <v>0</v>
      </c>
      <c r="S240" s="7" t="n">
        <v>0</v>
      </c>
      <c r="T240" s="7" t="n">
        <v>0</v>
      </c>
    </row>
    <row r="241" spans="1:20">
      <c r="A241" t="s">
        <v>4</v>
      </c>
      <c r="B241" s="4" t="s">
        <v>5</v>
      </c>
      <c r="C241" s="4" t="s">
        <v>7</v>
      </c>
      <c r="D241" s="4" t="s">
        <v>13</v>
      </c>
      <c r="E241" s="4" t="s">
        <v>13</v>
      </c>
      <c r="F241" s="4" t="s">
        <v>13</v>
      </c>
    </row>
    <row r="242" spans="1:20">
      <c r="A242" t="n">
        <v>2723</v>
      </c>
      <c r="B242" s="35" t="n">
        <v>161</v>
      </c>
      <c r="C242" s="7" t="n">
        <v>3</v>
      </c>
      <c r="D242" s="7" t="n">
        <v>1</v>
      </c>
      <c r="E242" s="7" t="n">
        <v>1.60000002384186</v>
      </c>
      <c r="F242" s="7" t="n">
        <v>0.0900000035762787</v>
      </c>
    </row>
    <row r="243" spans="1:20">
      <c r="A243" t="s">
        <v>4</v>
      </c>
      <c r="B243" s="4" t="s">
        <v>5</v>
      </c>
      <c r="C243" s="4" t="s">
        <v>7</v>
      </c>
      <c r="D243" s="4" t="s">
        <v>11</v>
      </c>
      <c r="E243" s="4" t="s">
        <v>7</v>
      </c>
      <c r="F243" s="4" t="s">
        <v>7</v>
      </c>
      <c r="G243" s="4" t="s">
        <v>7</v>
      </c>
      <c r="H243" s="4" t="s">
        <v>7</v>
      </c>
      <c r="I243" s="4" t="s">
        <v>7</v>
      </c>
      <c r="J243" s="4" t="s">
        <v>7</v>
      </c>
      <c r="K243" s="4" t="s">
        <v>7</v>
      </c>
      <c r="L243" s="4" t="s">
        <v>7</v>
      </c>
      <c r="M243" s="4" t="s">
        <v>7</v>
      </c>
      <c r="N243" s="4" t="s">
        <v>7</v>
      </c>
      <c r="O243" s="4" t="s">
        <v>7</v>
      </c>
      <c r="P243" s="4" t="s">
        <v>7</v>
      </c>
      <c r="Q243" s="4" t="s">
        <v>7</v>
      </c>
      <c r="R243" s="4" t="s">
        <v>7</v>
      </c>
      <c r="S243" s="4" t="s">
        <v>7</v>
      </c>
      <c r="T243" s="4" t="s">
        <v>7</v>
      </c>
    </row>
    <row r="244" spans="1:20">
      <c r="A244" t="n">
        <v>2737</v>
      </c>
      <c r="B244" s="35" t="n">
        <v>161</v>
      </c>
      <c r="C244" s="7" t="n">
        <v>0</v>
      </c>
      <c r="D244" s="7" t="n">
        <v>6</v>
      </c>
      <c r="E244" s="7" t="n">
        <v>1</v>
      </c>
      <c r="F244" s="7" t="n">
        <v>0</v>
      </c>
      <c r="G244" s="7" t="n">
        <v>2</v>
      </c>
      <c r="H244" s="7" t="n">
        <v>0</v>
      </c>
      <c r="I244" s="7" t="n">
        <v>0</v>
      </c>
      <c r="J244" s="7" t="n">
        <v>0</v>
      </c>
      <c r="K244" s="7" t="n">
        <v>0</v>
      </c>
      <c r="L244" s="7" t="n">
        <v>0</v>
      </c>
      <c r="M244" s="7" t="n">
        <v>0</v>
      </c>
      <c r="N244" s="7" t="n">
        <v>0</v>
      </c>
      <c r="O244" s="7" t="n">
        <v>0</v>
      </c>
      <c r="P244" s="7" t="n">
        <v>0</v>
      </c>
      <c r="Q244" s="7" t="n">
        <v>0</v>
      </c>
      <c r="R244" s="7" t="n">
        <v>0</v>
      </c>
      <c r="S244" s="7" t="n">
        <v>0</v>
      </c>
      <c r="T244" s="7" t="n">
        <v>0</v>
      </c>
    </row>
    <row r="245" spans="1:20">
      <c r="A245" t="s">
        <v>4</v>
      </c>
      <c r="B245" s="4" t="s">
        <v>5</v>
      </c>
      <c r="C245" s="4" t="s">
        <v>7</v>
      </c>
    </row>
    <row r="246" spans="1:20">
      <c r="A246" t="n">
        <v>2757</v>
      </c>
      <c r="B246" s="35" t="n">
        <v>161</v>
      </c>
      <c r="C246" s="7" t="n">
        <v>1</v>
      </c>
    </row>
    <row r="247" spans="1:20">
      <c r="A247" t="s">
        <v>4</v>
      </c>
      <c r="B247" s="4" t="s">
        <v>5</v>
      </c>
    </row>
    <row r="248" spans="1:20">
      <c r="A248" t="n">
        <v>2759</v>
      </c>
      <c r="B248" s="5" t="n">
        <v>1</v>
      </c>
    </row>
    <row r="249" spans="1:20" s="3" customFormat="1" customHeight="0">
      <c r="A249" s="3" t="s">
        <v>2</v>
      </c>
      <c r="B249" s="3" t="s">
        <v>51</v>
      </c>
    </row>
    <row r="250" spans="1:20">
      <c r="A250" t="s">
        <v>4</v>
      </c>
      <c r="B250" s="4" t="s">
        <v>5</v>
      </c>
      <c r="C250" s="4" t="s">
        <v>7</v>
      </c>
      <c r="D250" s="4" t="s">
        <v>11</v>
      </c>
      <c r="E250" s="4" t="s">
        <v>7</v>
      </c>
      <c r="F250" s="4" t="s">
        <v>7</v>
      </c>
      <c r="G250" s="4" t="s">
        <v>7</v>
      </c>
      <c r="H250" s="4" t="s">
        <v>11</v>
      </c>
      <c r="I250" s="4" t="s">
        <v>12</v>
      </c>
      <c r="J250" s="4" t="s">
        <v>12</v>
      </c>
    </row>
    <row r="251" spans="1:20">
      <c r="A251" t="n">
        <v>2760</v>
      </c>
      <c r="B251" s="36" t="n">
        <v>6</v>
      </c>
      <c r="C251" s="7" t="n">
        <v>33</v>
      </c>
      <c r="D251" s="7" t="n">
        <v>65534</v>
      </c>
      <c r="E251" s="7" t="n">
        <v>9</v>
      </c>
      <c r="F251" s="7" t="n">
        <v>1</v>
      </c>
      <c r="G251" s="7" t="n">
        <v>1</v>
      </c>
      <c r="H251" s="7" t="n">
        <v>2</v>
      </c>
      <c r="I251" s="11" t="n">
        <f t="normal" ca="1">A253</f>
        <v>0</v>
      </c>
      <c r="J251" s="11" t="n">
        <f t="normal" ca="1">A269</f>
        <v>0</v>
      </c>
    </row>
    <row r="252" spans="1:20">
      <c r="A252" t="s">
        <v>4</v>
      </c>
      <c r="B252" s="4" t="s">
        <v>5</v>
      </c>
      <c r="C252" s="4" t="s">
        <v>7</v>
      </c>
      <c r="D252" s="4" t="s">
        <v>11</v>
      </c>
      <c r="E252" s="4" t="s">
        <v>7</v>
      </c>
      <c r="F252" s="4" t="s">
        <v>7</v>
      </c>
      <c r="G252" s="4" t="s">
        <v>12</v>
      </c>
    </row>
    <row r="253" spans="1:20">
      <c r="A253" t="n">
        <v>2777</v>
      </c>
      <c r="B253" s="10" t="n">
        <v>5</v>
      </c>
      <c r="C253" s="7" t="n">
        <v>30</v>
      </c>
      <c r="D253" s="7" t="n">
        <v>9724</v>
      </c>
      <c r="E253" s="7" t="n">
        <v>8</v>
      </c>
      <c r="F253" s="7" t="n">
        <v>1</v>
      </c>
      <c r="G253" s="11" t="n">
        <f t="normal" ca="1">A265</f>
        <v>0</v>
      </c>
    </row>
    <row r="254" spans="1:20">
      <c r="A254" t="s">
        <v>4</v>
      </c>
      <c r="B254" s="4" t="s">
        <v>5</v>
      </c>
      <c r="C254" s="4" t="s">
        <v>7</v>
      </c>
      <c r="D254" s="4" t="s">
        <v>11</v>
      </c>
      <c r="E254" s="4" t="s">
        <v>7</v>
      </c>
      <c r="F254" s="4" t="s">
        <v>12</v>
      </c>
    </row>
    <row r="255" spans="1:20">
      <c r="A255" t="n">
        <v>2787</v>
      </c>
      <c r="B255" s="10" t="n">
        <v>5</v>
      </c>
      <c r="C255" s="7" t="n">
        <v>30</v>
      </c>
      <c r="D255" s="7" t="n">
        <v>10284</v>
      </c>
      <c r="E255" s="7" t="n">
        <v>1</v>
      </c>
      <c r="F255" s="11" t="n">
        <f t="normal" ca="1">A261</f>
        <v>0</v>
      </c>
    </row>
    <row r="256" spans="1:20">
      <c r="A256" t="s">
        <v>4</v>
      </c>
      <c r="B256" s="4" t="s">
        <v>5</v>
      </c>
      <c r="C256" s="4" t="s">
        <v>11</v>
      </c>
      <c r="D256" s="4" t="s">
        <v>13</v>
      </c>
      <c r="E256" s="4" t="s">
        <v>13</v>
      </c>
      <c r="F256" s="4" t="s">
        <v>13</v>
      </c>
      <c r="G256" s="4" t="s">
        <v>13</v>
      </c>
    </row>
    <row r="257" spans="1:20">
      <c r="A257" t="n">
        <v>2796</v>
      </c>
      <c r="B257" s="37" t="n">
        <v>46</v>
      </c>
      <c r="C257" s="7" t="n">
        <v>65534</v>
      </c>
      <c r="D257" s="7" t="n">
        <v>140.039993286133</v>
      </c>
      <c r="E257" s="7" t="n">
        <v>0</v>
      </c>
      <c r="F257" s="7" t="n">
        <v>-5.84000015258789</v>
      </c>
      <c r="G257" s="7" t="n">
        <v>180</v>
      </c>
    </row>
    <row r="258" spans="1:20">
      <c r="A258" t="s">
        <v>4</v>
      </c>
      <c r="B258" s="4" t="s">
        <v>5</v>
      </c>
      <c r="C258" s="4" t="s">
        <v>12</v>
      </c>
    </row>
    <row r="259" spans="1:20">
      <c r="A259" t="n">
        <v>2815</v>
      </c>
      <c r="B259" s="13" t="n">
        <v>3</v>
      </c>
      <c r="C259" s="11" t="n">
        <f t="normal" ca="1">A263</f>
        <v>0</v>
      </c>
    </row>
    <row r="260" spans="1:20">
      <c r="A260" t="s">
        <v>4</v>
      </c>
      <c r="B260" s="4" t="s">
        <v>5</v>
      </c>
      <c r="C260" s="4" t="s">
        <v>11</v>
      </c>
      <c r="D260" s="4" t="s">
        <v>15</v>
      </c>
    </row>
    <row r="261" spans="1:20">
      <c r="A261" t="n">
        <v>2820</v>
      </c>
      <c r="B261" s="38" t="n">
        <v>43</v>
      </c>
      <c r="C261" s="7" t="n">
        <v>65534</v>
      </c>
      <c r="D261" s="7" t="n">
        <v>1</v>
      </c>
    </row>
    <row r="262" spans="1:20">
      <c r="A262" t="s">
        <v>4</v>
      </c>
      <c r="B262" s="4" t="s">
        <v>5</v>
      </c>
      <c r="C262" s="4" t="s">
        <v>12</v>
      </c>
    </row>
    <row r="263" spans="1:20">
      <c r="A263" t="n">
        <v>2827</v>
      </c>
      <c r="B263" s="13" t="n">
        <v>3</v>
      </c>
      <c r="C263" s="11" t="n">
        <f t="normal" ca="1">A267</f>
        <v>0</v>
      </c>
    </row>
    <row r="264" spans="1:20">
      <c r="A264" t="s">
        <v>4</v>
      </c>
      <c r="B264" s="4" t="s">
        <v>5</v>
      </c>
      <c r="C264" s="4" t="s">
        <v>11</v>
      </c>
      <c r="D264" s="4" t="s">
        <v>15</v>
      </c>
    </row>
    <row r="265" spans="1:20">
      <c r="A265" t="n">
        <v>2832</v>
      </c>
      <c r="B265" s="38" t="n">
        <v>43</v>
      </c>
      <c r="C265" s="7" t="n">
        <v>65534</v>
      </c>
      <c r="D265" s="7" t="n">
        <v>1</v>
      </c>
    </row>
    <row r="266" spans="1:20">
      <c r="A266" t="s">
        <v>4</v>
      </c>
      <c r="B266" s="4" t="s">
        <v>5</v>
      </c>
      <c r="C266" s="4" t="s">
        <v>12</v>
      </c>
    </row>
    <row r="267" spans="1:20">
      <c r="A267" t="n">
        <v>2839</v>
      </c>
      <c r="B267" s="13" t="n">
        <v>3</v>
      </c>
      <c r="C267" s="11" t="n">
        <f t="normal" ca="1">A269</f>
        <v>0</v>
      </c>
    </row>
    <row r="268" spans="1:20">
      <c r="A268" t="s">
        <v>4</v>
      </c>
      <c r="B268" s="4" t="s">
        <v>5</v>
      </c>
    </row>
    <row r="269" spans="1:20">
      <c r="A269" t="n">
        <v>2844</v>
      </c>
      <c r="B269" s="5" t="n">
        <v>1</v>
      </c>
    </row>
    <row r="270" spans="1:20" s="3" customFormat="1" customHeight="0">
      <c r="A270" s="3" t="s">
        <v>2</v>
      </c>
      <c r="B270" s="3" t="s">
        <v>52</v>
      </c>
    </row>
    <row r="271" spans="1:20">
      <c r="A271" t="s">
        <v>4</v>
      </c>
      <c r="B271" s="4" t="s">
        <v>5</v>
      </c>
      <c r="C271" s="4" t="s">
        <v>7</v>
      </c>
      <c r="D271" s="4" t="s">
        <v>11</v>
      </c>
      <c r="E271" s="4" t="s">
        <v>7</v>
      </c>
      <c r="F271" s="4" t="s">
        <v>7</v>
      </c>
      <c r="G271" s="4" t="s">
        <v>7</v>
      </c>
      <c r="H271" s="4" t="s">
        <v>11</v>
      </c>
      <c r="I271" s="4" t="s">
        <v>12</v>
      </c>
      <c r="J271" s="4" t="s">
        <v>12</v>
      </c>
    </row>
    <row r="272" spans="1:20">
      <c r="A272" t="n">
        <v>2848</v>
      </c>
      <c r="B272" s="36" t="n">
        <v>6</v>
      </c>
      <c r="C272" s="7" t="n">
        <v>33</v>
      </c>
      <c r="D272" s="7" t="n">
        <v>65534</v>
      </c>
      <c r="E272" s="7" t="n">
        <v>9</v>
      </c>
      <c r="F272" s="7" t="n">
        <v>1</v>
      </c>
      <c r="G272" s="7" t="n">
        <v>1</v>
      </c>
      <c r="H272" s="7" t="n">
        <v>4</v>
      </c>
      <c r="I272" s="11" t="n">
        <f t="normal" ca="1">A274</f>
        <v>0</v>
      </c>
      <c r="J272" s="11" t="n">
        <f t="normal" ca="1">A284</f>
        <v>0</v>
      </c>
    </row>
    <row r="273" spans="1:10">
      <c r="A273" t="s">
        <v>4</v>
      </c>
      <c r="B273" s="4" t="s">
        <v>5</v>
      </c>
      <c r="C273" s="4" t="s">
        <v>11</v>
      </c>
      <c r="D273" s="4" t="s">
        <v>13</v>
      </c>
      <c r="E273" s="4" t="s">
        <v>13</v>
      </c>
      <c r="F273" s="4" t="s">
        <v>13</v>
      </c>
      <c r="G273" s="4" t="s">
        <v>13</v>
      </c>
    </row>
    <row r="274" spans="1:10">
      <c r="A274" t="n">
        <v>2865</v>
      </c>
      <c r="B274" s="37" t="n">
        <v>46</v>
      </c>
      <c r="C274" s="7" t="n">
        <v>65534</v>
      </c>
      <c r="D274" s="7" t="n">
        <v>-3.4300000667572</v>
      </c>
      <c r="E274" s="7" t="n">
        <v>2</v>
      </c>
      <c r="F274" s="7" t="n">
        <v>-26.7800006866455</v>
      </c>
      <c r="G274" s="7" t="n">
        <v>299.5</v>
      </c>
    </row>
    <row r="275" spans="1:10">
      <c r="A275" t="s">
        <v>4</v>
      </c>
      <c r="B275" s="4" t="s">
        <v>5</v>
      </c>
      <c r="C275" s="4" t="s">
        <v>7</v>
      </c>
      <c r="D275" s="4" t="s">
        <v>11</v>
      </c>
      <c r="E275" s="4" t="s">
        <v>7</v>
      </c>
      <c r="F275" s="4" t="s">
        <v>8</v>
      </c>
      <c r="G275" s="4" t="s">
        <v>8</v>
      </c>
      <c r="H275" s="4" t="s">
        <v>8</v>
      </c>
      <c r="I275" s="4" t="s">
        <v>8</v>
      </c>
      <c r="J275" s="4" t="s">
        <v>8</v>
      </c>
      <c r="K275" s="4" t="s">
        <v>8</v>
      </c>
      <c r="L275" s="4" t="s">
        <v>8</v>
      </c>
      <c r="M275" s="4" t="s">
        <v>8</v>
      </c>
      <c r="N275" s="4" t="s">
        <v>8</v>
      </c>
      <c r="O275" s="4" t="s">
        <v>8</v>
      </c>
      <c r="P275" s="4" t="s">
        <v>8</v>
      </c>
      <c r="Q275" s="4" t="s">
        <v>8</v>
      </c>
      <c r="R275" s="4" t="s">
        <v>8</v>
      </c>
      <c r="S275" s="4" t="s">
        <v>8</v>
      </c>
      <c r="T275" s="4" t="s">
        <v>8</v>
      </c>
      <c r="U275" s="4" t="s">
        <v>8</v>
      </c>
    </row>
    <row r="276" spans="1:10">
      <c r="A276" t="n">
        <v>2884</v>
      </c>
      <c r="B276" s="39" t="n">
        <v>36</v>
      </c>
      <c r="C276" s="7" t="n">
        <v>8</v>
      </c>
      <c r="D276" s="7" t="n">
        <v>65534</v>
      </c>
      <c r="E276" s="7" t="n">
        <v>0</v>
      </c>
      <c r="F276" s="7" t="s">
        <v>53</v>
      </c>
      <c r="G276" s="7" t="s">
        <v>18</v>
      </c>
      <c r="H276" s="7" t="s">
        <v>18</v>
      </c>
      <c r="I276" s="7" t="s">
        <v>18</v>
      </c>
      <c r="J276" s="7" t="s">
        <v>18</v>
      </c>
      <c r="K276" s="7" t="s">
        <v>18</v>
      </c>
      <c r="L276" s="7" t="s">
        <v>18</v>
      </c>
      <c r="M276" s="7" t="s">
        <v>18</v>
      </c>
      <c r="N276" s="7" t="s">
        <v>18</v>
      </c>
      <c r="O276" s="7" t="s">
        <v>18</v>
      </c>
      <c r="P276" s="7" t="s">
        <v>18</v>
      </c>
      <c r="Q276" s="7" t="s">
        <v>18</v>
      </c>
      <c r="R276" s="7" t="s">
        <v>18</v>
      </c>
      <c r="S276" s="7" t="s">
        <v>18</v>
      </c>
      <c r="T276" s="7" t="s">
        <v>18</v>
      </c>
      <c r="U276" s="7" t="s">
        <v>18</v>
      </c>
    </row>
    <row r="277" spans="1:10">
      <c r="A277" t="s">
        <v>4</v>
      </c>
      <c r="B277" s="4" t="s">
        <v>5</v>
      </c>
      <c r="C277" s="4" t="s">
        <v>11</v>
      </c>
      <c r="D277" s="4" t="s">
        <v>7</v>
      </c>
      <c r="E277" s="4" t="s">
        <v>8</v>
      </c>
      <c r="F277" s="4" t="s">
        <v>13</v>
      </c>
      <c r="G277" s="4" t="s">
        <v>13</v>
      </c>
      <c r="H277" s="4" t="s">
        <v>13</v>
      </c>
    </row>
    <row r="278" spans="1:10">
      <c r="A278" t="n">
        <v>2919</v>
      </c>
      <c r="B278" s="40" t="n">
        <v>48</v>
      </c>
      <c r="C278" s="7" t="n">
        <v>65534</v>
      </c>
      <c r="D278" s="7" t="n">
        <v>0</v>
      </c>
      <c r="E278" s="7" t="s">
        <v>53</v>
      </c>
      <c r="F278" s="7" t="n">
        <v>0</v>
      </c>
      <c r="G278" s="7" t="n">
        <v>1</v>
      </c>
      <c r="H278" s="7" t="n">
        <v>1.40129846432482e-45</v>
      </c>
    </row>
    <row r="279" spans="1:10">
      <c r="A279" t="s">
        <v>4</v>
      </c>
      <c r="B279" s="4" t="s">
        <v>5</v>
      </c>
      <c r="C279" s="4" t="s">
        <v>11</v>
      </c>
      <c r="D279" s="4" t="s">
        <v>15</v>
      </c>
    </row>
    <row r="280" spans="1:10">
      <c r="A280" t="n">
        <v>2950</v>
      </c>
      <c r="B280" s="38" t="n">
        <v>43</v>
      </c>
      <c r="C280" s="7" t="n">
        <v>65534</v>
      </c>
      <c r="D280" s="7" t="n">
        <v>64</v>
      </c>
    </row>
    <row r="281" spans="1:10">
      <c r="A281" t="s">
        <v>4</v>
      </c>
      <c r="B281" s="4" t="s">
        <v>5</v>
      </c>
      <c r="C281" s="4" t="s">
        <v>12</v>
      </c>
    </row>
    <row r="282" spans="1:10">
      <c r="A282" t="n">
        <v>2957</v>
      </c>
      <c r="B282" s="13" t="n">
        <v>3</v>
      </c>
      <c r="C282" s="11" t="n">
        <f t="normal" ca="1">A284</f>
        <v>0</v>
      </c>
    </row>
    <row r="283" spans="1:10">
      <c r="A283" t="s">
        <v>4</v>
      </c>
      <c r="B283" s="4" t="s">
        <v>5</v>
      </c>
    </row>
    <row r="284" spans="1:10">
      <c r="A284" t="n">
        <v>2962</v>
      </c>
      <c r="B284" s="5" t="n">
        <v>1</v>
      </c>
    </row>
    <row r="285" spans="1:10" s="3" customFormat="1" customHeight="0">
      <c r="A285" s="3" t="s">
        <v>2</v>
      </c>
      <c r="B285" s="3" t="s">
        <v>54</v>
      </c>
    </row>
    <row r="286" spans="1:10">
      <c r="A286" t="s">
        <v>4</v>
      </c>
      <c r="B286" s="4" t="s">
        <v>5</v>
      </c>
      <c r="C286" s="4" t="s">
        <v>7</v>
      </c>
      <c r="D286" s="4" t="s">
        <v>11</v>
      </c>
      <c r="E286" s="4" t="s">
        <v>7</v>
      </c>
      <c r="F286" s="4" t="s">
        <v>12</v>
      </c>
    </row>
    <row r="287" spans="1:10">
      <c r="A287" t="n">
        <v>2964</v>
      </c>
      <c r="B287" s="10" t="n">
        <v>5</v>
      </c>
      <c r="C287" s="7" t="n">
        <v>30</v>
      </c>
      <c r="D287" s="7" t="n">
        <v>10225</v>
      </c>
      <c r="E287" s="7" t="n">
        <v>1</v>
      </c>
      <c r="F287" s="11" t="n">
        <f t="normal" ca="1">A319</f>
        <v>0</v>
      </c>
    </row>
    <row r="288" spans="1:10">
      <c r="A288" t="s">
        <v>4</v>
      </c>
      <c r="B288" s="4" t="s">
        <v>5</v>
      </c>
      <c r="C288" s="4" t="s">
        <v>11</v>
      </c>
      <c r="D288" s="4" t="s">
        <v>7</v>
      </c>
      <c r="E288" s="4" t="s">
        <v>7</v>
      </c>
      <c r="F288" s="4" t="s">
        <v>8</v>
      </c>
    </row>
    <row r="289" spans="1:21">
      <c r="A289" t="n">
        <v>2973</v>
      </c>
      <c r="B289" s="41" t="n">
        <v>20</v>
      </c>
      <c r="C289" s="7" t="n">
        <v>65534</v>
      </c>
      <c r="D289" s="7" t="n">
        <v>3</v>
      </c>
      <c r="E289" s="7" t="n">
        <v>10</v>
      </c>
      <c r="F289" s="7" t="s">
        <v>55</v>
      </c>
    </row>
    <row r="290" spans="1:21">
      <c r="A290" t="s">
        <v>4</v>
      </c>
      <c r="B290" s="4" t="s">
        <v>5</v>
      </c>
      <c r="C290" s="4" t="s">
        <v>11</v>
      </c>
    </row>
    <row r="291" spans="1:21">
      <c r="A291" t="n">
        <v>2994</v>
      </c>
      <c r="B291" s="28" t="n">
        <v>16</v>
      </c>
      <c r="C291" s="7" t="n">
        <v>0</v>
      </c>
    </row>
    <row r="292" spans="1:21">
      <c r="A292" t="s">
        <v>4</v>
      </c>
      <c r="B292" s="4" t="s">
        <v>5</v>
      </c>
      <c r="C292" s="4" t="s">
        <v>7</v>
      </c>
      <c r="D292" s="4" t="s">
        <v>11</v>
      </c>
    </row>
    <row r="293" spans="1:21">
      <c r="A293" t="n">
        <v>2997</v>
      </c>
      <c r="B293" s="22" t="n">
        <v>22</v>
      </c>
      <c r="C293" s="7" t="n">
        <v>10</v>
      </c>
      <c r="D293" s="7" t="n">
        <v>0</v>
      </c>
    </row>
    <row r="294" spans="1:21">
      <c r="A294" t="s">
        <v>4</v>
      </c>
      <c r="B294" s="4" t="s">
        <v>5</v>
      </c>
      <c r="C294" s="4" t="s">
        <v>7</v>
      </c>
      <c r="D294" s="4" t="s">
        <v>11</v>
      </c>
      <c r="E294" s="4" t="s">
        <v>7</v>
      </c>
      <c r="F294" s="4" t="s">
        <v>7</v>
      </c>
      <c r="G294" s="4" t="s">
        <v>12</v>
      </c>
    </row>
    <row r="295" spans="1:21">
      <c r="A295" t="n">
        <v>3001</v>
      </c>
      <c r="B295" s="10" t="n">
        <v>5</v>
      </c>
      <c r="C295" s="7" t="n">
        <v>30</v>
      </c>
      <c r="D295" s="7" t="n">
        <v>0</v>
      </c>
      <c r="E295" s="7" t="n">
        <v>8</v>
      </c>
      <c r="F295" s="7" t="n">
        <v>1</v>
      </c>
      <c r="G295" s="11" t="n">
        <f t="normal" ca="1">A309</f>
        <v>0</v>
      </c>
    </row>
    <row r="296" spans="1:21">
      <c r="A296" t="s">
        <v>4</v>
      </c>
      <c r="B296" s="4" t="s">
        <v>5</v>
      </c>
      <c r="C296" s="4" t="s">
        <v>7</v>
      </c>
      <c r="D296" s="4" t="s">
        <v>11</v>
      </c>
      <c r="E296" s="4" t="s">
        <v>8</v>
      </c>
    </row>
    <row r="297" spans="1:21">
      <c r="A297" t="n">
        <v>3011</v>
      </c>
      <c r="B297" s="27" t="n">
        <v>51</v>
      </c>
      <c r="C297" s="7" t="n">
        <v>4</v>
      </c>
      <c r="D297" s="7" t="n">
        <v>65534</v>
      </c>
      <c r="E297" s="7" t="s">
        <v>41</v>
      </c>
    </row>
    <row r="298" spans="1:21">
      <c r="A298" t="s">
        <v>4</v>
      </c>
      <c r="B298" s="4" t="s">
        <v>5</v>
      </c>
      <c r="C298" s="4" t="s">
        <v>11</v>
      </c>
    </row>
    <row r="299" spans="1:21">
      <c r="A299" t="n">
        <v>3024</v>
      </c>
      <c r="B299" s="28" t="n">
        <v>16</v>
      </c>
      <c r="C299" s="7" t="n">
        <v>0</v>
      </c>
    </row>
    <row r="300" spans="1:21">
      <c r="A300" t="s">
        <v>4</v>
      </c>
      <c r="B300" s="4" t="s">
        <v>5</v>
      </c>
      <c r="C300" s="4" t="s">
        <v>11</v>
      </c>
      <c r="D300" s="4" t="s">
        <v>39</v>
      </c>
      <c r="E300" s="4" t="s">
        <v>7</v>
      </c>
      <c r="F300" s="4" t="s">
        <v>7</v>
      </c>
      <c r="G300" s="4" t="s">
        <v>39</v>
      </c>
      <c r="H300" s="4" t="s">
        <v>7</v>
      </c>
      <c r="I300" s="4" t="s">
        <v>7</v>
      </c>
      <c r="J300" s="4" t="s">
        <v>39</v>
      </c>
      <c r="K300" s="4" t="s">
        <v>7</v>
      </c>
      <c r="L300" s="4" t="s">
        <v>7</v>
      </c>
      <c r="M300" s="4" t="s">
        <v>39</v>
      </c>
      <c r="N300" s="4" t="s">
        <v>7</v>
      </c>
      <c r="O300" s="4" t="s">
        <v>7</v>
      </c>
    </row>
    <row r="301" spans="1:21">
      <c r="A301" t="n">
        <v>3027</v>
      </c>
      <c r="B301" s="29" t="n">
        <v>26</v>
      </c>
      <c r="C301" s="7" t="n">
        <v>65534</v>
      </c>
      <c r="D301" s="7" t="s">
        <v>56</v>
      </c>
      <c r="E301" s="7" t="n">
        <v>2</v>
      </c>
      <c r="F301" s="7" t="n">
        <v>3</v>
      </c>
      <c r="G301" s="7" t="s">
        <v>57</v>
      </c>
      <c r="H301" s="7" t="n">
        <v>2</v>
      </c>
      <c r="I301" s="7" t="n">
        <v>3</v>
      </c>
      <c r="J301" s="7" t="s">
        <v>58</v>
      </c>
      <c r="K301" s="7" t="n">
        <v>2</v>
      </c>
      <c r="L301" s="7" t="n">
        <v>3</v>
      </c>
      <c r="M301" s="7" t="s">
        <v>59</v>
      </c>
      <c r="N301" s="7" t="n">
        <v>2</v>
      </c>
      <c r="O301" s="7" t="n">
        <v>0</v>
      </c>
    </row>
    <row r="302" spans="1:21">
      <c r="A302" t="s">
        <v>4</v>
      </c>
      <c r="B302" s="4" t="s">
        <v>5</v>
      </c>
    </row>
    <row r="303" spans="1:21">
      <c r="A303" t="n">
        <v>3460</v>
      </c>
      <c r="B303" s="25" t="n">
        <v>28</v>
      </c>
    </row>
    <row r="304" spans="1:21">
      <c r="A304" t="s">
        <v>4</v>
      </c>
      <c r="B304" s="4" t="s">
        <v>5</v>
      </c>
      <c r="C304" s="4" t="s">
        <v>11</v>
      </c>
    </row>
    <row r="305" spans="1:15">
      <c r="A305" t="n">
        <v>3461</v>
      </c>
      <c r="B305" s="42" t="n">
        <v>12</v>
      </c>
      <c r="C305" s="7" t="n">
        <v>0</v>
      </c>
    </row>
    <row r="306" spans="1:15">
      <c r="A306" t="s">
        <v>4</v>
      </c>
      <c r="B306" s="4" t="s">
        <v>5</v>
      </c>
      <c r="C306" s="4" t="s">
        <v>12</v>
      </c>
    </row>
    <row r="307" spans="1:15">
      <c r="A307" t="n">
        <v>3464</v>
      </c>
      <c r="B307" s="13" t="n">
        <v>3</v>
      </c>
      <c r="C307" s="11" t="n">
        <f t="normal" ca="1">A317</f>
        <v>0</v>
      </c>
    </row>
    <row r="308" spans="1:15">
      <c r="A308" t="s">
        <v>4</v>
      </c>
      <c r="B308" s="4" t="s">
        <v>5</v>
      </c>
      <c r="C308" s="4" t="s">
        <v>7</v>
      </c>
      <c r="D308" s="4" t="s">
        <v>11</v>
      </c>
      <c r="E308" s="4" t="s">
        <v>8</v>
      </c>
    </row>
    <row r="309" spans="1:15">
      <c r="A309" t="n">
        <v>3469</v>
      </c>
      <c r="B309" s="27" t="n">
        <v>51</v>
      </c>
      <c r="C309" s="7" t="n">
        <v>4</v>
      </c>
      <c r="D309" s="7" t="n">
        <v>65534</v>
      </c>
      <c r="E309" s="7" t="s">
        <v>41</v>
      </c>
    </row>
    <row r="310" spans="1:15">
      <c r="A310" t="s">
        <v>4</v>
      </c>
      <c r="B310" s="4" t="s">
        <v>5</v>
      </c>
      <c r="C310" s="4" t="s">
        <v>11</v>
      </c>
    </row>
    <row r="311" spans="1:15">
      <c r="A311" t="n">
        <v>3482</v>
      </c>
      <c r="B311" s="28" t="n">
        <v>16</v>
      </c>
      <c r="C311" s="7" t="n">
        <v>0</v>
      </c>
    </row>
    <row r="312" spans="1:15">
      <c r="A312" t="s">
        <v>4</v>
      </c>
      <c r="B312" s="4" t="s">
        <v>5</v>
      </c>
      <c r="C312" s="4" t="s">
        <v>11</v>
      </c>
      <c r="D312" s="4" t="s">
        <v>39</v>
      </c>
      <c r="E312" s="4" t="s">
        <v>7</v>
      </c>
      <c r="F312" s="4" t="s">
        <v>7</v>
      </c>
      <c r="G312" s="4" t="s">
        <v>39</v>
      </c>
      <c r="H312" s="4" t="s">
        <v>7</v>
      </c>
      <c r="I312" s="4" t="s">
        <v>7</v>
      </c>
    </row>
    <row r="313" spans="1:15">
      <c r="A313" t="n">
        <v>3485</v>
      </c>
      <c r="B313" s="29" t="n">
        <v>26</v>
      </c>
      <c r="C313" s="7" t="n">
        <v>65534</v>
      </c>
      <c r="D313" s="7" t="s">
        <v>60</v>
      </c>
      <c r="E313" s="7" t="n">
        <v>2</v>
      </c>
      <c r="F313" s="7" t="n">
        <v>3</v>
      </c>
      <c r="G313" s="7" t="s">
        <v>61</v>
      </c>
      <c r="H313" s="7" t="n">
        <v>2</v>
      </c>
      <c r="I313" s="7" t="n">
        <v>0</v>
      </c>
    </row>
    <row r="314" spans="1:15">
      <c r="A314" t="s">
        <v>4</v>
      </c>
      <c r="B314" s="4" t="s">
        <v>5</v>
      </c>
    </row>
    <row r="315" spans="1:15">
      <c r="A315" t="n">
        <v>3617</v>
      </c>
      <c r="B315" s="25" t="n">
        <v>28</v>
      </c>
    </row>
    <row r="316" spans="1:15">
      <c r="A316" t="s">
        <v>4</v>
      </c>
      <c r="B316" s="4" t="s">
        <v>5</v>
      </c>
      <c r="C316" s="4" t="s">
        <v>12</v>
      </c>
    </row>
    <row r="317" spans="1:15">
      <c r="A317" t="n">
        <v>3618</v>
      </c>
      <c r="B317" s="13" t="n">
        <v>3</v>
      </c>
      <c r="C317" s="11" t="n">
        <f t="normal" ca="1">A325</f>
        <v>0</v>
      </c>
    </row>
    <row r="318" spans="1:15">
      <c r="A318" t="s">
        <v>4</v>
      </c>
      <c r="B318" s="4" t="s">
        <v>5</v>
      </c>
      <c r="C318" s="4" t="s">
        <v>7</v>
      </c>
      <c r="D318" s="4" t="s">
        <v>11</v>
      </c>
      <c r="E318" s="4" t="s">
        <v>7</v>
      </c>
      <c r="F318" s="4" t="s">
        <v>12</v>
      </c>
    </row>
    <row r="319" spans="1:15">
      <c r="A319" t="n">
        <v>3623</v>
      </c>
      <c r="B319" s="10" t="n">
        <v>5</v>
      </c>
      <c r="C319" s="7" t="n">
        <v>30</v>
      </c>
      <c r="D319" s="7" t="n">
        <v>9723</v>
      </c>
      <c r="E319" s="7" t="n">
        <v>1</v>
      </c>
      <c r="F319" s="11" t="n">
        <f t="normal" ca="1">A323</f>
        <v>0</v>
      </c>
    </row>
    <row r="320" spans="1:15">
      <c r="A320" t="s">
        <v>4</v>
      </c>
      <c r="B320" s="4" t="s">
        <v>5</v>
      </c>
      <c r="C320" s="4" t="s">
        <v>12</v>
      </c>
    </row>
    <row r="321" spans="1:9">
      <c r="A321" t="n">
        <v>3632</v>
      </c>
      <c r="B321" s="13" t="n">
        <v>3</v>
      </c>
      <c r="C321" s="11" t="n">
        <f t="normal" ca="1">A325</f>
        <v>0</v>
      </c>
    </row>
    <row r="322" spans="1:9">
      <c r="A322" t="s">
        <v>4</v>
      </c>
      <c r="B322" s="4" t="s">
        <v>5</v>
      </c>
      <c r="C322" s="4" t="s">
        <v>7</v>
      </c>
      <c r="D322" s="4" t="s">
        <v>11</v>
      </c>
      <c r="E322" s="4" t="s">
        <v>7</v>
      </c>
      <c r="F322" s="4" t="s">
        <v>12</v>
      </c>
    </row>
    <row r="323" spans="1:9">
      <c r="A323" t="n">
        <v>3637</v>
      </c>
      <c r="B323" s="10" t="n">
        <v>5</v>
      </c>
      <c r="C323" s="7" t="n">
        <v>30</v>
      </c>
      <c r="D323" s="7" t="n">
        <v>8957</v>
      </c>
      <c r="E323" s="7" t="n">
        <v>1</v>
      </c>
      <c r="F323" s="11" t="n">
        <f t="normal" ca="1">A325</f>
        <v>0</v>
      </c>
    </row>
    <row r="324" spans="1:9">
      <c r="A324" t="s">
        <v>4</v>
      </c>
      <c r="B324" s="4" t="s">
        <v>5</v>
      </c>
      <c r="C324" s="4" t="s">
        <v>7</v>
      </c>
    </row>
    <row r="325" spans="1:9">
      <c r="A325" t="n">
        <v>3646</v>
      </c>
      <c r="B325" s="34" t="n">
        <v>23</v>
      </c>
      <c r="C325" s="7" t="n">
        <v>10</v>
      </c>
    </row>
    <row r="326" spans="1:9">
      <c r="A326" t="s">
        <v>4</v>
      </c>
      <c r="B326" s="4" t="s">
        <v>5</v>
      </c>
      <c r="C326" s="4" t="s">
        <v>7</v>
      </c>
      <c r="D326" s="4" t="s">
        <v>8</v>
      </c>
    </row>
    <row r="327" spans="1:9">
      <c r="A327" t="n">
        <v>3648</v>
      </c>
      <c r="B327" s="6" t="n">
        <v>2</v>
      </c>
      <c r="C327" s="7" t="n">
        <v>10</v>
      </c>
      <c r="D327" s="7" t="s">
        <v>47</v>
      </c>
    </row>
    <row r="328" spans="1:9">
      <c r="A328" t="s">
        <v>4</v>
      </c>
      <c r="B328" s="4" t="s">
        <v>5</v>
      </c>
      <c r="C328" s="4" t="s">
        <v>7</v>
      </c>
    </row>
    <row r="329" spans="1:9">
      <c r="A329" t="n">
        <v>3671</v>
      </c>
      <c r="B329" s="43" t="n">
        <v>74</v>
      </c>
      <c r="C329" s="7" t="n">
        <v>46</v>
      </c>
    </row>
    <row r="330" spans="1:9">
      <c r="A330" t="s">
        <v>4</v>
      </c>
      <c r="B330" s="4" t="s">
        <v>5</v>
      </c>
      <c r="C330" s="4" t="s">
        <v>7</v>
      </c>
    </row>
    <row r="331" spans="1:9">
      <c r="A331" t="n">
        <v>3673</v>
      </c>
      <c r="B331" s="43" t="n">
        <v>74</v>
      </c>
      <c r="C331" s="7" t="n">
        <v>54</v>
      </c>
    </row>
    <row r="332" spans="1:9">
      <c r="A332" t="s">
        <v>4</v>
      </c>
      <c r="B332" s="4" t="s">
        <v>5</v>
      </c>
    </row>
    <row r="333" spans="1:9">
      <c r="A333" t="n">
        <v>3675</v>
      </c>
      <c r="B333" s="5" t="n">
        <v>1</v>
      </c>
    </row>
    <row r="334" spans="1:9" s="3" customFormat="1" customHeight="0">
      <c r="A334" s="3" t="s">
        <v>2</v>
      </c>
      <c r="B334" s="3" t="s">
        <v>62</v>
      </c>
    </row>
    <row r="335" spans="1:9">
      <c r="A335" t="s">
        <v>4</v>
      </c>
      <c r="B335" s="4" t="s">
        <v>5</v>
      </c>
      <c r="C335" s="4" t="s">
        <v>7</v>
      </c>
      <c r="D335" s="4" t="s">
        <v>11</v>
      </c>
      <c r="E335" s="4" t="s">
        <v>7</v>
      </c>
      <c r="F335" s="4" t="s">
        <v>7</v>
      </c>
      <c r="G335" s="4" t="s">
        <v>7</v>
      </c>
      <c r="H335" s="4" t="s">
        <v>11</v>
      </c>
      <c r="I335" s="4" t="s">
        <v>12</v>
      </c>
      <c r="J335" s="4" t="s">
        <v>11</v>
      </c>
      <c r="K335" s="4" t="s">
        <v>12</v>
      </c>
      <c r="L335" s="4" t="s">
        <v>12</v>
      </c>
    </row>
    <row r="336" spans="1:9">
      <c r="A336" t="n">
        <v>3676</v>
      </c>
      <c r="B336" s="36" t="n">
        <v>6</v>
      </c>
      <c r="C336" s="7" t="n">
        <v>33</v>
      </c>
      <c r="D336" s="7" t="n">
        <v>65534</v>
      </c>
      <c r="E336" s="7" t="n">
        <v>9</v>
      </c>
      <c r="F336" s="7" t="n">
        <v>1</v>
      </c>
      <c r="G336" s="7" t="n">
        <v>2</v>
      </c>
      <c r="H336" s="7" t="n">
        <v>4</v>
      </c>
      <c r="I336" s="11" t="n">
        <f t="normal" ca="1">A338</f>
        <v>0</v>
      </c>
      <c r="J336" s="7" t="n">
        <v>100</v>
      </c>
      <c r="K336" s="11" t="n">
        <f t="normal" ca="1">A348</f>
        <v>0</v>
      </c>
      <c r="L336" s="11" t="n">
        <f t="normal" ca="1">A358</f>
        <v>0</v>
      </c>
    </row>
    <row r="337" spans="1:12">
      <c r="A337" t="s">
        <v>4</v>
      </c>
      <c r="B337" s="4" t="s">
        <v>5</v>
      </c>
      <c r="C337" s="4" t="s">
        <v>11</v>
      </c>
      <c r="D337" s="4" t="s">
        <v>13</v>
      </c>
      <c r="E337" s="4" t="s">
        <v>13</v>
      </c>
      <c r="F337" s="4" t="s">
        <v>13</v>
      </c>
      <c r="G337" s="4" t="s">
        <v>13</v>
      </c>
    </row>
    <row r="338" spans="1:12">
      <c r="A338" t="n">
        <v>3699</v>
      </c>
      <c r="B338" s="37" t="n">
        <v>46</v>
      </c>
      <c r="C338" s="7" t="n">
        <v>65534</v>
      </c>
      <c r="D338" s="7" t="n">
        <v>-4.63000011444092</v>
      </c>
      <c r="E338" s="7" t="n">
        <v>2</v>
      </c>
      <c r="F338" s="7" t="n">
        <v>-26.25</v>
      </c>
      <c r="G338" s="7" t="n">
        <v>119.5</v>
      </c>
    </row>
    <row r="339" spans="1:12">
      <c r="A339" t="s">
        <v>4</v>
      </c>
      <c r="B339" s="4" t="s">
        <v>5</v>
      </c>
      <c r="C339" s="4" t="s">
        <v>7</v>
      </c>
      <c r="D339" s="4" t="s">
        <v>11</v>
      </c>
      <c r="E339" s="4" t="s">
        <v>7</v>
      </c>
      <c r="F339" s="4" t="s">
        <v>8</v>
      </c>
      <c r="G339" s="4" t="s">
        <v>8</v>
      </c>
      <c r="H339" s="4" t="s">
        <v>8</v>
      </c>
      <c r="I339" s="4" t="s">
        <v>8</v>
      </c>
      <c r="J339" s="4" t="s">
        <v>8</v>
      </c>
      <c r="K339" s="4" t="s">
        <v>8</v>
      </c>
      <c r="L339" s="4" t="s">
        <v>8</v>
      </c>
      <c r="M339" s="4" t="s">
        <v>8</v>
      </c>
      <c r="N339" s="4" t="s">
        <v>8</v>
      </c>
      <c r="O339" s="4" t="s">
        <v>8</v>
      </c>
      <c r="P339" s="4" t="s">
        <v>8</v>
      </c>
      <c r="Q339" s="4" t="s">
        <v>8</v>
      </c>
      <c r="R339" s="4" t="s">
        <v>8</v>
      </c>
      <c r="S339" s="4" t="s">
        <v>8</v>
      </c>
      <c r="T339" s="4" t="s">
        <v>8</v>
      </c>
      <c r="U339" s="4" t="s">
        <v>8</v>
      </c>
    </row>
    <row r="340" spans="1:12">
      <c r="A340" t="n">
        <v>3718</v>
      </c>
      <c r="B340" s="39" t="n">
        <v>36</v>
      </c>
      <c r="C340" s="7" t="n">
        <v>8</v>
      </c>
      <c r="D340" s="7" t="n">
        <v>65534</v>
      </c>
      <c r="E340" s="7" t="n">
        <v>0</v>
      </c>
      <c r="F340" s="7" t="s">
        <v>63</v>
      </c>
      <c r="G340" s="7" t="s">
        <v>18</v>
      </c>
      <c r="H340" s="7" t="s">
        <v>18</v>
      </c>
      <c r="I340" s="7" t="s">
        <v>18</v>
      </c>
      <c r="J340" s="7" t="s">
        <v>18</v>
      </c>
      <c r="K340" s="7" t="s">
        <v>18</v>
      </c>
      <c r="L340" s="7" t="s">
        <v>18</v>
      </c>
      <c r="M340" s="7" t="s">
        <v>18</v>
      </c>
      <c r="N340" s="7" t="s">
        <v>18</v>
      </c>
      <c r="O340" s="7" t="s">
        <v>18</v>
      </c>
      <c r="P340" s="7" t="s">
        <v>18</v>
      </c>
      <c r="Q340" s="7" t="s">
        <v>18</v>
      </c>
      <c r="R340" s="7" t="s">
        <v>18</v>
      </c>
      <c r="S340" s="7" t="s">
        <v>18</v>
      </c>
      <c r="T340" s="7" t="s">
        <v>18</v>
      </c>
      <c r="U340" s="7" t="s">
        <v>18</v>
      </c>
    </row>
    <row r="341" spans="1:12">
      <c r="A341" t="s">
        <v>4</v>
      </c>
      <c r="B341" s="4" t="s">
        <v>5</v>
      </c>
      <c r="C341" s="4" t="s">
        <v>11</v>
      </c>
      <c r="D341" s="4" t="s">
        <v>7</v>
      </c>
      <c r="E341" s="4" t="s">
        <v>8</v>
      </c>
      <c r="F341" s="4" t="s">
        <v>13</v>
      </c>
      <c r="G341" s="4" t="s">
        <v>13</v>
      </c>
      <c r="H341" s="4" t="s">
        <v>13</v>
      </c>
    </row>
    <row r="342" spans="1:12">
      <c r="A342" t="n">
        <v>3750</v>
      </c>
      <c r="B342" s="40" t="n">
        <v>48</v>
      </c>
      <c r="C342" s="7" t="n">
        <v>65534</v>
      </c>
      <c r="D342" s="7" t="n">
        <v>0</v>
      </c>
      <c r="E342" s="7" t="s">
        <v>63</v>
      </c>
      <c r="F342" s="7" t="n">
        <v>0</v>
      </c>
      <c r="G342" s="7" t="n">
        <v>1</v>
      </c>
      <c r="H342" s="7" t="n">
        <v>1.40129846432482e-45</v>
      </c>
    </row>
    <row r="343" spans="1:12">
      <c r="A343" t="s">
        <v>4</v>
      </c>
      <c r="B343" s="4" t="s">
        <v>5</v>
      </c>
      <c r="C343" s="4" t="s">
        <v>11</v>
      </c>
      <c r="D343" s="4" t="s">
        <v>15</v>
      </c>
    </row>
    <row r="344" spans="1:12">
      <c r="A344" t="n">
        <v>3778</v>
      </c>
      <c r="B344" s="38" t="n">
        <v>43</v>
      </c>
      <c r="C344" s="7" t="n">
        <v>65534</v>
      </c>
      <c r="D344" s="7" t="n">
        <v>64</v>
      </c>
    </row>
    <row r="345" spans="1:12">
      <c r="A345" t="s">
        <v>4</v>
      </c>
      <c r="B345" s="4" t="s">
        <v>5</v>
      </c>
      <c r="C345" s="4" t="s">
        <v>12</v>
      </c>
    </row>
    <row r="346" spans="1:12">
      <c r="A346" t="n">
        <v>3785</v>
      </c>
      <c r="B346" s="13" t="n">
        <v>3</v>
      </c>
      <c r="C346" s="11" t="n">
        <f t="normal" ca="1">A358</f>
        <v>0</v>
      </c>
    </row>
    <row r="347" spans="1:12">
      <c r="A347" t="s">
        <v>4</v>
      </c>
      <c r="B347" s="4" t="s">
        <v>5</v>
      </c>
      <c r="C347" s="4" t="s">
        <v>11</v>
      </c>
      <c r="D347" s="4" t="s">
        <v>13</v>
      </c>
      <c r="E347" s="4" t="s">
        <v>13</v>
      </c>
      <c r="F347" s="4" t="s">
        <v>13</v>
      </c>
      <c r="G347" s="4" t="s">
        <v>13</v>
      </c>
    </row>
    <row r="348" spans="1:12">
      <c r="A348" t="n">
        <v>3790</v>
      </c>
      <c r="B348" s="37" t="n">
        <v>46</v>
      </c>
      <c r="C348" s="7" t="n">
        <v>65534</v>
      </c>
      <c r="D348" s="7" t="n">
        <v>-4.36999988555908</v>
      </c>
      <c r="E348" s="7" t="n">
        <v>2</v>
      </c>
      <c r="F348" s="7" t="n">
        <v>-26.2600002288818</v>
      </c>
      <c r="G348" s="7" t="n">
        <v>3.09999990463257</v>
      </c>
    </row>
    <row r="349" spans="1:12">
      <c r="A349" t="s">
        <v>4</v>
      </c>
      <c r="B349" s="4" t="s">
        <v>5</v>
      </c>
      <c r="C349" s="4" t="s">
        <v>7</v>
      </c>
      <c r="D349" s="4" t="s">
        <v>11</v>
      </c>
      <c r="E349" s="4" t="s">
        <v>7</v>
      </c>
      <c r="F349" s="4" t="s">
        <v>8</v>
      </c>
      <c r="G349" s="4" t="s">
        <v>8</v>
      </c>
      <c r="H349" s="4" t="s">
        <v>8</v>
      </c>
      <c r="I349" s="4" t="s">
        <v>8</v>
      </c>
      <c r="J349" s="4" t="s">
        <v>8</v>
      </c>
      <c r="K349" s="4" t="s">
        <v>8</v>
      </c>
      <c r="L349" s="4" t="s">
        <v>8</v>
      </c>
      <c r="M349" s="4" t="s">
        <v>8</v>
      </c>
      <c r="N349" s="4" t="s">
        <v>8</v>
      </c>
      <c r="O349" s="4" t="s">
        <v>8</v>
      </c>
      <c r="P349" s="4" t="s">
        <v>8</v>
      </c>
      <c r="Q349" s="4" t="s">
        <v>8</v>
      </c>
      <c r="R349" s="4" t="s">
        <v>8</v>
      </c>
      <c r="S349" s="4" t="s">
        <v>8</v>
      </c>
      <c r="T349" s="4" t="s">
        <v>8</v>
      </c>
      <c r="U349" s="4" t="s">
        <v>8</v>
      </c>
    </row>
    <row r="350" spans="1:12">
      <c r="A350" t="n">
        <v>3809</v>
      </c>
      <c r="B350" s="39" t="n">
        <v>36</v>
      </c>
      <c r="C350" s="7" t="n">
        <v>8</v>
      </c>
      <c r="D350" s="7" t="n">
        <v>65534</v>
      </c>
      <c r="E350" s="7" t="n">
        <v>0</v>
      </c>
      <c r="F350" s="7" t="s">
        <v>64</v>
      </c>
      <c r="G350" s="7" t="s">
        <v>18</v>
      </c>
      <c r="H350" s="7" t="s">
        <v>18</v>
      </c>
      <c r="I350" s="7" t="s">
        <v>18</v>
      </c>
      <c r="J350" s="7" t="s">
        <v>18</v>
      </c>
      <c r="K350" s="7" t="s">
        <v>18</v>
      </c>
      <c r="L350" s="7" t="s">
        <v>18</v>
      </c>
      <c r="M350" s="7" t="s">
        <v>18</v>
      </c>
      <c r="N350" s="7" t="s">
        <v>18</v>
      </c>
      <c r="O350" s="7" t="s">
        <v>18</v>
      </c>
      <c r="P350" s="7" t="s">
        <v>18</v>
      </c>
      <c r="Q350" s="7" t="s">
        <v>18</v>
      </c>
      <c r="R350" s="7" t="s">
        <v>18</v>
      </c>
      <c r="S350" s="7" t="s">
        <v>18</v>
      </c>
      <c r="T350" s="7" t="s">
        <v>18</v>
      </c>
      <c r="U350" s="7" t="s">
        <v>18</v>
      </c>
    </row>
    <row r="351" spans="1:12">
      <c r="A351" t="s">
        <v>4</v>
      </c>
      <c r="B351" s="4" t="s">
        <v>5</v>
      </c>
      <c r="C351" s="4" t="s">
        <v>11</v>
      </c>
      <c r="D351" s="4" t="s">
        <v>7</v>
      </c>
      <c r="E351" s="4" t="s">
        <v>8</v>
      </c>
      <c r="F351" s="4" t="s">
        <v>13</v>
      </c>
      <c r="G351" s="4" t="s">
        <v>13</v>
      </c>
      <c r="H351" s="4" t="s">
        <v>13</v>
      </c>
    </row>
    <row r="352" spans="1:12">
      <c r="A352" t="n">
        <v>3841</v>
      </c>
      <c r="B352" s="40" t="n">
        <v>48</v>
      </c>
      <c r="C352" s="7" t="n">
        <v>65534</v>
      </c>
      <c r="D352" s="7" t="n">
        <v>0</v>
      </c>
      <c r="E352" s="7" t="s">
        <v>64</v>
      </c>
      <c r="F352" s="7" t="n">
        <v>0</v>
      </c>
      <c r="G352" s="7" t="n">
        <v>1</v>
      </c>
      <c r="H352" s="7" t="n">
        <v>1.40129846432482e-45</v>
      </c>
    </row>
    <row r="353" spans="1:21">
      <c r="A353" t="s">
        <v>4</v>
      </c>
      <c r="B353" s="4" t="s">
        <v>5</v>
      </c>
      <c r="C353" s="4" t="s">
        <v>11</v>
      </c>
      <c r="D353" s="4" t="s">
        <v>15</v>
      </c>
    </row>
    <row r="354" spans="1:21">
      <c r="A354" t="n">
        <v>3869</v>
      </c>
      <c r="B354" s="38" t="n">
        <v>43</v>
      </c>
      <c r="C354" s="7" t="n">
        <v>65534</v>
      </c>
      <c r="D354" s="7" t="n">
        <v>64</v>
      </c>
    </row>
    <row r="355" spans="1:21">
      <c r="A355" t="s">
        <v>4</v>
      </c>
      <c r="B355" s="4" t="s">
        <v>5</v>
      </c>
      <c r="C355" s="4" t="s">
        <v>12</v>
      </c>
    </row>
    <row r="356" spans="1:21">
      <c r="A356" t="n">
        <v>3876</v>
      </c>
      <c r="B356" s="13" t="n">
        <v>3</v>
      </c>
      <c r="C356" s="11" t="n">
        <f t="normal" ca="1">A358</f>
        <v>0</v>
      </c>
    </row>
    <row r="357" spans="1:21">
      <c r="A357" t="s">
        <v>4</v>
      </c>
      <c r="B357" s="4" t="s">
        <v>5</v>
      </c>
    </row>
    <row r="358" spans="1:21">
      <c r="A358" t="n">
        <v>3881</v>
      </c>
      <c r="B358" s="5" t="n">
        <v>1</v>
      </c>
    </row>
    <row r="359" spans="1:21" s="3" customFormat="1" customHeight="0">
      <c r="A359" s="3" t="s">
        <v>2</v>
      </c>
      <c r="B359" s="3" t="s">
        <v>65</v>
      </c>
    </row>
    <row r="360" spans="1:21">
      <c r="A360" t="s">
        <v>4</v>
      </c>
      <c r="B360" s="4" t="s">
        <v>5</v>
      </c>
      <c r="C360" s="4" t="s">
        <v>7</v>
      </c>
      <c r="D360" s="4" t="s">
        <v>11</v>
      </c>
      <c r="E360" s="4" t="s">
        <v>7</v>
      </c>
      <c r="F360" s="4" t="s">
        <v>12</v>
      </c>
    </row>
    <row r="361" spans="1:21">
      <c r="A361" t="n">
        <v>3884</v>
      </c>
      <c r="B361" s="10" t="n">
        <v>5</v>
      </c>
      <c r="C361" s="7" t="n">
        <v>30</v>
      </c>
      <c r="D361" s="7" t="n">
        <v>10225</v>
      </c>
      <c r="E361" s="7" t="n">
        <v>1</v>
      </c>
      <c r="F361" s="11" t="n">
        <f t="normal" ca="1">A393</f>
        <v>0</v>
      </c>
    </row>
    <row r="362" spans="1:21">
      <c r="A362" t="s">
        <v>4</v>
      </c>
      <c r="B362" s="4" t="s">
        <v>5</v>
      </c>
      <c r="C362" s="4" t="s">
        <v>11</v>
      </c>
      <c r="D362" s="4" t="s">
        <v>7</v>
      </c>
      <c r="E362" s="4" t="s">
        <v>7</v>
      </c>
      <c r="F362" s="4" t="s">
        <v>8</v>
      </c>
    </row>
    <row r="363" spans="1:21">
      <c r="A363" t="n">
        <v>3893</v>
      </c>
      <c r="B363" s="41" t="n">
        <v>20</v>
      </c>
      <c r="C363" s="7" t="n">
        <v>65534</v>
      </c>
      <c r="D363" s="7" t="n">
        <v>3</v>
      </c>
      <c r="E363" s="7" t="n">
        <v>10</v>
      </c>
      <c r="F363" s="7" t="s">
        <v>55</v>
      </c>
    </row>
    <row r="364" spans="1:21">
      <c r="A364" t="s">
        <v>4</v>
      </c>
      <c r="B364" s="4" t="s">
        <v>5</v>
      </c>
      <c r="C364" s="4" t="s">
        <v>11</v>
      </c>
    </row>
    <row r="365" spans="1:21">
      <c r="A365" t="n">
        <v>3914</v>
      </c>
      <c r="B365" s="28" t="n">
        <v>16</v>
      </c>
      <c r="C365" s="7" t="n">
        <v>0</v>
      </c>
    </row>
    <row r="366" spans="1:21">
      <c r="A366" t="s">
        <v>4</v>
      </c>
      <c r="B366" s="4" t="s">
        <v>5</v>
      </c>
      <c r="C366" s="4" t="s">
        <v>7</v>
      </c>
      <c r="D366" s="4" t="s">
        <v>11</v>
      </c>
    </row>
    <row r="367" spans="1:21">
      <c r="A367" t="n">
        <v>3917</v>
      </c>
      <c r="B367" s="22" t="n">
        <v>22</v>
      </c>
      <c r="C367" s="7" t="n">
        <v>10</v>
      </c>
      <c r="D367" s="7" t="n">
        <v>0</v>
      </c>
    </row>
    <row r="368" spans="1:21">
      <c r="A368" t="s">
        <v>4</v>
      </c>
      <c r="B368" s="4" t="s">
        <v>5</v>
      </c>
      <c r="C368" s="4" t="s">
        <v>7</v>
      </c>
      <c r="D368" s="4" t="s">
        <v>11</v>
      </c>
      <c r="E368" s="4" t="s">
        <v>7</v>
      </c>
      <c r="F368" s="4" t="s">
        <v>7</v>
      </c>
      <c r="G368" s="4" t="s">
        <v>12</v>
      </c>
    </row>
    <row r="369" spans="1:7">
      <c r="A369" t="n">
        <v>3921</v>
      </c>
      <c r="B369" s="10" t="n">
        <v>5</v>
      </c>
      <c r="C369" s="7" t="n">
        <v>30</v>
      </c>
      <c r="D369" s="7" t="n">
        <v>1</v>
      </c>
      <c r="E369" s="7" t="n">
        <v>8</v>
      </c>
      <c r="F369" s="7" t="n">
        <v>1</v>
      </c>
      <c r="G369" s="11" t="n">
        <f t="normal" ca="1">A383</f>
        <v>0</v>
      </c>
    </row>
    <row r="370" spans="1:7">
      <c r="A370" t="s">
        <v>4</v>
      </c>
      <c r="B370" s="4" t="s">
        <v>5</v>
      </c>
      <c r="C370" s="4" t="s">
        <v>7</v>
      </c>
      <c r="D370" s="4" t="s">
        <v>11</v>
      </c>
      <c r="E370" s="4" t="s">
        <v>8</v>
      </c>
    </row>
    <row r="371" spans="1:7">
      <c r="A371" t="n">
        <v>3931</v>
      </c>
      <c r="B371" s="27" t="n">
        <v>51</v>
      </c>
      <c r="C371" s="7" t="n">
        <v>4</v>
      </c>
      <c r="D371" s="7" t="n">
        <v>65534</v>
      </c>
      <c r="E371" s="7" t="s">
        <v>41</v>
      </c>
    </row>
    <row r="372" spans="1:7">
      <c r="A372" t="s">
        <v>4</v>
      </c>
      <c r="B372" s="4" t="s">
        <v>5</v>
      </c>
      <c r="C372" s="4" t="s">
        <v>11</v>
      </c>
    </row>
    <row r="373" spans="1:7">
      <c r="A373" t="n">
        <v>3944</v>
      </c>
      <c r="B373" s="28" t="n">
        <v>16</v>
      </c>
      <c r="C373" s="7" t="n">
        <v>0</v>
      </c>
    </row>
    <row r="374" spans="1:7">
      <c r="A374" t="s">
        <v>4</v>
      </c>
      <c r="B374" s="4" t="s">
        <v>5</v>
      </c>
      <c r="C374" s="4" t="s">
        <v>11</v>
      </c>
      <c r="D374" s="4" t="s">
        <v>39</v>
      </c>
      <c r="E374" s="4" t="s">
        <v>7</v>
      </c>
      <c r="F374" s="4" t="s">
        <v>7</v>
      </c>
      <c r="G374" s="4" t="s">
        <v>39</v>
      </c>
      <c r="H374" s="4" t="s">
        <v>7</v>
      </c>
      <c r="I374" s="4" t="s">
        <v>7</v>
      </c>
      <c r="J374" s="4" t="s">
        <v>39</v>
      </c>
      <c r="K374" s="4" t="s">
        <v>7</v>
      </c>
      <c r="L374" s="4" t="s">
        <v>7</v>
      </c>
      <c r="M374" s="4" t="s">
        <v>39</v>
      </c>
      <c r="N374" s="4" t="s">
        <v>7</v>
      </c>
      <c r="O374" s="4" t="s">
        <v>7</v>
      </c>
    </row>
    <row r="375" spans="1:7">
      <c r="A375" t="n">
        <v>3947</v>
      </c>
      <c r="B375" s="29" t="n">
        <v>26</v>
      </c>
      <c r="C375" s="7" t="n">
        <v>65534</v>
      </c>
      <c r="D375" s="7" t="s">
        <v>66</v>
      </c>
      <c r="E375" s="7" t="n">
        <v>2</v>
      </c>
      <c r="F375" s="7" t="n">
        <v>3</v>
      </c>
      <c r="G375" s="7" t="s">
        <v>67</v>
      </c>
      <c r="H375" s="7" t="n">
        <v>2</v>
      </c>
      <c r="I375" s="7" t="n">
        <v>3</v>
      </c>
      <c r="J375" s="7" t="s">
        <v>68</v>
      </c>
      <c r="K375" s="7" t="n">
        <v>2</v>
      </c>
      <c r="L375" s="7" t="n">
        <v>3</v>
      </c>
      <c r="M375" s="7" t="s">
        <v>69</v>
      </c>
      <c r="N375" s="7" t="n">
        <v>2</v>
      </c>
      <c r="O375" s="7" t="n">
        <v>0</v>
      </c>
    </row>
    <row r="376" spans="1:7">
      <c r="A376" t="s">
        <v>4</v>
      </c>
      <c r="B376" s="4" t="s">
        <v>5</v>
      </c>
    </row>
    <row r="377" spans="1:7">
      <c r="A377" t="n">
        <v>4340</v>
      </c>
      <c r="B377" s="25" t="n">
        <v>28</v>
      </c>
    </row>
    <row r="378" spans="1:7">
      <c r="A378" t="s">
        <v>4</v>
      </c>
      <c r="B378" s="4" t="s">
        <v>5</v>
      </c>
      <c r="C378" s="4" t="s">
        <v>11</v>
      </c>
    </row>
    <row r="379" spans="1:7">
      <c r="A379" t="n">
        <v>4341</v>
      </c>
      <c r="B379" s="42" t="n">
        <v>12</v>
      </c>
      <c r="C379" s="7" t="n">
        <v>1</v>
      </c>
    </row>
    <row r="380" spans="1:7">
      <c r="A380" t="s">
        <v>4</v>
      </c>
      <c r="B380" s="4" t="s">
        <v>5</v>
      </c>
      <c r="C380" s="4" t="s">
        <v>12</v>
      </c>
    </row>
    <row r="381" spans="1:7">
      <c r="A381" t="n">
        <v>4344</v>
      </c>
      <c r="B381" s="13" t="n">
        <v>3</v>
      </c>
      <c r="C381" s="11" t="n">
        <f t="normal" ca="1">A391</f>
        <v>0</v>
      </c>
    </row>
    <row r="382" spans="1:7">
      <c r="A382" t="s">
        <v>4</v>
      </c>
      <c r="B382" s="4" t="s">
        <v>5</v>
      </c>
      <c r="C382" s="4" t="s">
        <v>7</v>
      </c>
      <c r="D382" s="4" t="s">
        <v>11</v>
      </c>
      <c r="E382" s="4" t="s">
        <v>8</v>
      </c>
    </row>
    <row r="383" spans="1:7">
      <c r="A383" t="n">
        <v>4349</v>
      </c>
      <c r="B383" s="27" t="n">
        <v>51</v>
      </c>
      <c r="C383" s="7" t="n">
        <v>4</v>
      </c>
      <c r="D383" s="7" t="n">
        <v>65534</v>
      </c>
      <c r="E383" s="7" t="s">
        <v>41</v>
      </c>
    </row>
    <row r="384" spans="1:7">
      <c r="A384" t="s">
        <v>4</v>
      </c>
      <c r="B384" s="4" t="s">
        <v>5</v>
      </c>
      <c r="C384" s="4" t="s">
        <v>11</v>
      </c>
    </row>
    <row r="385" spans="1:15">
      <c r="A385" t="n">
        <v>4362</v>
      </c>
      <c r="B385" s="28" t="n">
        <v>16</v>
      </c>
      <c r="C385" s="7" t="n">
        <v>0</v>
      </c>
    </row>
    <row r="386" spans="1:15">
      <c r="A386" t="s">
        <v>4</v>
      </c>
      <c r="B386" s="4" t="s">
        <v>5</v>
      </c>
      <c r="C386" s="4" t="s">
        <v>11</v>
      </c>
      <c r="D386" s="4" t="s">
        <v>39</v>
      </c>
      <c r="E386" s="4" t="s">
        <v>7</v>
      </c>
      <c r="F386" s="4" t="s">
        <v>7</v>
      </c>
      <c r="G386" s="4" t="s">
        <v>39</v>
      </c>
      <c r="H386" s="4" t="s">
        <v>7</v>
      </c>
      <c r="I386" s="4" t="s">
        <v>7</v>
      </c>
    </row>
    <row r="387" spans="1:15">
      <c r="A387" t="n">
        <v>4365</v>
      </c>
      <c r="B387" s="29" t="n">
        <v>26</v>
      </c>
      <c r="C387" s="7" t="n">
        <v>65534</v>
      </c>
      <c r="D387" s="7" t="s">
        <v>70</v>
      </c>
      <c r="E387" s="7" t="n">
        <v>2</v>
      </c>
      <c r="F387" s="7" t="n">
        <v>3</v>
      </c>
      <c r="G387" s="7" t="s">
        <v>71</v>
      </c>
      <c r="H387" s="7" t="n">
        <v>2</v>
      </c>
      <c r="I387" s="7" t="n">
        <v>0</v>
      </c>
    </row>
    <row r="388" spans="1:15">
      <c r="A388" t="s">
        <v>4</v>
      </c>
      <c r="B388" s="4" t="s">
        <v>5</v>
      </c>
    </row>
    <row r="389" spans="1:15">
      <c r="A389" t="n">
        <v>4509</v>
      </c>
      <c r="B389" s="25" t="n">
        <v>28</v>
      </c>
    </row>
    <row r="390" spans="1:15">
      <c r="A390" t="s">
        <v>4</v>
      </c>
      <c r="B390" s="4" t="s">
        <v>5</v>
      </c>
      <c r="C390" s="4" t="s">
        <v>12</v>
      </c>
    </row>
    <row r="391" spans="1:15">
      <c r="A391" t="n">
        <v>4510</v>
      </c>
      <c r="B391" s="13" t="n">
        <v>3</v>
      </c>
      <c r="C391" s="11" t="n">
        <f t="normal" ca="1">A413</f>
        <v>0</v>
      </c>
    </row>
    <row r="392" spans="1:15">
      <c r="A392" t="s">
        <v>4</v>
      </c>
      <c r="B392" s="4" t="s">
        <v>5</v>
      </c>
      <c r="C392" s="4" t="s">
        <v>7</v>
      </c>
      <c r="D392" s="4" t="s">
        <v>11</v>
      </c>
      <c r="E392" s="4" t="s">
        <v>7</v>
      </c>
      <c r="F392" s="4" t="s">
        <v>12</v>
      </c>
    </row>
    <row r="393" spans="1:15">
      <c r="A393" t="n">
        <v>4515</v>
      </c>
      <c r="B393" s="10" t="n">
        <v>5</v>
      </c>
      <c r="C393" s="7" t="n">
        <v>30</v>
      </c>
      <c r="D393" s="7" t="n">
        <v>9723</v>
      </c>
      <c r="E393" s="7" t="n">
        <v>1</v>
      </c>
      <c r="F393" s="11" t="n">
        <f t="normal" ca="1">A411</f>
        <v>0</v>
      </c>
    </row>
    <row r="394" spans="1:15">
      <c r="A394" t="s">
        <v>4</v>
      </c>
      <c r="B394" s="4" t="s">
        <v>5</v>
      </c>
      <c r="C394" s="4" t="s">
        <v>11</v>
      </c>
      <c r="D394" s="4" t="s">
        <v>7</v>
      </c>
      <c r="E394" s="4" t="s">
        <v>7</v>
      </c>
      <c r="F394" s="4" t="s">
        <v>8</v>
      </c>
    </row>
    <row r="395" spans="1:15">
      <c r="A395" t="n">
        <v>4524</v>
      </c>
      <c r="B395" s="41" t="n">
        <v>20</v>
      </c>
      <c r="C395" s="7" t="n">
        <v>65534</v>
      </c>
      <c r="D395" s="7" t="n">
        <v>3</v>
      </c>
      <c r="E395" s="7" t="n">
        <v>10</v>
      </c>
      <c r="F395" s="7" t="s">
        <v>55</v>
      </c>
    </row>
    <row r="396" spans="1:15">
      <c r="A396" t="s">
        <v>4</v>
      </c>
      <c r="B396" s="4" t="s">
        <v>5</v>
      </c>
      <c r="C396" s="4" t="s">
        <v>11</v>
      </c>
    </row>
    <row r="397" spans="1:15">
      <c r="A397" t="n">
        <v>4545</v>
      </c>
      <c r="B397" s="28" t="n">
        <v>16</v>
      </c>
      <c r="C397" s="7" t="n">
        <v>0</v>
      </c>
    </row>
    <row r="398" spans="1:15">
      <c r="A398" t="s">
        <v>4</v>
      </c>
      <c r="B398" s="4" t="s">
        <v>5</v>
      </c>
      <c r="C398" s="4" t="s">
        <v>7</v>
      </c>
      <c r="D398" s="4" t="s">
        <v>11</v>
      </c>
    </row>
    <row r="399" spans="1:15">
      <c r="A399" t="n">
        <v>4548</v>
      </c>
      <c r="B399" s="22" t="n">
        <v>22</v>
      </c>
      <c r="C399" s="7" t="n">
        <v>10</v>
      </c>
      <c r="D399" s="7" t="n">
        <v>0</v>
      </c>
    </row>
    <row r="400" spans="1:15">
      <c r="A400" t="s">
        <v>4</v>
      </c>
      <c r="B400" s="4" t="s">
        <v>5</v>
      </c>
      <c r="C400" s="4" t="s">
        <v>7</v>
      </c>
      <c r="D400" s="4" t="s">
        <v>11</v>
      </c>
      <c r="E400" s="4" t="s">
        <v>8</v>
      </c>
    </row>
    <row r="401" spans="1:9">
      <c r="A401" t="n">
        <v>4552</v>
      </c>
      <c r="B401" s="27" t="n">
        <v>51</v>
      </c>
      <c r="C401" s="7" t="n">
        <v>4</v>
      </c>
      <c r="D401" s="7" t="n">
        <v>65534</v>
      </c>
      <c r="E401" s="7" t="s">
        <v>41</v>
      </c>
    </row>
    <row r="402" spans="1:9">
      <c r="A402" t="s">
        <v>4</v>
      </c>
      <c r="B402" s="4" t="s">
        <v>5</v>
      </c>
      <c r="C402" s="4" t="s">
        <v>11</v>
      </c>
    </row>
    <row r="403" spans="1:9">
      <c r="A403" t="n">
        <v>4565</v>
      </c>
      <c r="B403" s="28" t="n">
        <v>16</v>
      </c>
      <c r="C403" s="7" t="n">
        <v>0</v>
      </c>
    </row>
    <row r="404" spans="1:9">
      <c r="A404" t="s">
        <v>4</v>
      </c>
      <c r="B404" s="4" t="s">
        <v>5</v>
      </c>
      <c r="C404" s="4" t="s">
        <v>11</v>
      </c>
      <c r="D404" s="4" t="s">
        <v>39</v>
      </c>
      <c r="E404" s="4" t="s">
        <v>7</v>
      </c>
      <c r="F404" s="4" t="s">
        <v>7</v>
      </c>
      <c r="G404" s="4" t="s">
        <v>39</v>
      </c>
      <c r="H404" s="4" t="s">
        <v>7</v>
      </c>
      <c r="I404" s="4" t="s">
        <v>7</v>
      </c>
      <c r="J404" s="4" t="s">
        <v>39</v>
      </c>
      <c r="K404" s="4" t="s">
        <v>7</v>
      </c>
      <c r="L404" s="4" t="s">
        <v>7</v>
      </c>
    </row>
    <row r="405" spans="1:9">
      <c r="A405" t="n">
        <v>4568</v>
      </c>
      <c r="B405" s="29" t="n">
        <v>26</v>
      </c>
      <c r="C405" s="7" t="n">
        <v>65534</v>
      </c>
      <c r="D405" s="7" t="s">
        <v>72</v>
      </c>
      <c r="E405" s="7" t="n">
        <v>2</v>
      </c>
      <c r="F405" s="7" t="n">
        <v>3</v>
      </c>
      <c r="G405" s="7" t="s">
        <v>73</v>
      </c>
      <c r="H405" s="7" t="n">
        <v>2</v>
      </c>
      <c r="I405" s="7" t="n">
        <v>3</v>
      </c>
      <c r="J405" s="7" t="s">
        <v>74</v>
      </c>
      <c r="K405" s="7" t="n">
        <v>2</v>
      </c>
      <c r="L405" s="7" t="n">
        <v>0</v>
      </c>
    </row>
    <row r="406" spans="1:9">
      <c r="A406" t="s">
        <v>4</v>
      </c>
      <c r="B406" s="4" t="s">
        <v>5</v>
      </c>
    </row>
    <row r="407" spans="1:9">
      <c r="A407" t="n">
        <v>4801</v>
      </c>
      <c r="B407" s="25" t="n">
        <v>28</v>
      </c>
    </row>
    <row r="408" spans="1:9">
      <c r="A408" t="s">
        <v>4</v>
      </c>
      <c r="B408" s="4" t="s">
        <v>5</v>
      </c>
      <c r="C408" s="4" t="s">
        <v>12</v>
      </c>
    </row>
    <row r="409" spans="1:9">
      <c r="A409" t="n">
        <v>4802</v>
      </c>
      <c r="B409" s="13" t="n">
        <v>3</v>
      </c>
      <c r="C409" s="11" t="n">
        <f t="normal" ca="1">A413</f>
        <v>0</v>
      </c>
    </row>
    <row r="410" spans="1:9">
      <c r="A410" t="s">
        <v>4</v>
      </c>
      <c r="B410" s="4" t="s">
        <v>5</v>
      </c>
      <c r="C410" s="4" t="s">
        <v>7</v>
      </c>
      <c r="D410" s="4" t="s">
        <v>11</v>
      </c>
      <c r="E410" s="4" t="s">
        <v>7</v>
      </c>
      <c r="F410" s="4" t="s">
        <v>12</v>
      </c>
    </row>
    <row r="411" spans="1:9">
      <c r="A411" t="n">
        <v>4807</v>
      </c>
      <c r="B411" s="10" t="n">
        <v>5</v>
      </c>
      <c r="C411" s="7" t="n">
        <v>30</v>
      </c>
      <c r="D411" s="7" t="n">
        <v>8957</v>
      </c>
      <c r="E411" s="7" t="n">
        <v>1</v>
      </c>
      <c r="F411" s="11" t="n">
        <f t="normal" ca="1">A413</f>
        <v>0</v>
      </c>
    </row>
    <row r="412" spans="1:9">
      <c r="A412" t="s">
        <v>4</v>
      </c>
      <c r="B412" s="4" t="s">
        <v>5</v>
      </c>
      <c r="C412" s="4" t="s">
        <v>7</v>
      </c>
    </row>
    <row r="413" spans="1:9">
      <c r="A413" t="n">
        <v>4816</v>
      </c>
      <c r="B413" s="34" t="n">
        <v>23</v>
      </c>
      <c r="C413" s="7" t="n">
        <v>10</v>
      </c>
    </row>
    <row r="414" spans="1:9">
      <c r="A414" t="s">
        <v>4</v>
      </c>
      <c r="B414" s="4" t="s">
        <v>5</v>
      </c>
      <c r="C414" s="4" t="s">
        <v>7</v>
      </c>
      <c r="D414" s="4" t="s">
        <v>8</v>
      </c>
    </row>
    <row r="415" spans="1:9">
      <c r="A415" t="n">
        <v>4818</v>
      </c>
      <c r="B415" s="6" t="n">
        <v>2</v>
      </c>
      <c r="C415" s="7" t="n">
        <v>10</v>
      </c>
      <c r="D415" s="7" t="s">
        <v>47</v>
      </c>
    </row>
    <row r="416" spans="1:9">
      <c r="A416" t="s">
        <v>4</v>
      </c>
      <c r="B416" s="4" t="s">
        <v>5</v>
      </c>
      <c r="C416" s="4" t="s">
        <v>7</v>
      </c>
    </row>
    <row r="417" spans="1:12">
      <c r="A417" t="n">
        <v>4841</v>
      </c>
      <c r="B417" s="43" t="n">
        <v>74</v>
      </c>
      <c r="C417" s="7" t="n">
        <v>46</v>
      </c>
    </row>
    <row r="418" spans="1:12">
      <c r="A418" t="s">
        <v>4</v>
      </c>
      <c r="B418" s="4" t="s">
        <v>5</v>
      </c>
      <c r="C418" s="4" t="s">
        <v>7</v>
      </c>
    </row>
    <row r="419" spans="1:12">
      <c r="A419" t="n">
        <v>4843</v>
      </c>
      <c r="B419" s="43" t="n">
        <v>74</v>
      </c>
      <c r="C419" s="7" t="n">
        <v>54</v>
      </c>
    </row>
    <row r="420" spans="1:12">
      <c r="A420" t="s">
        <v>4</v>
      </c>
      <c r="B420" s="4" t="s">
        <v>5</v>
      </c>
    </row>
    <row r="421" spans="1:12">
      <c r="A421" t="n">
        <v>4845</v>
      </c>
      <c r="B421" s="5" t="n">
        <v>1</v>
      </c>
    </row>
    <row r="422" spans="1:12" s="3" customFormat="1" customHeight="0">
      <c r="A422" s="3" t="s">
        <v>2</v>
      </c>
      <c r="B422" s="3" t="s">
        <v>75</v>
      </c>
    </row>
    <row r="423" spans="1:12">
      <c r="A423" t="s">
        <v>4</v>
      </c>
      <c r="B423" s="4" t="s">
        <v>5</v>
      </c>
      <c r="C423" s="4" t="s">
        <v>7</v>
      </c>
      <c r="D423" s="4" t="s">
        <v>11</v>
      </c>
      <c r="E423" s="4" t="s">
        <v>7</v>
      </c>
      <c r="F423" s="4" t="s">
        <v>7</v>
      </c>
      <c r="G423" s="4" t="s">
        <v>7</v>
      </c>
      <c r="H423" s="4" t="s">
        <v>11</v>
      </c>
      <c r="I423" s="4" t="s">
        <v>12</v>
      </c>
      <c r="J423" s="4" t="s">
        <v>12</v>
      </c>
    </row>
    <row r="424" spans="1:12">
      <c r="A424" t="n">
        <v>4848</v>
      </c>
      <c r="B424" s="36" t="n">
        <v>6</v>
      </c>
      <c r="C424" s="7" t="n">
        <v>33</v>
      </c>
      <c r="D424" s="7" t="n">
        <v>65534</v>
      </c>
      <c r="E424" s="7" t="n">
        <v>9</v>
      </c>
      <c r="F424" s="7" t="n">
        <v>1</v>
      </c>
      <c r="G424" s="7" t="n">
        <v>1</v>
      </c>
      <c r="H424" s="7" t="n">
        <v>100</v>
      </c>
      <c r="I424" s="11" t="n">
        <f t="normal" ca="1">A426</f>
        <v>0</v>
      </c>
      <c r="J424" s="11" t="n">
        <f t="normal" ca="1">A434</f>
        <v>0</v>
      </c>
    </row>
    <row r="425" spans="1:12">
      <c r="A425" t="s">
        <v>4</v>
      </c>
      <c r="B425" s="4" t="s">
        <v>5</v>
      </c>
      <c r="C425" s="4" t="s">
        <v>11</v>
      </c>
      <c r="D425" s="4" t="s">
        <v>13</v>
      </c>
      <c r="E425" s="4" t="s">
        <v>13</v>
      </c>
      <c r="F425" s="4" t="s">
        <v>13</v>
      </c>
      <c r="G425" s="4" t="s">
        <v>13</v>
      </c>
    </row>
    <row r="426" spans="1:12">
      <c r="A426" t="n">
        <v>4865</v>
      </c>
      <c r="B426" s="37" t="n">
        <v>46</v>
      </c>
      <c r="C426" s="7" t="n">
        <v>65534</v>
      </c>
      <c r="D426" s="7" t="n">
        <v>-142.860000610352</v>
      </c>
      <c r="E426" s="7" t="n">
        <v>0</v>
      </c>
      <c r="F426" s="7" t="n">
        <v>2.00999999046326</v>
      </c>
      <c r="G426" s="7" t="n">
        <v>271.100006103516</v>
      </c>
    </row>
    <row r="427" spans="1:12">
      <c r="A427" t="s">
        <v>4</v>
      </c>
      <c r="B427" s="4" t="s">
        <v>5</v>
      </c>
      <c r="C427" s="4" t="s">
        <v>11</v>
      </c>
    </row>
    <row r="428" spans="1:12">
      <c r="A428" t="n">
        <v>4884</v>
      </c>
      <c r="B428" s="28" t="n">
        <v>16</v>
      </c>
      <c r="C428" s="7" t="n">
        <v>0</v>
      </c>
    </row>
    <row r="429" spans="1:12">
      <c r="A429" t="s">
        <v>4</v>
      </c>
      <c r="B429" s="4" t="s">
        <v>5</v>
      </c>
      <c r="C429" s="4" t="s">
        <v>11</v>
      </c>
      <c r="D429" s="4" t="s">
        <v>13</v>
      </c>
      <c r="E429" s="4" t="s">
        <v>13</v>
      </c>
      <c r="F429" s="4" t="s">
        <v>13</v>
      </c>
      <c r="G429" s="4" t="s">
        <v>11</v>
      </c>
      <c r="H429" s="4" t="s">
        <v>11</v>
      </c>
    </row>
    <row r="430" spans="1:12">
      <c r="A430" t="n">
        <v>4887</v>
      </c>
      <c r="B430" s="44" t="n">
        <v>60</v>
      </c>
      <c r="C430" s="7" t="n">
        <v>65534</v>
      </c>
      <c r="D430" s="7" t="n">
        <v>0</v>
      </c>
      <c r="E430" s="7" t="n">
        <v>-10</v>
      </c>
      <c r="F430" s="7" t="n">
        <v>0</v>
      </c>
      <c r="G430" s="7" t="n">
        <v>0</v>
      </c>
      <c r="H430" s="7" t="n">
        <v>0</v>
      </c>
    </row>
    <row r="431" spans="1:12">
      <c r="A431" t="s">
        <v>4</v>
      </c>
      <c r="B431" s="4" t="s">
        <v>5</v>
      </c>
      <c r="C431" s="4" t="s">
        <v>12</v>
      </c>
    </row>
    <row r="432" spans="1:12">
      <c r="A432" t="n">
        <v>4906</v>
      </c>
      <c r="B432" s="13" t="n">
        <v>3</v>
      </c>
      <c r="C432" s="11" t="n">
        <f t="normal" ca="1">A434</f>
        <v>0</v>
      </c>
    </row>
    <row r="433" spans="1:10">
      <c r="A433" t="s">
        <v>4</v>
      </c>
      <c r="B433" s="4" t="s">
        <v>5</v>
      </c>
    </row>
    <row r="434" spans="1:10">
      <c r="A434" t="n">
        <v>4911</v>
      </c>
      <c r="B434" s="5" t="n">
        <v>1</v>
      </c>
    </row>
    <row r="435" spans="1:10" s="3" customFormat="1" customHeight="0">
      <c r="A435" s="3" t="s">
        <v>2</v>
      </c>
      <c r="B435" s="3" t="s">
        <v>76</v>
      </c>
    </row>
    <row r="436" spans="1:10">
      <c r="A436" t="s">
        <v>4</v>
      </c>
      <c r="B436" s="4" t="s">
        <v>5</v>
      </c>
      <c r="C436" s="4" t="s">
        <v>7</v>
      </c>
      <c r="D436" s="4" t="s">
        <v>11</v>
      </c>
      <c r="E436" s="4" t="s">
        <v>7</v>
      </c>
      <c r="F436" s="4" t="s">
        <v>12</v>
      </c>
    </row>
    <row r="437" spans="1:10">
      <c r="A437" t="n">
        <v>4912</v>
      </c>
      <c r="B437" s="10" t="n">
        <v>5</v>
      </c>
      <c r="C437" s="7" t="n">
        <v>30</v>
      </c>
      <c r="D437" s="7" t="n">
        <v>10225</v>
      </c>
      <c r="E437" s="7" t="n">
        <v>1</v>
      </c>
      <c r="F437" s="11" t="n">
        <f t="normal" ca="1">A467</f>
        <v>0</v>
      </c>
    </row>
    <row r="438" spans="1:10">
      <c r="A438" t="s">
        <v>4</v>
      </c>
      <c r="B438" s="4" t="s">
        <v>5</v>
      </c>
      <c r="C438" s="4" t="s">
        <v>11</v>
      </c>
      <c r="D438" s="4" t="s">
        <v>7</v>
      </c>
      <c r="E438" s="4" t="s">
        <v>7</v>
      </c>
      <c r="F438" s="4" t="s">
        <v>8</v>
      </c>
    </row>
    <row r="439" spans="1:10">
      <c r="A439" t="n">
        <v>4921</v>
      </c>
      <c r="B439" s="41" t="n">
        <v>20</v>
      </c>
      <c r="C439" s="7" t="n">
        <v>65534</v>
      </c>
      <c r="D439" s="7" t="n">
        <v>3</v>
      </c>
      <c r="E439" s="7" t="n">
        <v>10</v>
      </c>
      <c r="F439" s="7" t="s">
        <v>55</v>
      </c>
    </row>
    <row r="440" spans="1:10">
      <c r="A440" t="s">
        <v>4</v>
      </c>
      <c r="B440" s="4" t="s">
        <v>5</v>
      </c>
      <c r="C440" s="4" t="s">
        <v>11</v>
      </c>
    </row>
    <row r="441" spans="1:10">
      <c r="A441" t="n">
        <v>4942</v>
      </c>
      <c r="B441" s="28" t="n">
        <v>16</v>
      </c>
      <c r="C441" s="7" t="n">
        <v>0</v>
      </c>
    </row>
    <row r="442" spans="1:10">
      <c r="A442" t="s">
        <v>4</v>
      </c>
      <c r="B442" s="4" t="s">
        <v>5</v>
      </c>
      <c r="C442" s="4" t="s">
        <v>7</v>
      </c>
      <c r="D442" s="4" t="s">
        <v>11</v>
      </c>
    </row>
    <row r="443" spans="1:10">
      <c r="A443" t="n">
        <v>4945</v>
      </c>
      <c r="B443" s="22" t="n">
        <v>22</v>
      </c>
      <c r="C443" s="7" t="n">
        <v>10</v>
      </c>
      <c r="D443" s="7" t="n">
        <v>0</v>
      </c>
    </row>
    <row r="444" spans="1:10">
      <c r="A444" t="s">
        <v>4</v>
      </c>
      <c r="B444" s="4" t="s">
        <v>5</v>
      </c>
      <c r="C444" s="4" t="s">
        <v>7</v>
      </c>
      <c r="D444" s="4" t="s">
        <v>11</v>
      </c>
      <c r="E444" s="4" t="s">
        <v>7</v>
      </c>
      <c r="F444" s="4" t="s">
        <v>7</v>
      </c>
      <c r="G444" s="4" t="s">
        <v>12</v>
      </c>
    </row>
    <row r="445" spans="1:10">
      <c r="A445" t="n">
        <v>4949</v>
      </c>
      <c r="B445" s="10" t="n">
        <v>5</v>
      </c>
      <c r="C445" s="7" t="n">
        <v>30</v>
      </c>
      <c r="D445" s="7" t="n">
        <v>10280</v>
      </c>
      <c r="E445" s="7" t="n">
        <v>8</v>
      </c>
      <c r="F445" s="7" t="n">
        <v>1</v>
      </c>
      <c r="G445" s="11" t="n">
        <f t="normal" ca="1">A457</f>
        <v>0</v>
      </c>
    </row>
    <row r="446" spans="1:10">
      <c r="A446" t="s">
        <v>4</v>
      </c>
      <c r="B446" s="4" t="s">
        <v>5</v>
      </c>
      <c r="C446" s="4" t="s">
        <v>7</v>
      </c>
      <c r="D446" s="4" t="s">
        <v>11</v>
      </c>
      <c r="E446" s="4" t="s">
        <v>8</v>
      </c>
    </row>
    <row r="447" spans="1:10">
      <c r="A447" t="n">
        <v>4959</v>
      </c>
      <c r="B447" s="27" t="n">
        <v>51</v>
      </c>
      <c r="C447" s="7" t="n">
        <v>4</v>
      </c>
      <c r="D447" s="7" t="n">
        <v>65534</v>
      </c>
      <c r="E447" s="7" t="s">
        <v>41</v>
      </c>
    </row>
    <row r="448" spans="1:10">
      <c r="A448" t="s">
        <v>4</v>
      </c>
      <c r="B448" s="4" t="s">
        <v>5</v>
      </c>
      <c r="C448" s="4" t="s">
        <v>11</v>
      </c>
    </row>
    <row r="449" spans="1:7">
      <c r="A449" t="n">
        <v>4972</v>
      </c>
      <c r="B449" s="28" t="n">
        <v>16</v>
      </c>
      <c r="C449" s="7" t="n">
        <v>0</v>
      </c>
    </row>
    <row r="450" spans="1:7">
      <c r="A450" t="s">
        <v>4</v>
      </c>
      <c r="B450" s="4" t="s">
        <v>5</v>
      </c>
      <c r="C450" s="4" t="s">
        <v>11</v>
      </c>
      <c r="D450" s="4" t="s">
        <v>39</v>
      </c>
      <c r="E450" s="4" t="s">
        <v>7</v>
      </c>
      <c r="F450" s="4" t="s">
        <v>7</v>
      </c>
      <c r="G450" s="4" t="s">
        <v>39</v>
      </c>
      <c r="H450" s="4" t="s">
        <v>7</v>
      </c>
      <c r="I450" s="4" t="s">
        <v>7</v>
      </c>
    </row>
    <row r="451" spans="1:7">
      <c r="A451" t="n">
        <v>4975</v>
      </c>
      <c r="B451" s="29" t="n">
        <v>26</v>
      </c>
      <c r="C451" s="7" t="n">
        <v>65534</v>
      </c>
      <c r="D451" s="7" t="s">
        <v>77</v>
      </c>
      <c r="E451" s="7" t="n">
        <v>2</v>
      </c>
      <c r="F451" s="7" t="n">
        <v>3</v>
      </c>
      <c r="G451" s="7" t="s">
        <v>78</v>
      </c>
      <c r="H451" s="7" t="n">
        <v>2</v>
      </c>
      <c r="I451" s="7" t="n">
        <v>0</v>
      </c>
    </row>
    <row r="452" spans="1:7">
      <c r="A452" t="s">
        <v>4</v>
      </c>
      <c r="B452" s="4" t="s">
        <v>5</v>
      </c>
    </row>
    <row r="453" spans="1:7">
      <c r="A453" t="n">
        <v>5144</v>
      </c>
      <c r="B453" s="25" t="n">
        <v>28</v>
      </c>
    </row>
    <row r="454" spans="1:7">
      <c r="A454" t="s">
        <v>4</v>
      </c>
      <c r="B454" s="4" t="s">
        <v>5</v>
      </c>
      <c r="C454" s="4" t="s">
        <v>12</v>
      </c>
    </row>
    <row r="455" spans="1:7">
      <c r="A455" t="n">
        <v>5145</v>
      </c>
      <c r="B455" s="13" t="n">
        <v>3</v>
      </c>
      <c r="C455" s="11" t="n">
        <f t="normal" ca="1">A465</f>
        <v>0</v>
      </c>
    </row>
    <row r="456" spans="1:7">
      <c r="A456" t="s">
        <v>4</v>
      </c>
      <c r="B456" s="4" t="s">
        <v>5</v>
      </c>
      <c r="C456" s="4" t="s">
        <v>7</v>
      </c>
      <c r="D456" s="4" t="s">
        <v>11</v>
      </c>
      <c r="E456" s="4" t="s">
        <v>8</v>
      </c>
    </row>
    <row r="457" spans="1:7">
      <c r="A457" t="n">
        <v>5150</v>
      </c>
      <c r="B457" s="27" t="n">
        <v>51</v>
      </c>
      <c r="C457" s="7" t="n">
        <v>4</v>
      </c>
      <c r="D457" s="7" t="n">
        <v>65534</v>
      </c>
      <c r="E457" s="7" t="s">
        <v>79</v>
      </c>
    </row>
    <row r="458" spans="1:7">
      <c r="A458" t="s">
        <v>4</v>
      </c>
      <c r="B458" s="4" t="s">
        <v>5</v>
      </c>
      <c r="C458" s="4" t="s">
        <v>11</v>
      </c>
    </row>
    <row r="459" spans="1:7">
      <c r="A459" t="n">
        <v>5163</v>
      </c>
      <c r="B459" s="28" t="n">
        <v>16</v>
      </c>
      <c r="C459" s="7" t="n">
        <v>0</v>
      </c>
    </row>
    <row r="460" spans="1:7">
      <c r="A460" t="s">
        <v>4</v>
      </c>
      <c r="B460" s="4" t="s">
        <v>5</v>
      </c>
      <c r="C460" s="4" t="s">
        <v>11</v>
      </c>
      <c r="D460" s="4" t="s">
        <v>39</v>
      </c>
      <c r="E460" s="4" t="s">
        <v>7</v>
      </c>
      <c r="F460" s="4" t="s">
        <v>7</v>
      </c>
      <c r="G460" s="4" t="s">
        <v>39</v>
      </c>
      <c r="H460" s="4" t="s">
        <v>7</v>
      </c>
      <c r="I460" s="4" t="s">
        <v>7</v>
      </c>
    </row>
    <row r="461" spans="1:7">
      <c r="A461" t="n">
        <v>5166</v>
      </c>
      <c r="B461" s="29" t="n">
        <v>26</v>
      </c>
      <c r="C461" s="7" t="n">
        <v>65534</v>
      </c>
      <c r="D461" s="7" t="s">
        <v>80</v>
      </c>
      <c r="E461" s="7" t="n">
        <v>2</v>
      </c>
      <c r="F461" s="7" t="n">
        <v>3</v>
      </c>
      <c r="G461" s="7" t="s">
        <v>81</v>
      </c>
      <c r="H461" s="7" t="n">
        <v>2</v>
      </c>
      <c r="I461" s="7" t="n">
        <v>0</v>
      </c>
    </row>
    <row r="462" spans="1:7">
      <c r="A462" t="s">
        <v>4</v>
      </c>
      <c r="B462" s="4" t="s">
        <v>5</v>
      </c>
    </row>
    <row r="463" spans="1:7">
      <c r="A463" t="n">
        <v>5294</v>
      </c>
      <c r="B463" s="25" t="n">
        <v>28</v>
      </c>
    </row>
    <row r="464" spans="1:7">
      <c r="A464" t="s">
        <v>4</v>
      </c>
      <c r="B464" s="4" t="s">
        <v>5</v>
      </c>
      <c r="C464" s="4" t="s">
        <v>12</v>
      </c>
    </row>
    <row r="465" spans="1:9">
      <c r="A465" t="n">
        <v>5295</v>
      </c>
      <c r="B465" s="13" t="n">
        <v>3</v>
      </c>
      <c r="C465" s="11" t="n">
        <f t="normal" ca="1">A473</f>
        <v>0</v>
      </c>
    </row>
    <row r="466" spans="1:9">
      <c r="A466" t="s">
        <v>4</v>
      </c>
      <c r="B466" s="4" t="s">
        <v>5</v>
      </c>
      <c r="C466" s="4" t="s">
        <v>7</v>
      </c>
      <c r="D466" s="4" t="s">
        <v>11</v>
      </c>
      <c r="E466" s="4" t="s">
        <v>7</v>
      </c>
      <c r="F466" s="4" t="s">
        <v>12</v>
      </c>
    </row>
    <row r="467" spans="1:9">
      <c r="A467" t="n">
        <v>5300</v>
      </c>
      <c r="B467" s="10" t="n">
        <v>5</v>
      </c>
      <c r="C467" s="7" t="n">
        <v>30</v>
      </c>
      <c r="D467" s="7" t="n">
        <v>9723</v>
      </c>
      <c r="E467" s="7" t="n">
        <v>1</v>
      </c>
      <c r="F467" s="11" t="n">
        <f t="normal" ca="1">A471</f>
        <v>0</v>
      </c>
    </row>
    <row r="468" spans="1:9">
      <c r="A468" t="s">
        <v>4</v>
      </c>
      <c r="B468" s="4" t="s">
        <v>5</v>
      </c>
      <c r="C468" s="4" t="s">
        <v>12</v>
      </c>
    </row>
    <row r="469" spans="1:9">
      <c r="A469" t="n">
        <v>5309</v>
      </c>
      <c r="B469" s="13" t="n">
        <v>3</v>
      </c>
      <c r="C469" s="11" t="n">
        <f t="normal" ca="1">A473</f>
        <v>0</v>
      </c>
    </row>
    <row r="470" spans="1:9">
      <c r="A470" t="s">
        <v>4</v>
      </c>
      <c r="B470" s="4" t="s">
        <v>5</v>
      </c>
      <c r="C470" s="4" t="s">
        <v>7</v>
      </c>
      <c r="D470" s="4" t="s">
        <v>11</v>
      </c>
      <c r="E470" s="4" t="s">
        <v>7</v>
      </c>
      <c r="F470" s="4" t="s">
        <v>12</v>
      </c>
    </row>
    <row r="471" spans="1:9">
      <c r="A471" t="n">
        <v>5314</v>
      </c>
      <c r="B471" s="10" t="n">
        <v>5</v>
      </c>
      <c r="C471" s="7" t="n">
        <v>30</v>
      </c>
      <c r="D471" s="7" t="n">
        <v>8957</v>
      </c>
      <c r="E471" s="7" t="n">
        <v>1</v>
      </c>
      <c r="F471" s="11" t="n">
        <f t="normal" ca="1">A473</f>
        <v>0</v>
      </c>
    </row>
    <row r="472" spans="1:9">
      <c r="A472" t="s">
        <v>4</v>
      </c>
      <c r="B472" s="4" t="s">
        <v>5</v>
      </c>
      <c r="C472" s="4" t="s">
        <v>7</v>
      </c>
    </row>
    <row r="473" spans="1:9">
      <c r="A473" t="n">
        <v>5323</v>
      </c>
      <c r="B473" s="34" t="n">
        <v>23</v>
      </c>
      <c r="C473" s="7" t="n">
        <v>10</v>
      </c>
    </row>
    <row r="474" spans="1:9">
      <c r="A474" t="s">
        <v>4</v>
      </c>
      <c r="B474" s="4" t="s">
        <v>5</v>
      </c>
      <c r="C474" s="4" t="s">
        <v>7</v>
      </c>
      <c r="D474" s="4" t="s">
        <v>8</v>
      </c>
    </row>
    <row r="475" spans="1:9">
      <c r="A475" t="n">
        <v>5325</v>
      </c>
      <c r="B475" s="6" t="n">
        <v>2</v>
      </c>
      <c r="C475" s="7" t="n">
        <v>10</v>
      </c>
      <c r="D475" s="7" t="s">
        <v>47</v>
      </c>
    </row>
    <row r="476" spans="1:9">
      <c r="A476" t="s">
        <v>4</v>
      </c>
      <c r="B476" s="4" t="s">
        <v>5</v>
      </c>
      <c r="C476" s="4" t="s">
        <v>7</v>
      </c>
    </row>
    <row r="477" spans="1:9">
      <c r="A477" t="n">
        <v>5348</v>
      </c>
      <c r="B477" s="43" t="n">
        <v>74</v>
      </c>
      <c r="C477" s="7" t="n">
        <v>46</v>
      </c>
    </row>
    <row r="478" spans="1:9">
      <c r="A478" t="s">
        <v>4</v>
      </c>
      <c r="B478" s="4" t="s">
        <v>5</v>
      </c>
      <c r="C478" s="4" t="s">
        <v>7</v>
      </c>
    </row>
    <row r="479" spans="1:9">
      <c r="A479" t="n">
        <v>5350</v>
      </c>
      <c r="B479" s="43" t="n">
        <v>74</v>
      </c>
      <c r="C479" s="7" t="n">
        <v>54</v>
      </c>
    </row>
    <row r="480" spans="1:9">
      <c r="A480" t="s">
        <v>4</v>
      </c>
      <c r="B480" s="4" t="s">
        <v>5</v>
      </c>
    </row>
    <row r="481" spans="1:6">
      <c r="A481" t="n">
        <v>5352</v>
      </c>
      <c r="B481" s="5" t="n">
        <v>1</v>
      </c>
    </row>
    <row r="482" spans="1:6" s="3" customFormat="1" customHeight="0">
      <c r="A482" s="3" t="s">
        <v>2</v>
      </c>
      <c r="B482" s="3" t="s">
        <v>82</v>
      </c>
    </row>
    <row r="483" spans="1:6">
      <c r="A483" t="s">
        <v>4</v>
      </c>
      <c r="B483" s="4" t="s">
        <v>5</v>
      </c>
      <c r="C483" s="4" t="s">
        <v>7</v>
      </c>
      <c r="D483" s="4" t="s">
        <v>11</v>
      </c>
      <c r="E483" s="4" t="s">
        <v>7</v>
      </c>
      <c r="F483" s="4" t="s">
        <v>7</v>
      </c>
      <c r="G483" s="4" t="s">
        <v>7</v>
      </c>
      <c r="H483" s="4" t="s">
        <v>11</v>
      </c>
      <c r="I483" s="4" t="s">
        <v>12</v>
      </c>
      <c r="J483" s="4" t="s">
        <v>12</v>
      </c>
    </row>
    <row r="484" spans="1:6">
      <c r="A484" t="n">
        <v>5356</v>
      </c>
      <c r="B484" s="36" t="n">
        <v>6</v>
      </c>
      <c r="C484" s="7" t="n">
        <v>33</v>
      </c>
      <c r="D484" s="7" t="n">
        <v>65534</v>
      </c>
      <c r="E484" s="7" t="n">
        <v>9</v>
      </c>
      <c r="F484" s="7" t="n">
        <v>1</v>
      </c>
      <c r="G484" s="7" t="n">
        <v>1</v>
      </c>
      <c r="H484" s="7" t="n">
        <v>100</v>
      </c>
      <c r="I484" s="11" t="n">
        <f t="normal" ca="1">A486</f>
        <v>0</v>
      </c>
      <c r="J484" s="11" t="n">
        <f t="normal" ca="1">A502</f>
        <v>0</v>
      </c>
    </row>
    <row r="485" spans="1:6">
      <c r="A485" t="s">
        <v>4</v>
      </c>
      <c r="B485" s="4" t="s">
        <v>5</v>
      </c>
      <c r="C485" s="4" t="s">
        <v>11</v>
      </c>
      <c r="D485" s="4" t="s">
        <v>13</v>
      </c>
      <c r="E485" s="4" t="s">
        <v>13</v>
      </c>
      <c r="F485" s="4" t="s">
        <v>13</v>
      </c>
      <c r="G485" s="4" t="s">
        <v>13</v>
      </c>
    </row>
    <row r="486" spans="1:6">
      <c r="A486" t="n">
        <v>5373</v>
      </c>
      <c r="B486" s="37" t="n">
        <v>46</v>
      </c>
      <c r="C486" s="7" t="n">
        <v>65534</v>
      </c>
      <c r="D486" s="7" t="n">
        <v>-140.429992675781</v>
      </c>
      <c r="E486" s="7" t="n">
        <v>0.509999990463257</v>
      </c>
      <c r="F486" s="7" t="n">
        <v>5.05000019073486</v>
      </c>
      <c r="G486" s="7" t="n">
        <v>180</v>
      </c>
    </row>
    <row r="487" spans="1:6">
      <c r="A487" t="s">
        <v>4</v>
      </c>
      <c r="B487" s="4" t="s">
        <v>5</v>
      </c>
      <c r="C487" s="4" t="s">
        <v>8</v>
      </c>
      <c r="D487" s="4" t="s">
        <v>7</v>
      </c>
      <c r="E487" s="4" t="s">
        <v>11</v>
      </c>
      <c r="F487" s="4" t="s">
        <v>13</v>
      </c>
      <c r="G487" s="4" t="s">
        <v>13</v>
      </c>
      <c r="H487" s="4" t="s">
        <v>13</v>
      </c>
      <c r="I487" s="4" t="s">
        <v>13</v>
      </c>
      <c r="J487" s="4" t="s">
        <v>13</v>
      </c>
      <c r="K487" s="4" t="s">
        <v>13</v>
      </c>
      <c r="L487" s="4" t="s">
        <v>13</v>
      </c>
      <c r="M487" s="4" t="s">
        <v>11</v>
      </c>
    </row>
    <row r="488" spans="1:6">
      <c r="A488" t="n">
        <v>5392</v>
      </c>
      <c r="B488" s="45" t="n">
        <v>87</v>
      </c>
      <c r="C488" s="7" t="s">
        <v>83</v>
      </c>
      <c r="D488" s="7" t="n">
        <v>5</v>
      </c>
      <c r="E488" s="7" t="n">
        <v>7002</v>
      </c>
      <c r="F488" s="7" t="n">
        <v>2</v>
      </c>
      <c r="G488" s="7" t="n">
        <v>1.40129846432482e-45</v>
      </c>
      <c r="H488" s="7" t="n">
        <v>0</v>
      </c>
      <c r="I488" s="7" t="n">
        <v>-0.5</v>
      </c>
      <c r="J488" s="7" t="n">
        <v>0</v>
      </c>
      <c r="K488" s="7" t="n">
        <v>0</v>
      </c>
      <c r="L488" s="7" t="n">
        <v>0</v>
      </c>
      <c r="M488" s="7" t="n">
        <v>7</v>
      </c>
    </row>
    <row r="489" spans="1:6">
      <c r="A489" t="s">
        <v>4</v>
      </c>
      <c r="B489" s="4" t="s">
        <v>5</v>
      </c>
      <c r="C489" s="4" t="s">
        <v>7</v>
      </c>
      <c r="D489" s="4" t="s">
        <v>11</v>
      </c>
      <c r="E489" s="4" t="s">
        <v>7</v>
      </c>
      <c r="F489" s="4" t="s">
        <v>8</v>
      </c>
      <c r="G489" s="4" t="s">
        <v>8</v>
      </c>
      <c r="H489" s="4" t="s">
        <v>8</v>
      </c>
      <c r="I489" s="4" t="s">
        <v>8</v>
      </c>
      <c r="J489" s="4" t="s">
        <v>8</v>
      </c>
      <c r="K489" s="4" t="s">
        <v>8</v>
      </c>
      <c r="L489" s="4" t="s">
        <v>8</v>
      </c>
      <c r="M489" s="4" t="s">
        <v>8</v>
      </c>
      <c r="N489" s="4" t="s">
        <v>8</v>
      </c>
      <c r="O489" s="4" t="s">
        <v>8</v>
      </c>
      <c r="P489" s="4" t="s">
        <v>8</v>
      </c>
      <c r="Q489" s="4" t="s">
        <v>8</v>
      </c>
      <c r="R489" s="4" t="s">
        <v>8</v>
      </c>
      <c r="S489" s="4" t="s">
        <v>8</v>
      </c>
      <c r="T489" s="4" t="s">
        <v>8</v>
      </c>
      <c r="U489" s="4" t="s">
        <v>8</v>
      </c>
    </row>
    <row r="490" spans="1:6">
      <c r="A490" t="n">
        <v>5437</v>
      </c>
      <c r="B490" s="39" t="n">
        <v>36</v>
      </c>
      <c r="C490" s="7" t="n">
        <v>8</v>
      </c>
      <c r="D490" s="7" t="n">
        <v>65534</v>
      </c>
      <c r="E490" s="7" t="n">
        <v>0</v>
      </c>
      <c r="F490" s="7" t="s">
        <v>84</v>
      </c>
      <c r="G490" s="7" t="s">
        <v>18</v>
      </c>
      <c r="H490" s="7" t="s">
        <v>18</v>
      </c>
      <c r="I490" s="7" t="s">
        <v>18</v>
      </c>
      <c r="J490" s="7" t="s">
        <v>18</v>
      </c>
      <c r="K490" s="7" t="s">
        <v>18</v>
      </c>
      <c r="L490" s="7" t="s">
        <v>18</v>
      </c>
      <c r="M490" s="7" t="s">
        <v>18</v>
      </c>
      <c r="N490" s="7" t="s">
        <v>18</v>
      </c>
      <c r="O490" s="7" t="s">
        <v>18</v>
      </c>
      <c r="P490" s="7" t="s">
        <v>18</v>
      </c>
      <c r="Q490" s="7" t="s">
        <v>18</v>
      </c>
      <c r="R490" s="7" t="s">
        <v>18</v>
      </c>
      <c r="S490" s="7" t="s">
        <v>18</v>
      </c>
      <c r="T490" s="7" t="s">
        <v>18</v>
      </c>
      <c r="U490" s="7" t="s">
        <v>18</v>
      </c>
    </row>
    <row r="491" spans="1:6">
      <c r="A491" t="s">
        <v>4</v>
      </c>
      <c r="B491" s="4" t="s">
        <v>5</v>
      </c>
      <c r="C491" s="4" t="s">
        <v>11</v>
      </c>
      <c r="D491" s="4" t="s">
        <v>7</v>
      </c>
      <c r="E491" s="4" t="s">
        <v>8</v>
      </c>
      <c r="F491" s="4" t="s">
        <v>13</v>
      </c>
      <c r="G491" s="4" t="s">
        <v>13</v>
      </c>
      <c r="H491" s="4" t="s">
        <v>13</v>
      </c>
    </row>
    <row r="492" spans="1:6">
      <c r="A492" t="n">
        <v>5467</v>
      </c>
      <c r="B492" s="40" t="n">
        <v>48</v>
      </c>
      <c r="C492" s="7" t="n">
        <v>65534</v>
      </c>
      <c r="D492" s="7" t="n">
        <v>0</v>
      </c>
      <c r="E492" s="7" t="s">
        <v>84</v>
      </c>
      <c r="F492" s="7" t="n">
        <v>0</v>
      </c>
      <c r="G492" s="7" t="n">
        <v>1</v>
      </c>
      <c r="H492" s="7" t="n">
        <v>0</v>
      </c>
    </row>
    <row r="493" spans="1:6">
      <c r="A493" t="s">
        <v>4</v>
      </c>
      <c r="B493" s="4" t="s">
        <v>5</v>
      </c>
      <c r="C493" s="4" t="s">
        <v>11</v>
      </c>
      <c r="D493" s="4" t="s">
        <v>15</v>
      </c>
    </row>
    <row r="494" spans="1:6">
      <c r="A494" t="n">
        <v>5493</v>
      </c>
      <c r="B494" s="38" t="n">
        <v>43</v>
      </c>
      <c r="C494" s="7" t="n">
        <v>65534</v>
      </c>
      <c r="D494" s="7" t="n">
        <v>64</v>
      </c>
    </row>
    <row r="495" spans="1:6">
      <c r="A495" t="s">
        <v>4</v>
      </c>
      <c r="B495" s="4" t="s">
        <v>5</v>
      </c>
      <c r="C495" s="4" t="s">
        <v>7</v>
      </c>
      <c r="D495" s="4" t="s">
        <v>11</v>
      </c>
      <c r="E495" s="4" t="s">
        <v>8</v>
      </c>
      <c r="F495" s="4" t="s">
        <v>8</v>
      </c>
      <c r="G495" s="4" t="s">
        <v>8</v>
      </c>
      <c r="H495" s="4" t="s">
        <v>8</v>
      </c>
    </row>
    <row r="496" spans="1:6">
      <c r="A496" t="n">
        <v>5500</v>
      </c>
      <c r="B496" s="27" t="n">
        <v>51</v>
      </c>
      <c r="C496" s="7" t="n">
        <v>3</v>
      </c>
      <c r="D496" s="7" t="n">
        <v>65534</v>
      </c>
      <c r="E496" s="7" t="s">
        <v>85</v>
      </c>
      <c r="F496" s="7" t="s">
        <v>86</v>
      </c>
      <c r="G496" s="7" t="s">
        <v>87</v>
      </c>
      <c r="H496" s="7" t="s">
        <v>88</v>
      </c>
    </row>
    <row r="497" spans="1:21">
      <c r="A497" t="s">
        <v>4</v>
      </c>
      <c r="B497" s="4" t="s">
        <v>5</v>
      </c>
      <c r="C497" s="4" t="s">
        <v>11</v>
      </c>
      <c r="D497" s="4" t="s">
        <v>15</v>
      </c>
    </row>
    <row r="498" spans="1:21">
      <c r="A498" t="n">
        <v>5521</v>
      </c>
      <c r="B498" s="38" t="n">
        <v>43</v>
      </c>
      <c r="C498" s="7" t="n">
        <v>65534</v>
      </c>
      <c r="D498" s="7" t="n">
        <v>16384</v>
      </c>
    </row>
    <row r="499" spans="1:21">
      <c r="A499" t="s">
        <v>4</v>
      </c>
      <c r="B499" s="4" t="s">
        <v>5</v>
      </c>
      <c r="C499" s="4" t="s">
        <v>12</v>
      </c>
    </row>
    <row r="500" spans="1:21">
      <c r="A500" t="n">
        <v>5528</v>
      </c>
      <c r="B500" s="13" t="n">
        <v>3</v>
      </c>
      <c r="C500" s="11" t="n">
        <f t="normal" ca="1">A502</f>
        <v>0</v>
      </c>
    </row>
    <row r="501" spans="1:21">
      <c r="A501" t="s">
        <v>4</v>
      </c>
      <c r="B501" s="4" t="s">
        <v>5</v>
      </c>
    </row>
    <row r="502" spans="1:21">
      <c r="A502" t="n">
        <v>5533</v>
      </c>
      <c r="B502" s="5" t="n">
        <v>1</v>
      </c>
    </row>
    <row r="503" spans="1:21" s="3" customFormat="1" customHeight="0">
      <c r="A503" s="3" t="s">
        <v>2</v>
      </c>
      <c r="B503" s="3" t="s">
        <v>89</v>
      </c>
    </row>
    <row r="504" spans="1:21">
      <c r="A504" t="s">
        <v>4</v>
      </c>
      <c r="B504" s="4" t="s">
        <v>5</v>
      </c>
      <c r="C504" s="4" t="s">
        <v>7</v>
      </c>
      <c r="D504" s="4" t="s">
        <v>11</v>
      </c>
      <c r="E504" s="4" t="s">
        <v>7</v>
      </c>
      <c r="F504" s="4" t="s">
        <v>12</v>
      </c>
    </row>
    <row r="505" spans="1:21">
      <c r="A505" t="n">
        <v>5536</v>
      </c>
      <c r="B505" s="10" t="n">
        <v>5</v>
      </c>
      <c r="C505" s="7" t="n">
        <v>30</v>
      </c>
      <c r="D505" s="7" t="n">
        <v>10225</v>
      </c>
      <c r="E505" s="7" t="n">
        <v>1</v>
      </c>
      <c r="F505" s="11" t="n">
        <f t="normal" ca="1">A549</f>
        <v>0</v>
      </c>
    </row>
    <row r="506" spans="1:21">
      <c r="A506" t="s">
        <v>4</v>
      </c>
      <c r="B506" s="4" t="s">
        <v>5</v>
      </c>
      <c r="C506" s="4" t="s">
        <v>11</v>
      </c>
      <c r="D506" s="4" t="s">
        <v>7</v>
      </c>
      <c r="E506" s="4" t="s">
        <v>7</v>
      </c>
      <c r="F506" s="4" t="s">
        <v>8</v>
      </c>
    </row>
    <row r="507" spans="1:21">
      <c r="A507" t="n">
        <v>5545</v>
      </c>
      <c r="B507" s="41" t="n">
        <v>20</v>
      </c>
      <c r="C507" s="7" t="n">
        <v>65534</v>
      </c>
      <c r="D507" s="7" t="n">
        <v>3</v>
      </c>
      <c r="E507" s="7" t="n">
        <v>10</v>
      </c>
      <c r="F507" s="7" t="s">
        <v>55</v>
      </c>
    </row>
    <row r="508" spans="1:21">
      <c r="A508" t="s">
        <v>4</v>
      </c>
      <c r="B508" s="4" t="s">
        <v>5</v>
      </c>
      <c r="C508" s="4" t="s">
        <v>11</v>
      </c>
    </row>
    <row r="509" spans="1:21">
      <c r="A509" t="n">
        <v>5566</v>
      </c>
      <c r="B509" s="28" t="n">
        <v>16</v>
      </c>
      <c r="C509" s="7" t="n">
        <v>0</v>
      </c>
    </row>
    <row r="510" spans="1:21">
      <c r="A510" t="s">
        <v>4</v>
      </c>
      <c r="B510" s="4" t="s">
        <v>5</v>
      </c>
      <c r="C510" s="4" t="s">
        <v>7</v>
      </c>
      <c r="D510" s="4" t="s">
        <v>15</v>
      </c>
    </row>
    <row r="511" spans="1:21">
      <c r="A511" t="n">
        <v>5569</v>
      </c>
      <c r="B511" s="43" t="n">
        <v>74</v>
      </c>
      <c r="C511" s="7" t="n">
        <v>48</v>
      </c>
      <c r="D511" s="7" t="n">
        <v>64</v>
      </c>
    </row>
    <row r="512" spans="1:21">
      <c r="A512" t="s">
        <v>4</v>
      </c>
      <c r="B512" s="4" t="s">
        <v>5</v>
      </c>
      <c r="C512" s="4" t="s">
        <v>7</v>
      </c>
      <c r="D512" s="4" t="s">
        <v>11</v>
      </c>
    </row>
    <row r="513" spans="1:6">
      <c r="A513" t="n">
        <v>5575</v>
      </c>
      <c r="B513" s="22" t="n">
        <v>22</v>
      </c>
      <c r="C513" s="7" t="n">
        <v>10</v>
      </c>
      <c r="D513" s="7" t="n">
        <v>0</v>
      </c>
    </row>
    <row r="514" spans="1:6">
      <c r="A514" t="s">
        <v>4</v>
      </c>
      <c r="B514" s="4" t="s">
        <v>5</v>
      </c>
      <c r="C514" s="4" t="s">
        <v>7</v>
      </c>
      <c r="D514" s="4" t="s">
        <v>11</v>
      </c>
      <c r="E514" s="4" t="s">
        <v>8</v>
      </c>
    </row>
    <row r="515" spans="1:6">
      <c r="A515" t="n">
        <v>5579</v>
      </c>
      <c r="B515" s="27" t="n">
        <v>51</v>
      </c>
      <c r="C515" s="7" t="n">
        <v>4</v>
      </c>
      <c r="D515" s="7" t="n">
        <v>65534</v>
      </c>
      <c r="E515" s="7" t="s">
        <v>90</v>
      </c>
    </row>
    <row r="516" spans="1:6">
      <c r="A516" t="s">
        <v>4</v>
      </c>
      <c r="B516" s="4" t="s">
        <v>5</v>
      </c>
      <c r="C516" s="4" t="s">
        <v>11</v>
      </c>
    </row>
    <row r="517" spans="1:6">
      <c r="A517" t="n">
        <v>5592</v>
      </c>
      <c r="B517" s="28" t="n">
        <v>16</v>
      </c>
      <c r="C517" s="7" t="n">
        <v>0</v>
      </c>
    </row>
    <row r="518" spans="1:6">
      <c r="A518" t="s">
        <v>4</v>
      </c>
      <c r="B518" s="4" t="s">
        <v>5</v>
      </c>
      <c r="C518" s="4" t="s">
        <v>11</v>
      </c>
      <c r="D518" s="4" t="s">
        <v>39</v>
      </c>
      <c r="E518" s="4" t="s">
        <v>7</v>
      </c>
      <c r="F518" s="4" t="s">
        <v>7</v>
      </c>
      <c r="G518" s="4" t="s">
        <v>39</v>
      </c>
      <c r="H518" s="4" t="s">
        <v>7</v>
      </c>
      <c r="I518" s="4" t="s">
        <v>7</v>
      </c>
      <c r="J518" s="4" t="s">
        <v>39</v>
      </c>
      <c r="K518" s="4" t="s">
        <v>7</v>
      </c>
      <c r="L518" s="4" t="s">
        <v>7</v>
      </c>
    </row>
    <row r="519" spans="1:6">
      <c r="A519" t="n">
        <v>5595</v>
      </c>
      <c r="B519" s="29" t="n">
        <v>26</v>
      </c>
      <c r="C519" s="7" t="n">
        <v>65534</v>
      </c>
      <c r="D519" s="7" t="s">
        <v>91</v>
      </c>
      <c r="E519" s="7" t="n">
        <v>2</v>
      </c>
      <c r="F519" s="7" t="n">
        <v>3</v>
      </c>
      <c r="G519" s="7" t="s">
        <v>92</v>
      </c>
      <c r="H519" s="7" t="n">
        <v>2</v>
      </c>
      <c r="I519" s="7" t="n">
        <v>3</v>
      </c>
      <c r="J519" s="7" t="s">
        <v>93</v>
      </c>
      <c r="K519" s="7" t="n">
        <v>2</v>
      </c>
      <c r="L519" s="7" t="n">
        <v>0</v>
      </c>
    </row>
    <row r="520" spans="1:6">
      <c r="A520" t="s">
        <v>4</v>
      </c>
      <c r="B520" s="4" t="s">
        <v>5</v>
      </c>
    </row>
    <row r="521" spans="1:6">
      <c r="A521" t="n">
        <v>5812</v>
      </c>
      <c r="B521" s="25" t="n">
        <v>28</v>
      </c>
    </row>
    <row r="522" spans="1:6">
      <c r="A522" t="s">
        <v>4</v>
      </c>
      <c r="B522" s="4" t="s">
        <v>5</v>
      </c>
      <c r="C522" s="4" t="s">
        <v>7</v>
      </c>
      <c r="D522" s="4" t="s">
        <v>11</v>
      </c>
      <c r="E522" s="4" t="s">
        <v>7</v>
      </c>
      <c r="F522" s="4" t="s">
        <v>7</v>
      </c>
      <c r="G522" s="4" t="s">
        <v>12</v>
      </c>
    </row>
    <row r="523" spans="1:6">
      <c r="A523" t="n">
        <v>5813</v>
      </c>
      <c r="B523" s="10" t="n">
        <v>5</v>
      </c>
      <c r="C523" s="7" t="n">
        <v>30</v>
      </c>
      <c r="D523" s="7" t="n">
        <v>5</v>
      </c>
      <c r="E523" s="7" t="n">
        <v>8</v>
      </c>
      <c r="F523" s="7" t="n">
        <v>1</v>
      </c>
      <c r="G523" s="11" t="n">
        <f t="normal" ca="1">A541</f>
        <v>0</v>
      </c>
    </row>
    <row r="524" spans="1:6">
      <c r="A524" t="s">
        <v>4</v>
      </c>
      <c r="B524" s="4" t="s">
        <v>5</v>
      </c>
      <c r="C524" s="4" t="s">
        <v>7</v>
      </c>
      <c r="D524" s="4" t="s">
        <v>11</v>
      </c>
      <c r="E524" s="4" t="s">
        <v>8</v>
      </c>
    </row>
    <row r="525" spans="1:6">
      <c r="A525" t="n">
        <v>5823</v>
      </c>
      <c r="B525" s="27" t="n">
        <v>51</v>
      </c>
      <c r="C525" s="7" t="n">
        <v>4</v>
      </c>
      <c r="D525" s="7" t="n">
        <v>0</v>
      </c>
      <c r="E525" s="7" t="s">
        <v>94</v>
      </c>
    </row>
    <row r="526" spans="1:6">
      <c r="A526" t="s">
        <v>4</v>
      </c>
      <c r="B526" s="4" t="s">
        <v>5</v>
      </c>
      <c r="C526" s="4" t="s">
        <v>11</v>
      </c>
    </row>
    <row r="527" spans="1:6">
      <c r="A527" t="n">
        <v>5836</v>
      </c>
      <c r="B527" s="28" t="n">
        <v>16</v>
      </c>
      <c r="C527" s="7" t="n">
        <v>0</v>
      </c>
    </row>
    <row r="528" spans="1:6">
      <c r="A528" t="s">
        <v>4</v>
      </c>
      <c r="B528" s="4" t="s">
        <v>5</v>
      </c>
      <c r="C528" s="4" t="s">
        <v>11</v>
      </c>
      <c r="D528" s="4" t="s">
        <v>39</v>
      </c>
      <c r="E528" s="4" t="s">
        <v>7</v>
      </c>
      <c r="F528" s="4" t="s">
        <v>7</v>
      </c>
    </row>
    <row r="529" spans="1:12">
      <c r="A529" t="n">
        <v>5839</v>
      </c>
      <c r="B529" s="29" t="n">
        <v>26</v>
      </c>
      <c r="C529" s="7" t="n">
        <v>0</v>
      </c>
      <c r="D529" s="7" t="s">
        <v>95</v>
      </c>
      <c r="E529" s="7" t="n">
        <v>2</v>
      </c>
      <c r="F529" s="7" t="n">
        <v>0</v>
      </c>
    </row>
    <row r="530" spans="1:12">
      <c r="A530" t="s">
        <v>4</v>
      </c>
      <c r="B530" s="4" t="s">
        <v>5</v>
      </c>
    </row>
    <row r="531" spans="1:12">
      <c r="A531" t="n">
        <v>5930</v>
      </c>
      <c r="B531" s="25" t="n">
        <v>28</v>
      </c>
    </row>
    <row r="532" spans="1:12">
      <c r="A532" t="s">
        <v>4</v>
      </c>
      <c r="B532" s="4" t="s">
        <v>5</v>
      </c>
      <c r="C532" s="4" t="s">
        <v>7</v>
      </c>
      <c r="D532" s="4" t="s">
        <v>11</v>
      </c>
      <c r="E532" s="4" t="s">
        <v>8</v>
      </c>
    </row>
    <row r="533" spans="1:12">
      <c r="A533" t="n">
        <v>5931</v>
      </c>
      <c r="B533" s="27" t="n">
        <v>51</v>
      </c>
      <c r="C533" s="7" t="n">
        <v>4</v>
      </c>
      <c r="D533" s="7" t="n">
        <v>7002</v>
      </c>
      <c r="E533" s="7" t="s">
        <v>90</v>
      </c>
    </row>
    <row r="534" spans="1:12">
      <c r="A534" t="s">
        <v>4</v>
      </c>
      <c r="B534" s="4" t="s">
        <v>5</v>
      </c>
      <c r="C534" s="4" t="s">
        <v>11</v>
      </c>
    </row>
    <row r="535" spans="1:12">
      <c r="A535" t="n">
        <v>5944</v>
      </c>
      <c r="B535" s="28" t="n">
        <v>16</v>
      </c>
      <c r="C535" s="7" t="n">
        <v>0</v>
      </c>
    </row>
    <row r="536" spans="1:12">
      <c r="A536" t="s">
        <v>4</v>
      </c>
      <c r="B536" s="4" t="s">
        <v>5</v>
      </c>
      <c r="C536" s="4" t="s">
        <v>11</v>
      </c>
      <c r="D536" s="4" t="s">
        <v>39</v>
      </c>
      <c r="E536" s="4" t="s">
        <v>7</v>
      </c>
      <c r="F536" s="4" t="s">
        <v>7</v>
      </c>
    </row>
    <row r="537" spans="1:12">
      <c r="A537" t="n">
        <v>5947</v>
      </c>
      <c r="B537" s="29" t="n">
        <v>26</v>
      </c>
      <c r="C537" s="7" t="n">
        <v>7002</v>
      </c>
      <c r="D537" s="7" t="s">
        <v>96</v>
      </c>
      <c r="E537" s="7" t="n">
        <v>2</v>
      </c>
      <c r="F537" s="7" t="n">
        <v>0</v>
      </c>
    </row>
    <row r="538" spans="1:12">
      <c r="A538" t="s">
        <v>4</v>
      </c>
      <c r="B538" s="4" t="s">
        <v>5</v>
      </c>
    </row>
    <row r="539" spans="1:12">
      <c r="A539" t="n">
        <v>5974</v>
      </c>
      <c r="B539" s="25" t="n">
        <v>28</v>
      </c>
    </row>
    <row r="540" spans="1:12">
      <c r="A540" t="s">
        <v>4</v>
      </c>
      <c r="B540" s="4" t="s">
        <v>5</v>
      </c>
      <c r="C540" s="4" t="s">
        <v>11</v>
      </c>
      <c r="D540" s="4" t="s">
        <v>7</v>
      </c>
    </row>
    <row r="541" spans="1:12">
      <c r="A541" t="n">
        <v>5975</v>
      </c>
      <c r="B541" s="31" t="n">
        <v>89</v>
      </c>
      <c r="C541" s="7" t="n">
        <v>65533</v>
      </c>
      <c r="D541" s="7" t="n">
        <v>1</v>
      </c>
    </row>
    <row r="542" spans="1:12">
      <c r="A542" t="s">
        <v>4</v>
      </c>
      <c r="B542" s="4" t="s">
        <v>5</v>
      </c>
      <c r="C542" s="4" t="s">
        <v>7</v>
      </c>
      <c r="D542" s="4" t="s">
        <v>11</v>
      </c>
      <c r="E542" s="4" t="s">
        <v>8</v>
      </c>
      <c r="F542" s="4" t="s">
        <v>8</v>
      </c>
      <c r="G542" s="4" t="s">
        <v>8</v>
      </c>
      <c r="H542" s="4" t="s">
        <v>8</v>
      </c>
    </row>
    <row r="543" spans="1:12">
      <c r="A543" t="n">
        <v>5979</v>
      </c>
      <c r="B543" s="27" t="n">
        <v>51</v>
      </c>
      <c r="C543" s="7" t="n">
        <v>3</v>
      </c>
      <c r="D543" s="7" t="n">
        <v>65534</v>
      </c>
      <c r="E543" s="7" t="s">
        <v>85</v>
      </c>
      <c r="F543" s="7" t="s">
        <v>86</v>
      </c>
      <c r="G543" s="7" t="s">
        <v>87</v>
      </c>
      <c r="H543" s="7" t="s">
        <v>88</v>
      </c>
    </row>
    <row r="544" spans="1:12">
      <c r="A544" t="s">
        <v>4</v>
      </c>
      <c r="B544" s="4" t="s">
        <v>5</v>
      </c>
      <c r="C544" s="4" t="s">
        <v>11</v>
      </c>
    </row>
    <row r="545" spans="1:8">
      <c r="A545" t="n">
        <v>6000</v>
      </c>
      <c r="B545" s="42" t="n">
        <v>12</v>
      </c>
      <c r="C545" s="7" t="n">
        <v>5</v>
      </c>
    </row>
    <row r="546" spans="1:8">
      <c r="A546" t="s">
        <v>4</v>
      </c>
      <c r="B546" s="4" t="s">
        <v>5</v>
      </c>
      <c r="C546" s="4" t="s">
        <v>12</v>
      </c>
    </row>
    <row r="547" spans="1:8">
      <c r="A547" t="n">
        <v>6003</v>
      </c>
      <c r="B547" s="13" t="n">
        <v>3</v>
      </c>
      <c r="C547" s="11" t="n">
        <f t="normal" ca="1">A555</f>
        <v>0</v>
      </c>
    </row>
    <row r="548" spans="1:8">
      <c r="A548" t="s">
        <v>4</v>
      </c>
      <c r="B548" s="4" t="s">
        <v>5</v>
      </c>
      <c r="C548" s="4" t="s">
        <v>7</v>
      </c>
      <c r="D548" s="4" t="s">
        <v>11</v>
      </c>
      <c r="E548" s="4" t="s">
        <v>7</v>
      </c>
      <c r="F548" s="4" t="s">
        <v>12</v>
      </c>
    </row>
    <row r="549" spans="1:8">
      <c r="A549" t="n">
        <v>6008</v>
      </c>
      <c r="B549" s="10" t="n">
        <v>5</v>
      </c>
      <c r="C549" s="7" t="n">
        <v>30</v>
      </c>
      <c r="D549" s="7" t="n">
        <v>9723</v>
      </c>
      <c r="E549" s="7" t="n">
        <v>1</v>
      </c>
      <c r="F549" s="11" t="n">
        <f t="normal" ca="1">A553</f>
        <v>0</v>
      </c>
    </row>
    <row r="550" spans="1:8">
      <c r="A550" t="s">
        <v>4</v>
      </c>
      <c r="B550" s="4" t="s">
        <v>5</v>
      </c>
      <c r="C550" s="4" t="s">
        <v>12</v>
      </c>
    </row>
    <row r="551" spans="1:8">
      <c r="A551" t="n">
        <v>6017</v>
      </c>
      <c r="B551" s="13" t="n">
        <v>3</v>
      </c>
      <c r="C551" s="11" t="n">
        <f t="normal" ca="1">A555</f>
        <v>0</v>
      </c>
    </row>
    <row r="552" spans="1:8">
      <c r="A552" t="s">
        <v>4</v>
      </c>
      <c r="B552" s="4" t="s">
        <v>5</v>
      </c>
      <c r="C552" s="4" t="s">
        <v>7</v>
      </c>
      <c r="D552" s="4" t="s">
        <v>11</v>
      </c>
      <c r="E552" s="4" t="s">
        <v>7</v>
      </c>
      <c r="F552" s="4" t="s">
        <v>12</v>
      </c>
    </row>
    <row r="553" spans="1:8">
      <c r="A553" t="n">
        <v>6022</v>
      </c>
      <c r="B553" s="10" t="n">
        <v>5</v>
      </c>
      <c r="C553" s="7" t="n">
        <v>30</v>
      </c>
      <c r="D553" s="7" t="n">
        <v>8957</v>
      </c>
      <c r="E553" s="7" t="n">
        <v>1</v>
      </c>
      <c r="F553" s="11" t="n">
        <f t="normal" ca="1">A555</f>
        <v>0</v>
      </c>
    </row>
    <row r="554" spans="1:8">
      <c r="A554" t="s">
        <v>4</v>
      </c>
      <c r="B554" s="4" t="s">
        <v>5</v>
      </c>
      <c r="C554" s="4" t="s">
        <v>7</v>
      </c>
    </row>
    <row r="555" spans="1:8">
      <c r="A555" t="n">
        <v>6031</v>
      </c>
      <c r="B555" s="34" t="n">
        <v>23</v>
      </c>
      <c r="C555" s="7" t="n">
        <v>10</v>
      </c>
    </row>
    <row r="556" spans="1:8">
      <c r="A556" t="s">
        <v>4</v>
      </c>
      <c r="B556" s="4" t="s">
        <v>5</v>
      </c>
      <c r="C556" s="4" t="s">
        <v>7</v>
      </c>
      <c r="D556" s="4" t="s">
        <v>8</v>
      </c>
    </row>
    <row r="557" spans="1:8">
      <c r="A557" t="n">
        <v>6033</v>
      </c>
      <c r="B557" s="6" t="n">
        <v>2</v>
      </c>
      <c r="C557" s="7" t="n">
        <v>10</v>
      </c>
      <c r="D557" s="7" t="s">
        <v>47</v>
      </c>
    </row>
    <row r="558" spans="1:8">
      <c r="A558" t="s">
        <v>4</v>
      </c>
      <c r="B558" s="4" t="s">
        <v>5</v>
      </c>
      <c r="C558" s="4" t="s">
        <v>7</v>
      </c>
    </row>
    <row r="559" spans="1:8">
      <c r="A559" t="n">
        <v>6056</v>
      </c>
      <c r="B559" s="43" t="n">
        <v>74</v>
      </c>
      <c r="C559" s="7" t="n">
        <v>46</v>
      </c>
    </row>
    <row r="560" spans="1:8">
      <c r="A560" t="s">
        <v>4</v>
      </c>
      <c r="B560" s="4" t="s">
        <v>5</v>
      </c>
      <c r="C560" s="4" t="s">
        <v>7</v>
      </c>
    </row>
    <row r="561" spans="1:6">
      <c r="A561" t="n">
        <v>6058</v>
      </c>
      <c r="B561" s="43" t="n">
        <v>74</v>
      </c>
      <c r="C561" s="7" t="n">
        <v>54</v>
      </c>
    </row>
    <row r="562" spans="1:6">
      <c r="A562" t="s">
        <v>4</v>
      </c>
      <c r="B562" s="4" t="s">
        <v>5</v>
      </c>
    </row>
    <row r="563" spans="1:6">
      <c r="A563" t="n">
        <v>6060</v>
      </c>
      <c r="B563" s="5" t="n">
        <v>1</v>
      </c>
    </row>
    <row r="564" spans="1:6" s="3" customFormat="1" customHeight="0">
      <c r="A564" s="3" t="s">
        <v>2</v>
      </c>
      <c r="B564" s="3" t="s">
        <v>97</v>
      </c>
    </row>
    <row r="565" spans="1:6">
      <c r="A565" t="s">
        <v>4</v>
      </c>
      <c r="B565" s="4" t="s">
        <v>5</v>
      </c>
      <c r="C565" s="4" t="s">
        <v>7</v>
      </c>
      <c r="D565" s="4" t="s">
        <v>11</v>
      </c>
      <c r="E565" s="4" t="s">
        <v>7</v>
      </c>
      <c r="F565" s="4" t="s">
        <v>7</v>
      </c>
      <c r="G565" s="4" t="s">
        <v>7</v>
      </c>
      <c r="H565" s="4" t="s">
        <v>11</v>
      </c>
      <c r="I565" s="4" t="s">
        <v>12</v>
      </c>
      <c r="J565" s="4" t="s">
        <v>12</v>
      </c>
    </row>
    <row r="566" spans="1:6">
      <c r="A566" t="n">
        <v>6064</v>
      </c>
      <c r="B566" s="36" t="n">
        <v>6</v>
      </c>
      <c r="C566" s="7" t="n">
        <v>33</v>
      </c>
      <c r="D566" s="7" t="n">
        <v>65534</v>
      </c>
      <c r="E566" s="7" t="n">
        <v>9</v>
      </c>
      <c r="F566" s="7" t="n">
        <v>1</v>
      </c>
      <c r="G566" s="7" t="n">
        <v>1</v>
      </c>
      <c r="H566" s="7" t="n">
        <v>100</v>
      </c>
      <c r="I566" s="11" t="n">
        <f t="normal" ca="1">A568</f>
        <v>0</v>
      </c>
      <c r="J566" s="11" t="n">
        <f t="normal" ca="1">A574</f>
        <v>0</v>
      </c>
    </row>
    <row r="567" spans="1:6">
      <c r="A567" t="s">
        <v>4</v>
      </c>
      <c r="B567" s="4" t="s">
        <v>5</v>
      </c>
      <c r="C567" s="4" t="s">
        <v>11</v>
      </c>
      <c r="D567" s="4" t="s">
        <v>13</v>
      </c>
      <c r="E567" s="4" t="s">
        <v>13</v>
      </c>
      <c r="F567" s="4" t="s">
        <v>13</v>
      </c>
      <c r="G567" s="4" t="s">
        <v>13</v>
      </c>
    </row>
    <row r="568" spans="1:6">
      <c r="A568" t="n">
        <v>6081</v>
      </c>
      <c r="B568" s="37" t="n">
        <v>46</v>
      </c>
      <c r="C568" s="7" t="n">
        <v>65534</v>
      </c>
      <c r="D568" s="7" t="n">
        <v>10.4399995803833</v>
      </c>
      <c r="E568" s="7" t="n">
        <v>2</v>
      </c>
      <c r="F568" s="7" t="n">
        <v>-33.5900001525879</v>
      </c>
      <c r="G568" s="7" t="n">
        <v>90</v>
      </c>
    </row>
    <row r="569" spans="1:6">
      <c r="A569" t="s">
        <v>4</v>
      </c>
      <c r="B569" s="4" t="s">
        <v>5</v>
      </c>
      <c r="C569" s="4" t="s">
        <v>7</v>
      </c>
      <c r="D569" s="4" t="s">
        <v>8</v>
      </c>
    </row>
    <row r="570" spans="1:6">
      <c r="A570" t="n">
        <v>6100</v>
      </c>
      <c r="B570" s="6" t="n">
        <v>2</v>
      </c>
      <c r="C570" s="7" t="n">
        <v>11</v>
      </c>
      <c r="D570" s="7" t="s">
        <v>98</v>
      </c>
    </row>
    <row r="571" spans="1:6">
      <c r="A571" t="s">
        <v>4</v>
      </c>
      <c r="B571" s="4" t="s">
        <v>5</v>
      </c>
      <c r="C571" s="4" t="s">
        <v>12</v>
      </c>
    </row>
    <row r="572" spans="1:6">
      <c r="A572" t="n">
        <v>6118</v>
      </c>
      <c r="B572" s="13" t="n">
        <v>3</v>
      </c>
      <c r="C572" s="11" t="n">
        <f t="normal" ca="1">A574</f>
        <v>0</v>
      </c>
    </row>
    <row r="573" spans="1:6">
      <c r="A573" t="s">
        <v>4</v>
      </c>
      <c r="B573" s="4" t="s">
        <v>5</v>
      </c>
    </row>
    <row r="574" spans="1:6">
      <c r="A574" t="n">
        <v>6123</v>
      </c>
      <c r="B574" s="5" t="n">
        <v>1</v>
      </c>
    </row>
    <row r="575" spans="1:6" s="3" customFormat="1" customHeight="0">
      <c r="A575" s="3" t="s">
        <v>2</v>
      </c>
      <c r="B575" s="3" t="s">
        <v>99</v>
      </c>
    </row>
    <row r="576" spans="1:6">
      <c r="A576" t="s">
        <v>4</v>
      </c>
      <c r="B576" s="4" t="s">
        <v>5</v>
      </c>
      <c r="C576" s="4" t="s">
        <v>7</v>
      </c>
      <c r="D576" s="4" t="s">
        <v>11</v>
      </c>
      <c r="E576" s="4" t="s">
        <v>7</v>
      </c>
      <c r="F576" s="4" t="s">
        <v>12</v>
      </c>
    </row>
    <row r="577" spans="1:10">
      <c r="A577" t="n">
        <v>6124</v>
      </c>
      <c r="B577" s="10" t="n">
        <v>5</v>
      </c>
      <c r="C577" s="7" t="n">
        <v>30</v>
      </c>
      <c r="D577" s="7" t="n">
        <v>10225</v>
      </c>
      <c r="E577" s="7" t="n">
        <v>1</v>
      </c>
      <c r="F577" s="11" t="n">
        <f t="normal" ca="1">A609</f>
        <v>0</v>
      </c>
    </row>
    <row r="578" spans="1:10">
      <c r="A578" t="s">
        <v>4</v>
      </c>
      <c r="B578" s="4" t="s">
        <v>5</v>
      </c>
      <c r="C578" s="4" t="s">
        <v>11</v>
      </c>
      <c r="D578" s="4" t="s">
        <v>7</v>
      </c>
      <c r="E578" s="4" t="s">
        <v>7</v>
      </c>
      <c r="F578" s="4" t="s">
        <v>8</v>
      </c>
    </row>
    <row r="579" spans="1:10">
      <c r="A579" t="n">
        <v>6133</v>
      </c>
      <c r="B579" s="41" t="n">
        <v>20</v>
      </c>
      <c r="C579" s="7" t="n">
        <v>65534</v>
      </c>
      <c r="D579" s="7" t="n">
        <v>3</v>
      </c>
      <c r="E579" s="7" t="n">
        <v>10</v>
      </c>
      <c r="F579" s="7" t="s">
        <v>55</v>
      </c>
    </row>
    <row r="580" spans="1:10">
      <c r="A580" t="s">
        <v>4</v>
      </c>
      <c r="B580" s="4" t="s">
        <v>5</v>
      </c>
      <c r="C580" s="4" t="s">
        <v>11</v>
      </c>
    </row>
    <row r="581" spans="1:10">
      <c r="A581" t="n">
        <v>6154</v>
      </c>
      <c r="B581" s="28" t="n">
        <v>16</v>
      </c>
      <c r="C581" s="7" t="n">
        <v>0</v>
      </c>
    </row>
    <row r="582" spans="1:10">
      <c r="A582" t="s">
        <v>4</v>
      </c>
      <c r="B582" s="4" t="s">
        <v>5</v>
      </c>
      <c r="C582" s="4" t="s">
        <v>7</v>
      </c>
      <c r="D582" s="4" t="s">
        <v>11</v>
      </c>
    </row>
    <row r="583" spans="1:10">
      <c r="A583" t="n">
        <v>6157</v>
      </c>
      <c r="B583" s="22" t="n">
        <v>22</v>
      </c>
      <c r="C583" s="7" t="n">
        <v>10</v>
      </c>
      <c r="D583" s="7" t="n">
        <v>0</v>
      </c>
    </row>
    <row r="584" spans="1:10">
      <c r="A584" t="s">
        <v>4</v>
      </c>
      <c r="B584" s="4" t="s">
        <v>5</v>
      </c>
      <c r="C584" s="4" t="s">
        <v>7</v>
      </c>
      <c r="D584" s="4" t="s">
        <v>11</v>
      </c>
      <c r="E584" s="4" t="s">
        <v>7</v>
      </c>
      <c r="F584" s="4" t="s">
        <v>7</v>
      </c>
      <c r="G584" s="4" t="s">
        <v>12</v>
      </c>
    </row>
    <row r="585" spans="1:10">
      <c r="A585" t="n">
        <v>6161</v>
      </c>
      <c r="B585" s="10" t="n">
        <v>5</v>
      </c>
      <c r="C585" s="7" t="n">
        <v>30</v>
      </c>
      <c r="D585" s="7" t="n">
        <v>2</v>
      </c>
      <c r="E585" s="7" t="n">
        <v>8</v>
      </c>
      <c r="F585" s="7" t="n">
        <v>1</v>
      </c>
      <c r="G585" s="11" t="n">
        <f t="normal" ca="1">A599</f>
        <v>0</v>
      </c>
    </row>
    <row r="586" spans="1:10">
      <c r="A586" t="s">
        <v>4</v>
      </c>
      <c r="B586" s="4" t="s">
        <v>5</v>
      </c>
      <c r="C586" s="4" t="s">
        <v>7</v>
      </c>
      <c r="D586" s="4" t="s">
        <v>11</v>
      </c>
      <c r="E586" s="4" t="s">
        <v>8</v>
      </c>
    </row>
    <row r="587" spans="1:10">
      <c r="A587" t="n">
        <v>6171</v>
      </c>
      <c r="B587" s="27" t="n">
        <v>51</v>
      </c>
      <c r="C587" s="7" t="n">
        <v>4</v>
      </c>
      <c r="D587" s="7" t="n">
        <v>65534</v>
      </c>
      <c r="E587" s="7" t="s">
        <v>41</v>
      </c>
    </row>
    <row r="588" spans="1:10">
      <c r="A588" t="s">
        <v>4</v>
      </c>
      <c r="B588" s="4" t="s">
        <v>5</v>
      </c>
      <c r="C588" s="4" t="s">
        <v>11</v>
      </c>
    </row>
    <row r="589" spans="1:10">
      <c r="A589" t="n">
        <v>6184</v>
      </c>
      <c r="B589" s="28" t="n">
        <v>16</v>
      </c>
      <c r="C589" s="7" t="n">
        <v>0</v>
      </c>
    </row>
    <row r="590" spans="1:10">
      <c r="A590" t="s">
        <v>4</v>
      </c>
      <c r="B590" s="4" t="s">
        <v>5</v>
      </c>
      <c r="C590" s="4" t="s">
        <v>11</v>
      </c>
      <c r="D590" s="4" t="s">
        <v>39</v>
      </c>
      <c r="E590" s="4" t="s">
        <v>7</v>
      </c>
      <c r="F590" s="4" t="s">
        <v>7</v>
      </c>
      <c r="G590" s="4" t="s">
        <v>39</v>
      </c>
      <c r="H590" s="4" t="s">
        <v>7</v>
      </c>
      <c r="I590" s="4" t="s">
        <v>7</v>
      </c>
      <c r="J590" s="4" t="s">
        <v>39</v>
      </c>
      <c r="K590" s="4" t="s">
        <v>7</v>
      </c>
      <c r="L590" s="4" t="s">
        <v>7</v>
      </c>
      <c r="M590" s="4" t="s">
        <v>39</v>
      </c>
      <c r="N590" s="4" t="s">
        <v>7</v>
      </c>
      <c r="O590" s="4" t="s">
        <v>7</v>
      </c>
    </row>
    <row r="591" spans="1:10">
      <c r="A591" t="n">
        <v>6187</v>
      </c>
      <c r="B591" s="29" t="n">
        <v>26</v>
      </c>
      <c r="C591" s="7" t="n">
        <v>65534</v>
      </c>
      <c r="D591" s="7" t="s">
        <v>100</v>
      </c>
      <c r="E591" s="7" t="n">
        <v>2</v>
      </c>
      <c r="F591" s="7" t="n">
        <v>3</v>
      </c>
      <c r="G591" s="7" t="s">
        <v>101</v>
      </c>
      <c r="H591" s="7" t="n">
        <v>2</v>
      </c>
      <c r="I591" s="7" t="n">
        <v>3</v>
      </c>
      <c r="J591" s="7" t="s">
        <v>102</v>
      </c>
      <c r="K591" s="7" t="n">
        <v>2</v>
      </c>
      <c r="L591" s="7" t="n">
        <v>3</v>
      </c>
      <c r="M591" s="7" t="s">
        <v>103</v>
      </c>
      <c r="N591" s="7" t="n">
        <v>2</v>
      </c>
      <c r="O591" s="7" t="n">
        <v>0</v>
      </c>
    </row>
    <row r="592" spans="1:10">
      <c r="A592" t="s">
        <v>4</v>
      </c>
      <c r="B592" s="4" t="s">
        <v>5</v>
      </c>
    </row>
    <row r="593" spans="1:15">
      <c r="A593" t="n">
        <v>6570</v>
      </c>
      <c r="B593" s="25" t="n">
        <v>28</v>
      </c>
    </row>
    <row r="594" spans="1:15">
      <c r="A594" t="s">
        <v>4</v>
      </c>
      <c r="B594" s="4" t="s">
        <v>5</v>
      </c>
      <c r="C594" s="4" t="s">
        <v>11</v>
      </c>
    </row>
    <row r="595" spans="1:15">
      <c r="A595" t="n">
        <v>6571</v>
      </c>
      <c r="B595" s="42" t="n">
        <v>12</v>
      </c>
      <c r="C595" s="7" t="n">
        <v>2</v>
      </c>
    </row>
    <row r="596" spans="1:15">
      <c r="A596" t="s">
        <v>4</v>
      </c>
      <c r="B596" s="4" t="s">
        <v>5</v>
      </c>
      <c r="C596" s="4" t="s">
        <v>12</v>
      </c>
    </row>
    <row r="597" spans="1:15">
      <c r="A597" t="n">
        <v>6574</v>
      </c>
      <c r="B597" s="13" t="n">
        <v>3</v>
      </c>
      <c r="C597" s="11" t="n">
        <f t="normal" ca="1">A607</f>
        <v>0</v>
      </c>
    </row>
    <row r="598" spans="1:15">
      <c r="A598" t="s">
        <v>4</v>
      </c>
      <c r="B598" s="4" t="s">
        <v>5</v>
      </c>
      <c r="C598" s="4" t="s">
        <v>7</v>
      </c>
      <c r="D598" s="4" t="s">
        <v>11</v>
      </c>
      <c r="E598" s="4" t="s">
        <v>8</v>
      </c>
    </row>
    <row r="599" spans="1:15">
      <c r="A599" t="n">
        <v>6579</v>
      </c>
      <c r="B599" s="27" t="n">
        <v>51</v>
      </c>
      <c r="C599" s="7" t="n">
        <v>4</v>
      </c>
      <c r="D599" s="7" t="n">
        <v>65534</v>
      </c>
      <c r="E599" s="7" t="s">
        <v>41</v>
      </c>
    </row>
    <row r="600" spans="1:15">
      <c r="A600" t="s">
        <v>4</v>
      </c>
      <c r="B600" s="4" t="s">
        <v>5</v>
      </c>
      <c r="C600" s="4" t="s">
        <v>11</v>
      </c>
    </row>
    <row r="601" spans="1:15">
      <c r="A601" t="n">
        <v>6592</v>
      </c>
      <c r="B601" s="28" t="n">
        <v>16</v>
      </c>
      <c r="C601" s="7" t="n">
        <v>0</v>
      </c>
    </row>
    <row r="602" spans="1:15">
      <c r="A602" t="s">
        <v>4</v>
      </c>
      <c r="B602" s="4" t="s">
        <v>5</v>
      </c>
      <c r="C602" s="4" t="s">
        <v>11</v>
      </c>
      <c r="D602" s="4" t="s">
        <v>39</v>
      </c>
      <c r="E602" s="4" t="s">
        <v>7</v>
      </c>
      <c r="F602" s="4" t="s">
        <v>7</v>
      </c>
      <c r="G602" s="4" t="s">
        <v>39</v>
      </c>
      <c r="H602" s="4" t="s">
        <v>7</v>
      </c>
      <c r="I602" s="4" t="s">
        <v>7</v>
      </c>
      <c r="J602" s="4" t="s">
        <v>39</v>
      </c>
      <c r="K602" s="4" t="s">
        <v>7</v>
      </c>
      <c r="L602" s="4" t="s">
        <v>7</v>
      </c>
    </row>
    <row r="603" spans="1:15">
      <c r="A603" t="n">
        <v>6595</v>
      </c>
      <c r="B603" s="29" t="n">
        <v>26</v>
      </c>
      <c r="C603" s="7" t="n">
        <v>65534</v>
      </c>
      <c r="D603" s="7" t="s">
        <v>104</v>
      </c>
      <c r="E603" s="7" t="n">
        <v>2</v>
      </c>
      <c r="F603" s="7" t="n">
        <v>3</v>
      </c>
      <c r="G603" s="7" t="s">
        <v>105</v>
      </c>
      <c r="H603" s="7" t="n">
        <v>2</v>
      </c>
      <c r="I603" s="7" t="n">
        <v>3</v>
      </c>
      <c r="J603" s="7" t="s">
        <v>106</v>
      </c>
      <c r="K603" s="7" t="n">
        <v>2</v>
      </c>
      <c r="L603" s="7" t="n">
        <v>0</v>
      </c>
    </row>
    <row r="604" spans="1:15">
      <c r="A604" t="s">
        <v>4</v>
      </c>
      <c r="B604" s="4" t="s">
        <v>5</v>
      </c>
    </row>
    <row r="605" spans="1:15">
      <c r="A605" t="n">
        <v>6874</v>
      </c>
      <c r="B605" s="25" t="n">
        <v>28</v>
      </c>
    </row>
    <row r="606" spans="1:15">
      <c r="A606" t="s">
        <v>4</v>
      </c>
      <c r="B606" s="4" t="s">
        <v>5</v>
      </c>
      <c r="C606" s="4" t="s">
        <v>12</v>
      </c>
    </row>
    <row r="607" spans="1:15">
      <c r="A607" t="n">
        <v>6875</v>
      </c>
      <c r="B607" s="13" t="n">
        <v>3</v>
      </c>
      <c r="C607" s="11" t="n">
        <f t="normal" ca="1">A683</f>
        <v>0</v>
      </c>
    </row>
    <row r="608" spans="1:15">
      <c r="A608" t="s">
        <v>4</v>
      </c>
      <c r="B608" s="4" t="s">
        <v>5</v>
      </c>
      <c r="C608" s="4" t="s">
        <v>7</v>
      </c>
      <c r="D608" s="4" t="s">
        <v>11</v>
      </c>
      <c r="E608" s="4" t="s">
        <v>7</v>
      </c>
      <c r="F608" s="4" t="s">
        <v>12</v>
      </c>
    </row>
    <row r="609" spans="1:12">
      <c r="A609" t="n">
        <v>6880</v>
      </c>
      <c r="B609" s="10" t="n">
        <v>5</v>
      </c>
      <c r="C609" s="7" t="n">
        <v>30</v>
      </c>
      <c r="D609" s="7" t="n">
        <v>9723</v>
      </c>
      <c r="E609" s="7" t="n">
        <v>1</v>
      </c>
      <c r="F609" s="11" t="n">
        <f t="normal" ca="1">A681</f>
        <v>0</v>
      </c>
    </row>
    <row r="610" spans="1:12">
      <c r="A610" t="s">
        <v>4</v>
      </c>
      <c r="B610" s="4" t="s">
        <v>5</v>
      </c>
      <c r="C610" s="4" t="s">
        <v>11</v>
      </c>
      <c r="D610" s="4" t="s">
        <v>7</v>
      </c>
      <c r="E610" s="4" t="s">
        <v>7</v>
      </c>
      <c r="F610" s="4" t="s">
        <v>8</v>
      </c>
    </row>
    <row r="611" spans="1:12">
      <c r="A611" t="n">
        <v>6889</v>
      </c>
      <c r="B611" s="41" t="n">
        <v>20</v>
      </c>
      <c r="C611" s="7" t="n">
        <v>65534</v>
      </c>
      <c r="D611" s="7" t="n">
        <v>3</v>
      </c>
      <c r="E611" s="7" t="n">
        <v>10</v>
      </c>
      <c r="F611" s="7" t="s">
        <v>55</v>
      </c>
    </row>
    <row r="612" spans="1:12">
      <c r="A612" t="s">
        <v>4</v>
      </c>
      <c r="B612" s="4" t="s">
        <v>5</v>
      </c>
      <c r="C612" s="4" t="s">
        <v>11</v>
      </c>
    </row>
    <row r="613" spans="1:12">
      <c r="A613" t="n">
        <v>6910</v>
      </c>
      <c r="B613" s="28" t="n">
        <v>16</v>
      </c>
      <c r="C613" s="7" t="n">
        <v>0</v>
      </c>
    </row>
    <row r="614" spans="1:12">
      <c r="A614" t="s">
        <v>4</v>
      </c>
      <c r="B614" s="4" t="s">
        <v>5</v>
      </c>
      <c r="C614" s="4" t="s">
        <v>7</v>
      </c>
      <c r="D614" s="4" t="s">
        <v>11</v>
      </c>
    </row>
    <row r="615" spans="1:12">
      <c r="A615" t="n">
        <v>6913</v>
      </c>
      <c r="B615" s="22" t="n">
        <v>22</v>
      </c>
      <c r="C615" s="7" t="n">
        <v>10</v>
      </c>
      <c r="D615" s="7" t="n">
        <v>0</v>
      </c>
    </row>
    <row r="616" spans="1:12">
      <c r="A616" t="s">
        <v>4</v>
      </c>
      <c r="B616" s="4" t="s">
        <v>5</v>
      </c>
      <c r="C616" s="4" t="s">
        <v>7</v>
      </c>
      <c r="D616" s="4" t="s">
        <v>11</v>
      </c>
      <c r="E616" s="4" t="s">
        <v>7</v>
      </c>
      <c r="F616" s="4" t="s">
        <v>12</v>
      </c>
    </row>
    <row r="617" spans="1:12">
      <c r="A617" t="n">
        <v>6917</v>
      </c>
      <c r="B617" s="10" t="n">
        <v>5</v>
      </c>
      <c r="C617" s="7" t="n">
        <v>30</v>
      </c>
      <c r="D617" s="7" t="n">
        <v>9468</v>
      </c>
      <c r="E617" s="7" t="n">
        <v>1</v>
      </c>
      <c r="F617" s="11" t="n">
        <f t="normal" ca="1">A629</f>
        <v>0</v>
      </c>
    </row>
    <row r="618" spans="1:12">
      <c r="A618" t="s">
        <v>4</v>
      </c>
      <c r="B618" s="4" t="s">
        <v>5</v>
      </c>
      <c r="C618" s="4" t="s">
        <v>7</v>
      </c>
      <c r="D618" s="4" t="s">
        <v>11</v>
      </c>
      <c r="E618" s="4" t="s">
        <v>8</v>
      </c>
    </row>
    <row r="619" spans="1:12">
      <c r="A619" t="n">
        <v>6926</v>
      </c>
      <c r="B619" s="27" t="n">
        <v>51</v>
      </c>
      <c r="C619" s="7" t="n">
        <v>4</v>
      </c>
      <c r="D619" s="7" t="n">
        <v>65534</v>
      </c>
      <c r="E619" s="7" t="s">
        <v>41</v>
      </c>
    </row>
    <row r="620" spans="1:12">
      <c r="A620" t="s">
        <v>4</v>
      </c>
      <c r="B620" s="4" t="s">
        <v>5</v>
      </c>
      <c r="C620" s="4" t="s">
        <v>11</v>
      </c>
    </row>
    <row r="621" spans="1:12">
      <c r="A621" t="n">
        <v>6939</v>
      </c>
      <c r="B621" s="28" t="n">
        <v>16</v>
      </c>
      <c r="C621" s="7" t="n">
        <v>0</v>
      </c>
    </row>
    <row r="622" spans="1:12">
      <c r="A622" t="s">
        <v>4</v>
      </c>
      <c r="B622" s="4" t="s">
        <v>5</v>
      </c>
      <c r="C622" s="4" t="s">
        <v>11</v>
      </c>
      <c r="D622" s="4" t="s">
        <v>39</v>
      </c>
      <c r="E622" s="4" t="s">
        <v>7</v>
      </c>
      <c r="F622" s="4" t="s">
        <v>7</v>
      </c>
      <c r="G622" s="4" t="s">
        <v>39</v>
      </c>
      <c r="H622" s="4" t="s">
        <v>7</v>
      </c>
      <c r="I622" s="4" t="s">
        <v>7</v>
      </c>
      <c r="J622" s="4" t="s">
        <v>39</v>
      </c>
      <c r="K622" s="4" t="s">
        <v>7</v>
      </c>
      <c r="L622" s="4" t="s">
        <v>7</v>
      </c>
    </row>
    <row r="623" spans="1:12">
      <c r="A623" t="n">
        <v>6942</v>
      </c>
      <c r="B623" s="29" t="n">
        <v>26</v>
      </c>
      <c r="C623" s="7" t="n">
        <v>65534</v>
      </c>
      <c r="D623" s="7" t="s">
        <v>107</v>
      </c>
      <c r="E623" s="7" t="n">
        <v>2</v>
      </c>
      <c r="F623" s="7" t="n">
        <v>3</v>
      </c>
      <c r="G623" s="7" t="s">
        <v>108</v>
      </c>
      <c r="H623" s="7" t="n">
        <v>2</v>
      </c>
      <c r="I623" s="7" t="n">
        <v>3</v>
      </c>
      <c r="J623" s="7" t="s">
        <v>109</v>
      </c>
      <c r="K623" s="7" t="n">
        <v>2</v>
      </c>
      <c r="L623" s="7" t="n">
        <v>0</v>
      </c>
    </row>
    <row r="624" spans="1:12">
      <c r="A624" t="s">
        <v>4</v>
      </c>
      <c r="B624" s="4" t="s">
        <v>5</v>
      </c>
    </row>
    <row r="625" spans="1:12">
      <c r="A625" t="n">
        <v>7150</v>
      </c>
      <c r="B625" s="25" t="n">
        <v>28</v>
      </c>
    </row>
    <row r="626" spans="1:12">
      <c r="A626" t="s">
        <v>4</v>
      </c>
      <c r="B626" s="4" t="s">
        <v>5</v>
      </c>
      <c r="C626" s="4" t="s">
        <v>12</v>
      </c>
    </row>
    <row r="627" spans="1:12">
      <c r="A627" t="n">
        <v>7151</v>
      </c>
      <c r="B627" s="13" t="n">
        <v>3</v>
      </c>
      <c r="C627" s="11" t="n">
        <f t="normal" ca="1">A679</f>
        <v>0</v>
      </c>
    </row>
    <row r="628" spans="1:12">
      <c r="A628" t="s">
        <v>4</v>
      </c>
      <c r="B628" s="4" t="s">
        <v>5</v>
      </c>
      <c r="C628" s="4" t="s">
        <v>7</v>
      </c>
      <c r="D628" s="4" t="s">
        <v>11</v>
      </c>
      <c r="E628" s="4" t="s">
        <v>7</v>
      </c>
      <c r="F628" s="4" t="s">
        <v>7</v>
      </c>
      <c r="G628" s="4" t="s">
        <v>12</v>
      </c>
    </row>
    <row r="629" spans="1:12">
      <c r="A629" t="n">
        <v>7156</v>
      </c>
      <c r="B629" s="10" t="n">
        <v>5</v>
      </c>
      <c r="C629" s="7" t="n">
        <v>30</v>
      </c>
      <c r="D629" s="7" t="n">
        <v>9292</v>
      </c>
      <c r="E629" s="7" t="n">
        <v>8</v>
      </c>
      <c r="F629" s="7" t="n">
        <v>1</v>
      </c>
      <c r="G629" s="11" t="n">
        <f t="normal" ca="1">A671</f>
        <v>0</v>
      </c>
    </row>
    <row r="630" spans="1:12">
      <c r="A630" t="s">
        <v>4</v>
      </c>
      <c r="B630" s="4" t="s">
        <v>5</v>
      </c>
      <c r="C630" s="4" t="s">
        <v>11</v>
      </c>
      <c r="D630" s="4" t="s">
        <v>7</v>
      </c>
      <c r="E630" s="4" t="s">
        <v>13</v>
      </c>
      <c r="F630" s="4" t="s">
        <v>11</v>
      </c>
    </row>
    <row r="631" spans="1:12">
      <c r="A631" t="n">
        <v>7166</v>
      </c>
      <c r="B631" s="30" t="n">
        <v>59</v>
      </c>
      <c r="C631" s="7" t="n">
        <v>5256</v>
      </c>
      <c r="D631" s="7" t="n">
        <v>13</v>
      </c>
      <c r="E631" s="7" t="n">
        <v>0.150000005960464</v>
      </c>
      <c r="F631" s="7" t="n">
        <v>0</v>
      </c>
    </row>
    <row r="632" spans="1:12">
      <c r="A632" t="s">
        <v>4</v>
      </c>
      <c r="B632" s="4" t="s">
        <v>5</v>
      </c>
      <c r="C632" s="4" t="s">
        <v>11</v>
      </c>
    </row>
    <row r="633" spans="1:12">
      <c r="A633" t="n">
        <v>7176</v>
      </c>
      <c r="B633" s="28" t="n">
        <v>16</v>
      </c>
      <c r="C633" s="7" t="n">
        <v>1300</v>
      </c>
    </row>
    <row r="634" spans="1:12">
      <c r="A634" t="s">
        <v>4</v>
      </c>
      <c r="B634" s="4" t="s">
        <v>5</v>
      </c>
      <c r="C634" s="4" t="s">
        <v>7</v>
      </c>
      <c r="D634" s="4" t="s">
        <v>11</v>
      </c>
      <c r="E634" s="4" t="s">
        <v>8</v>
      </c>
    </row>
    <row r="635" spans="1:12">
      <c r="A635" t="n">
        <v>7179</v>
      </c>
      <c r="B635" s="27" t="n">
        <v>51</v>
      </c>
      <c r="C635" s="7" t="n">
        <v>4</v>
      </c>
      <c r="D635" s="7" t="n">
        <v>65534</v>
      </c>
      <c r="E635" s="7" t="s">
        <v>41</v>
      </c>
    </row>
    <row r="636" spans="1:12">
      <c r="A636" t="s">
        <v>4</v>
      </c>
      <c r="B636" s="4" t="s">
        <v>5</v>
      </c>
      <c r="C636" s="4" t="s">
        <v>11</v>
      </c>
    </row>
    <row r="637" spans="1:12">
      <c r="A637" t="n">
        <v>7192</v>
      </c>
      <c r="B637" s="28" t="n">
        <v>16</v>
      </c>
      <c r="C637" s="7" t="n">
        <v>0</v>
      </c>
    </row>
    <row r="638" spans="1:12">
      <c r="A638" t="s">
        <v>4</v>
      </c>
      <c r="B638" s="4" t="s">
        <v>5</v>
      </c>
      <c r="C638" s="4" t="s">
        <v>11</v>
      </c>
      <c r="D638" s="4" t="s">
        <v>39</v>
      </c>
      <c r="E638" s="4" t="s">
        <v>7</v>
      </c>
      <c r="F638" s="4" t="s">
        <v>7</v>
      </c>
      <c r="G638" s="4" t="s">
        <v>39</v>
      </c>
      <c r="H638" s="4" t="s">
        <v>7</v>
      </c>
      <c r="I638" s="4" t="s">
        <v>7</v>
      </c>
    </row>
    <row r="639" spans="1:12">
      <c r="A639" t="n">
        <v>7195</v>
      </c>
      <c r="B639" s="29" t="n">
        <v>26</v>
      </c>
      <c r="C639" s="7" t="n">
        <v>65534</v>
      </c>
      <c r="D639" s="7" t="s">
        <v>110</v>
      </c>
      <c r="E639" s="7" t="n">
        <v>2</v>
      </c>
      <c r="F639" s="7" t="n">
        <v>3</v>
      </c>
      <c r="G639" s="7" t="s">
        <v>111</v>
      </c>
      <c r="H639" s="7" t="n">
        <v>2</v>
      </c>
      <c r="I639" s="7" t="n">
        <v>0</v>
      </c>
    </row>
    <row r="640" spans="1:12">
      <c r="A640" t="s">
        <v>4</v>
      </c>
      <c r="B640" s="4" t="s">
        <v>5</v>
      </c>
    </row>
    <row r="641" spans="1:9">
      <c r="A641" t="n">
        <v>7349</v>
      </c>
      <c r="B641" s="25" t="n">
        <v>28</v>
      </c>
    </row>
    <row r="642" spans="1:9">
      <c r="A642" t="s">
        <v>4</v>
      </c>
      <c r="B642" s="4" t="s">
        <v>5</v>
      </c>
      <c r="C642" s="4" t="s">
        <v>7</v>
      </c>
      <c r="D642" s="4" t="s">
        <v>11</v>
      </c>
      <c r="E642" s="4" t="s">
        <v>8</v>
      </c>
    </row>
    <row r="643" spans="1:9">
      <c r="A643" t="n">
        <v>7350</v>
      </c>
      <c r="B643" s="27" t="n">
        <v>51</v>
      </c>
      <c r="C643" s="7" t="n">
        <v>4</v>
      </c>
      <c r="D643" s="7" t="n">
        <v>0</v>
      </c>
      <c r="E643" s="7" t="s">
        <v>112</v>
      </c>
    </row>
    <row r="644" spans="1:9">
      <c r="A644" t="s">
        <v>4</v>
      </c>
      <c r="B644" s="4" t="s">
        <v>5</v>
      </c>
      <c r="C644" s="4" t="s">
        <v>11</v>
      </c>
    </row>
    <row r="645" spans="1:9">
      <c r="A645" t="n">
        <v>7363</v>
      </c>
      <c r="B645" s="28" t="n">
        <v>16</v>
      </c>
      <c r="C645" s="7" t="n">
        <v>0</v>
      </c>
    </row>
    <row r="646" spans="1:9">
      <c r="A646" t="s">
        <v>4</v>
      </c>
      <c r="B646" s="4" t="s">
        <v>5</v>
      </c>
      <c r="C646" s="4" t="s">
        <v>11</v>
      </c>
      <c r="D646" s="4" t="s">
        <v>39</v>
      </c>
      <c r="E646" s="4" t="s">
        <v>7</v>
      </c>
      <c r="F646" s="4" t="s">
        <v>7</v>
      </c>
    </row>
    <row r="647" spans="1:9">
      <c r="A647" t="n">
        <v>7366</v>
      </c>
      <c r="B647" s="29" t="n">
        <v>26</v>
      </c>
      <c r="C647" s="7" t="n">
        <v>0</v>
      </c>
      <c r="D647" s="7" t="s">
        <v>113</v>
      </c>
      <c r="E647" s="7" t="n">
        <v>2</v>
      </c>
      <c r="F647" s="7" t="n">
        <v>0</v>
      </c>
    </row>
    <row r="648" spans="1:9">
      <c r="A648" t="s">
        <v>4</v>
      </c>
      <c r="B648" s="4" t="s">
        <v>5</v>
      </c>
    </row>
    <row r="649" spans="1:9">
      <c r="A649" t="n">
        <v>7404</v>
      </c>
      <c r="B649" s="25" t="n">
        <v>28</v>
      </c>
    </row>
    <row r="650" spans="1:9">
      <c r="A650" t="s">
        <v>4</v>
      </c>
      <c r="B650" s="4" t="s">
        <v>5</v>
      </c>
      <c r="C650" s="4" t="s">
        <v>7</v>
      </c>
      <c r="D650" s="4" t="s">
        <v>11</v>
      </c>
      <c r="E650" s="4" t="s">
        <v>8</v>
      </c>
    </row>
    <row r="651" spans="1:9">
      <c r="A651" t="n">
        <v>7405</v>
      </c>
      <c r="B651" s="27" t="n">
        <v>51</v>
      </c>
      <c r="C651" s="7" t="n">
        <v>4</v>
      </c>
      <c r="D651" s="7" t="n">
        <v>65534</v>
      </c>
      <c r="E651" s="7" t="s">
        <v>114</v>
      </c>
    </row>
    <row r="652" spans="1:9">
      <c r="A652" t="s">
        <v>4</v>
      </c>
      <c r="B652" s="4" t="s">
        <v>5</v>
      </c>
      <c r="C652" s="4" t="s">
        <v>11</v>
      </c>
    </row>
    <row r="653" spans="1:9">
      <c r="A653" t="n">
        <v>7419</v>
      </c>
      <c r="B653" s="28" t="n">
        <v>16</v>
      </c>
      <c r="C653" s="7" t="n">
        <v>0</v>
      </c>
    </row>
    <row r="654" spans="1:9">
      <c r="A654" t="s">
        <v>4</v>
      </c>
      <c r="B654" s="4" t="s">
        <v>5</v>
      </c>
      <c r="C654" s="4" t="s">
        <v>11</v>
      </c>
      <c r="D654" s="4" t="s">
        <v>39</v>
      </c>
      <c r="E654" s="4" t="s">
        <v>7</v>
      </c>
      <c r="F654" s="4" t="s">
        <v>7</v>
      </c>
      <c r="G654" s="4" t="s">
        <v>39</v>
      </c>
      <c r="H654" s="4" t="s">
        <v>7</v>
      </c>
      <c r="I654" s="4" t="s">
        <v>7</v>
      </c>
    </row>
    <row r="655" spans="1:9">
      <c r="A655" t="n">
        <v>7422</v>
      </c>
      <c r="B655" s="29" t="n">
        <v>26</v>
      </c>
      <c r="C655" s="7" t="n">
        <v>65534</v>
      </c>
      <c r="D655" s="7" t="s">
        <v>115</v>
      </c>
      <c r="E655" s="7" t="n">
        <v>2</v>
      </c>
      <c r="F655" s="7" t="n">
        <v>3</v>
      </c>
      <c r="G655" s="7" t="s">
        <v>116</v>
      </c>
      <c r="H655" s="7" t="n">
        <v>2</v>
      </c>
      <c r="I655" s="7" t="n">
        <v>0</v>
      </c>
    </row>
    <row r="656" spans="1:9">
      <c r="A656" t="s">
        <v>4</v>
      </c>
      <c r="B656" s="4" t="s">
        <v>5</v>
      </c>
    </row>
    <row r="657" spans="1:9">
      <c r="A657" t="n">
        <v>7594</v>
      </c>
      <c r="B657" s="25" t="n">
        <v>28</v>
      </c>
    </row>
    <row r="658" spans="1:9">
      <c r="A658" t="s">
        <v>4</v>
      </c>
      <c r="B658" s="4" t="s">
        <v>5</v>
      </c>
      <c r="C658" s="4" t="s">
        <v>7</v>
      </c>
      <c r="D658" s="4" t="s">
        <v>11</v>
      </c>
      <c r="E658" s="4" t="s">
        <v>8</v>
      </c>
    </row>
    <row r="659" spans="1:9">
      <c r="A659" t="n">
        <v>7595</v>
      </c>
      <c r="B659" s="27" t="n">
        <v>51</v>
      </c>
      <c r="C659" s="7" t="n">
        <v>4</v>
      </c>
      <c r="D659" s="7" t="n">
        <v>0</v>
      </c>
      <c r="E659" s="7" t="s">
        <v>117</v>
      </c>
    </row>
    <row r="660" spans="1:9">
      <c r="A660" t="s">
        <v>4</v>
      </c>
      <c r="B660" s="4" t="s">
        <v>5</v>
      </c>
      <c r="C660" s="4" t="s">
        <v>11</v>
      </c>
    </row>
    <row r="661" spans="1:9">
      <c r="A661" t="n">
        <v>7609</v>
      </c>
      <c r="B661" s="28" t="n">
        <v>16</v>
      </c>
      <c r="C661" s="7" t="n">
        <v>0</v>
      </c>
    </row>
    <row r="662" spans="1:9">
      <c r="A662" t="s">
        <v>4</v>
      </c>
      <c r="B662" s="4" t="s">
        <v>5</v>
      </c>
      <c r="C662" s="4" t="s">
        <v>11</v>
      </c>
      <c r="D662" s="4" t="s">
        <v>39</v>
      </c>
      <c r="E662" s="4" t="s">
        <v>7</v>
      </c>
      <c r="F662" s="4" t="s">
        <v>7</v>
      </c>
    </row>
    <row r="663" spans="1:9">
      <c r="A663" t="n">
        <v>7612</v>
      </c>
      <c r="B663" s="29" t="n">
        <v>26</v>
      </c>
      <c r="C663" s="7" t="n">
        <v>0</v>
      </c>
      <c r="D663" s="7" t="s">
        <v>118</v>
      </c>
      <c r="E663" s="7" t="n">
        <v>2</v>
      </c>
      <c r="F663" s="7" t="n">
        <v>0</v>
      </c>
    </row>
    <row r="664" spans="1:9">
      <c r="A664" t="s">
        <v>4</v>
      </c>
      <c r="B664" s="4" t="s">
        <v>5</v>
      </c>
    </row>
    <row r="665" spans="1:9">
      <c r="A665" t="n">
        <v>7665</v>
      </c>
      <c r="B665" s="25" t="n">
        <v>28</v>
      </c>
    </row>
    <row r="666" spans="1:9">
      <c r="A666" t="s">
        <v>4</v>
      </c>
      <c r="B666" s="4" t="s">
        <v>5</v>
      </c>
      <c r="C666" s="4" t="s">
        <v>11</v>
      </c>
    </row>
    <row r="667" spans="1:9">
      <c r="A667" t="n">
        <v>7666</v>
      </c>
      <c r="B667" s="42" t="n">
        <v>12</v>
      </c>
      <c r="C667" s="7" t="n">
        <v>9292</v>
      </c>
    </row>
    <row r="668" spans="1:9">
      <c r="A668" t="s">
        <v>4</v>
      </c>
      <c r="B668" s="4" t="s">
        <v>5</v>
      </c>
      <c r="C668" s="4" t="s">
        <v>12</v>
      </c>
    </row>
    <row r="669" spans="1:9">
      <c r="A669" t="n">
        <v>7669</v>
      </c>
      <c r="B669" s="13" t="n">
        <v>3</v>
      </c>
      <c r="C669" s="11" t="n">
        <f t="normal" ca="1">A679</f>
        <v>0</v>
      </c>
    </row>
    <row r="670" spans="1:9">
      <c r="A670" t="s">
        <v>4</v>
      </c>
      <c r="B670" s="4" t="s">
        <v>5</v>
      </c>
      <c r="C670" s="4" t="s">
        <v>7</v>
      </c>
      <c r="D670" s="4" t="s">
        <v>11</v>
      </c>
      <c r="E670" s="4" t="s">
        <v>8</v>
      </c>
    </row>
    <row r="671" spans="1:9">
      <c r="A671" t="n">
        <v>7674</v>
      </c>
      <c r="B671" s="27" t="n">
        <v>51</v>
      </c>
      <c r="C671" s="7" t="n">
        <v>4</v>
      </c>
      <c r="D671" s="7" t="n">
        <v>65534</v>
      </c>
      <c r="E671" s="7" t="s">
        <v>41</v>
      </c>
    </row>
    <row r="672" spans="1:9">
      <c r="A672" t="s">
        <v>4</v>
      </c>
      <c r="B672" s="4" t="s">
        <v>5</v>
      </c>
      <c r="C672" s="4" t="s">
        <v>11</v>
      </c>
    </row>
    <row r="673" spans="1:6">
      <c r="A673" t="n">
        <v>7687</v>
      </c>
      <c r="B673" s="28" t="n">
        <v>16</v>
      </c>
      <c r="C673" s="7" t="n">
        <v>0</v>
      </c>
    </row>
    <row r="674" spans="1:6">
      <c r="A674" t="s">
        <v>4</v>
      </c>
      <c r="B674" s="4" t="s">
        <v>5</v>
      </c>
      <c r="C674" s="4" t="s">
        <v>11</v>
      </c>
      <c r="D674" s="4" t="s">
        <v>39</v>
      </c>
      <c r="E674" s="4" t="s">
        <v>7</v>
      </c>
      <c r="F674" s="4" t="s">
        <v>7</v>
      </c>
      <c r="G674" s="4" t="s">
        <v>39</v>
      </c>
      <c r="H674" s="4" t="s">
        <v>7</v>
      </c>
      <c r="I674" s="4" t="s">
        <v>7</v>
      </c>
    </row>
    <row r="675" spans="1:6">
      <c r="A675" t="n">
        <v>7690</v>
      </c>
      <c r="B675" s="29" t="n">
        <v>26</v>
      </c>
      <c r="C675" s="7" t="n">
        <v>65534</v>
      </c>
      <c r="D675" s="7" t="s">
        <v>119</v>
      </c>
      <c r="E675" s="7" t="n">
        <v>2</v>
      </c>
      <c r="F675" s="7" t="n">
        <v>3</v>
      </c>
      <c r="G675" s="7" t="s">
        <v>120</v>
      </c>
      <c r="H675" s="7" t="n">
        <v>2</v>
      </c>
      <c r="I675" s="7" t="n">
        <v>0</v>
      </c>
    </row>
    <row r="676" spans="1:6">
      <c r="A676" t="s">
        <v>4</v>
      </c>
      <c r="B676" s="4" t="s">
        <v>5</v>
      </c>
    </row>
    <row r="677" spans="1:6">
      <c r="A677" t="n">
        <v>7881</v>
      </c>
      <c r="B677" s="25" t="n">
        <v>28</v>
      </c>
    </row>
    <row r="678" spans="1:6">
      <c r="A678" t="s">
        <v>4</v>
      </c>
      <c r="B678" s="4" t="s">
        <v>5</v>
      </c>
      <c r="C678" s="4" t="s">
        <v>12</v>
      </c>
    </row>
    <row r="679" spans="1:6">
      <c r="A679" t="n">
        <v>7882</v>
      </c>
      <c r="B679" s="13" t="n">
        <v>3</v>
      </c>
      <c r="C679" s="11" t="n">
        <f t="normal" ca="1">A683</f>
        <v>0</v>
      </c>
    </row>
    <row r="680" spans="1:6">
      <c r="A680" t="s">
        <v>4</v>
      </c>
      <c r="B680" s="4" t="s">
        <v>5</v>
      </c>
      <c r="C680" s="4" t="s">
        <v>7</v>
      </c>
      <c r="D680" s="4" t="s">
        <v>11</v>
      </c>
      <c r="E680" s="4" t="s">
        <v>7</v>
      </c>
      <c r="F680" s="4" t="s">
        <v>12</v>
      </c>
    </row>
    <row r="681" spans="1:6">
      <c r="A681" t="n">
        <v>7887</v>
      </c>
      <c r="B681" s="10" t="n">
        <v>5</v>
      </c>
      <c r="C681" s="7" t="n">
        <v>30</v>
      </c>
      <c r="D681" s="7" t="n">
        <v>8957</v>
      </c>
      <c r="E681" s="7" t="n">
        <v>1</v>
      </c>
      <c r="F681" s="11" t="n">
        <f t="normal" ca="1">A683</f>
        <v>0</v>
      </c>
    </row>
    <row r="682" spans="1:6">
      <c r="A682" t="s">
        <v>4</v>
      </c>
      <c r="B682" s="4" t="s">
        <v>5</v>
      </c>
      <c r="C682" s="4" t="s">
        <v>7</v>
      </c>
    </row>
    <row r="683" spans="1:6">
      <c r="A683" t="n">
        <v>7896</v>
      </c>
      <c r="B683" s="34" t="n">
        <v>23</v>
      </c>
      <c r="C683" s="7" t="n">
        <v>10</v>
      </c>
    </row>
    <row r="684" spans="1:6">
      <c r="A684" t="s">
        <v>4</v>
      </c>
      <c r="B684" s="4" t="s">
        <v>5</v>
      </c>
      <c r="C684" s="4" t="s">
        <v>7</v>
      </c>
      <c r="D684" s="4" t="s">
        <v>8</v>
      </c>
    </row>
    <row r="685" spans="1:6">
      <c r="A685" t="n">
        <v>7898</v>
      </c>
      <c r="B685" s="6" t="n">
        <v>2</v>
      </c>
      <c r="C685" s="7" t="n">
        <v>10</v>
      </c>
      <c r="D685" s="7" t="s">
        <v>47</v>
      </c>
    </row>
    <row r="686" spans="1:6">
      <c r="A686" t="s">
        <v>4</v>
      </c>
      <c r="B686" s="4" t="s">
        <v>5</v>
      </c>
      <c r="C686" s="4" t="s">
        <v>7</v>
      </c>
    </row>
    <row r="687" spans="1:6">
      <c r="A687" t="n">
        <v>7921</v>
      </c>
      <c r="B687" s="43" t="n">
        <v>74</v>
      </c>
      <c r="C687" s="7" t="n">
        <v>46</v>
      </c>
    </row>
    <row r="688" spans="1:6">
      <c r="A688" t="s">
        <v>4</v>
      </c>
      <c r="B688" s="4" t="s">
        <v>5</v>
      </c>
      <c r="C688" s="4" t="s">
        <v>7</v>
      </c>
    </row>
    <row r="689" spans="1:9">
      <c r="A689" t="n">
        <v>7923</v>
      </c>
      <c r="B689" s="43" t="n">
        <v>74</v>
      </c>
      <c r="C689" s="7" t="n">
        <v>54</v>
      </c>
    </row>
    <row r="690" spans="1:9">
      <c r="A690" t="s">
        <v>4</v>
      </c>
      <c r="B690" s="4" t="s">
        <v>5</v>
      </c>
    </row>
    <row r="691" spans="1:9">
      <c r="A691" t="n">
        <v>7925</v>
      </c>
      <c r="B691" s="5" t="n">
        <v>1</v>
      </c>
    </row>
    <row r="692" spans="1:9" s="3" customFormat="1" customHeight="0">
      <c r="A692" s="3" t="s">
        <v>2</v>
      </c>
      <c r="B692" s="3" t="s">
        <v>121</v>
      </c>
    </row>
    <row r="693" spans="1:9">
      <c r="A693" t="s">
        <v>4</v>
      </c>
      <c r="B693" s="4" t="s">
        <v>5</v>
      </c>
      <c r="C693" s="4" t="s">
        <v>11</v>
      </c>
      <c r="D693" s="4" t="s">
        <v>15</v>
      </c>
    </row>
    <row r="694" spans="1:9">
      <c r="A694" t="n">
        <v>7928</v>
      </c>
      <c r="B694" s="38" t="n">
        <v>43</v>
      </c>
      <c r="C694" s="7" t="n">
        <v>65534</v>
      </c>
      <c r="D694" s="7" t="n">
        <v>4096</v>
      </c>
    </row>
    <row r="695" spans="1:9">
      <c r="A695" t="s">
        <v>4</v>
      </c>
      <c r="B695" s="4" t="s">
        <v>5</v>
      </c>
      <c r="C695" s="4" t="s">
        <v>7</v>
      </c>
      <c r="D695" s="4" t="s">
        <v>15</v>
      </c>
      <c r="E695" s="4" t="s">
        <v>7</v>
      </c>
      <c r="F695" s="4" t="s">
        <v>12</v>
      </c>
    </row>
    <row r="696" spans="1:9">
      <c r="A696" t="n">
        <v>7935</v>
      </c>
      <c r="B696" s="10" t="n">
        <v>5</v>
      </c>
      <c r="C696" s="7" t="n">
        <v>0</v>
      </c>
      <c r="D696" s="7" t="n">
        <v>1</v>
      </c>
      <c r="E696" s="7" t="n">
        <v>1</v>
      </c>
      <c r="F696" s="11" t="n">
        <f t="normal" ca="1">A736</f>
        <v>0</v>
      </c>
    </row>
    <row r="697" spans="1:9">
      <c r="A697" t="s">
        <v>4</v>
      </c>
      <c r="B697" s="4" t="s">
        <v>5</v>
      </c>
      <c r="C697" s="4" t="s">
        <v>11</v>
      </c>
      <c r="D697" s="4" t="s">
        <v>13</v>
      </c>
      <c r="E697" s="4" t="s">
        <v>13</v>
      </c>
      <c r="F697" s="4" t="s">
        <v>7</v>
      </c>
    </row>
    <row r="698" spans="1:9">
      <c r="A698" t="n">
        <v>7946</v>
      </c>
      <c r="B698" s="46" t="n">
        <v>52</v>
      </c>
      <c r="C698" s="7" t="n">
        <v>65534</v>
      </c>
      <c r="D698" s="7" t="n">
        <v>270</v>
      </c>
      <c r="E698" s="7" t="n">
        <v>10</v>
      </c>
      <c r="F698" s="7" t="n">
        <v>0</v>
      </c>
    </row>
    <row r="699" spans="1:9">
      <c r="A699" t="s">
        <v>4</v>
      </c>
      <c r="B699" s="4" t="s">
        <v>5</v>
      </c>
      <c r="C699" s="4" t="s">
        <v>11</v>
      </c>
    </row>
    <row r="700" spans="1:9">
      <c r="A700" t="n">
        <v>7958</v>
      </c>
      <c r="B700" s="47" t="n">
        <v>54</v>
      </c>
      <c r="C700" s="7" t="n">
        <v>65534</v>
      </c>
    </row>
    <row r="701" spans="1:9">
      <c r="A701" t="s">
        <v>4</v>
      </c>
      <c r="B701" s="4" t="s">
        <v>5</v>
      </c>
      <c r="C701" s="4" t="s">
        <v>11</v>
      </c>
      <c r="D701" s="4" t="s">
        <v>7</v>
      </c>
    </row>
    <row r="702" spans="1:9">
      <c r="A702" t="n">
        <v>7961</v>
      </c>
      <c r="B702" s="48" t="n">
        <v>96</v>
      </c>
      <c r="C702" s="7" t="n">
        <v>65534</v>
      </c>
      <c r="D702" s="7" t="n">
        <v>1</v>
      </c>
    </row>
    <row r="703" spans="1:9">
      <c r="A703" t="s">
        <v>4</v>
      </c>
      <c r="B703" s="4" t="s">
        <v>5</v>
      </c>
      <c r="C703" s="4" t="s">
        <v>11</v>
      </c>
      <c r="D703" s="4" t="s">
        <v>7</v>
      </c>
      <c r="E703" s="4" t="s">
        <v>13</v>
      </c>
      <c r="F703" s="4" t="s">
        <v>13</v>
      </c>
      <c r="G703" s="4" t="s">
        <v>13</v>
      </c>
    </row>
    <row r="704" spans="1:9">
      <c r="A704" t="n">
        <v>7965</v>
      </c>
      <c r="B704" s="48" t="n">
        <v>96</v>
      </c>
      <c r="C704" s="7" t="n">
        <v>65534</v>
      </c>
      <c r="D704" s="7" t="n">
        <v>2</v>
      </c>
      <c r="E704" s="7" t="n">
        <v>6.76999998092651</v>
      </c>
      <c r="F704" s="7" t="n">
        <v>2</v>
      </c>
      <c r="G704" s="7" t="n">
        <v>-34.0499992370605</v>
      </c>
    </row>
    <row r="705" spans="1:7">
      <c r="A705" t="s">
        <v>4</v>
      </c>
      <c r="B705" s="4" t="s">
        <v>5</v>
      </c>
      <c r="C705" s="4" t="s">
        <v>11</v>
      </c>
      <c r="D705" s="4" t="s">
        <v>7</v>
      </c>
      <c r="E705" s="4" t="s">
        <v>13</v>
      </c>
      <c r="F705" s="4" t="s">
        <v>13</v>
      </c>
      <c r="G705" s="4" t="s">
        <v>13</v>
      </c>
    </row>
    <row r="706" spans="1:7">
      <c r="A706" t="n">
        <v>7981</v>
      </c>
      <c r="B706" s="48" t="n">
        <v>96</v>
      </c>
      <c r="C706" s="7" t="n">
        <v>65534</v>
      </c>
      <c r="D706" s="7" t="n">
        <v>2</v>
      </c>
      <c r="E706" s="7" t="n">
        <v>3.75999999046326</v>
      </c>
      <c r="F706" s="7" t="n">
        <v>2</v>
      </c>
      <c r="G706" s="7" t="n">
        <v>-35.6599998474121</v>
      </c>
    </row>
    <row r="707" spans="1:7">
      <c r="A707" t="s">
        <v>4</v>
      </c>
      <c r="B707" s="4" t="s">
        <v>5</v>
      </c>
      <c r="C707" s="4" t="s">
        <v>11</v>
      </c>
      <c r="D707" s="4" t="s">
        <v>7</v>
      </c>
      <c r="E707" s="4" t="s">
        <v>13</v>
      </c>
      <c r="F707" s="4" t="s">
        <v>13</v>
      </c>
      <c r="G707" s="4" t="s">
        <v>13</v>
      </c>
    </row>
    <row r="708" spans="1:7">
      <c r="A708" t="n">
        <v>7997</v>
      </c>
      <c r="B708" s="48" t="n">
        <v>96</v>
      </c>
      <c r="C708" s="7" t="n">
        <v>65534</v>
      </c>
      <c r="D708" s="7" t="n">
        <v>2</v>
      </c>
      <c r="E708" s="7" t="n">
        <v>1.94000005722046</v>
      </c>
      <c r="F708" s="7" t="n">
        <v>2</v>
      </c>
      <c r="G708" s="7" t="n">
        <v>-47</v>
      </c>
    </row>
    <row r="709" spans="1:7">
      <c r="A709" t="s">
        <v>4</v>
      </c>
      <c r="B709" s="4" t="s">
        <v>5</v>
      </c>
      <c r="C709" s="4" t="s">
        <v>11</v>
      </c>
      <c r="D709" s="4" t="s">
        <v>7</v>
      </c>
      <c r="E709" s="4" t="s">
        <v>15</v>
      </c>
      <c r="F709" s="4" t="s">
        <v>7</v>
      </c>
      <c r="G709" s="4" t="s">
        <v>11</v>
      </c>
    </row>
    <row r="710" spans="1:7">
      <c r="A710" t="n">
        <v>8013</v>
      </c>
      <c r="B710" s="48" t="n">
        <v>96</v>
      </c>
      <c r="C710" s="7" t="n">
        <v>65534</v>
      </c>
      <c r="D710" s="7" t="n">
        <v>0</v>
      </c>
      <c r="E710" s="7" t="n">
        <v>1069547520</v>
      </c>
      <c r="F710" s="7" t="n">
        <v>1</v>
      </c>
      <c r="G710" s="7" t="n">
        <v>0</v>
      </c>
    </row>
    <row r="711" spans="1:7">
      <c r="A711" t="s">
        <v>4</v>
      </c>
      <c r="B711" s="4" t="s">
        <v>5</v>
      </c>
      <c r="C711" s="4" t="s">
        <v>11</v>
      </c>
      <c r="D711" s="4" t="s">
        <v>7</v>
      </c>
    </row>
    <row r="712" spans="1:7">
      <c r="A712" t="n">
        <v>8024</v>
      </c>
      <c r="B712" s="49" t="n">
        <v>56</v>
      </c>
      <c r="C712" s="7" t="n">
        <v>65534</v>
      </c>
      <c r="D712" s="7" t="n">
        <v>0</v>
      </c>
    </row>
    <row r="713" spans="1:7">
      <c r="A713" t="s">
        <v>4</v>
      </c>
      <c r="B713" s="4" t="s">
        <v>5</v>
      </c>
      <c r="C713" s="4" t="s">
        <v>11</v>
      </c>
    </row>
    <row r="714" spans="1:7">
      <c r="A714" t="n">
        <v>8028</v>
      </c>
      <c r="B714" s="28" t="n">
        <v>16</v>
      </c>
      <c r="C714" s="7" t="n">
        <v>1500</v>
      </c>
    </row>
    <row r="715" spans="1:7">
      <c r="A715" t="s">
        <v>4</v>
      </c>
      <c r="B715" s="4" t="s">
        <v>5</v>
      </c>
      <c r="C715" s="4" t="s">
        <v>11</v>
      </c>
      <c r="D715" s="4" t="s">
        <v>13</v>
      </c>
      <c r="E715" s="4" t="s">
        <v>13</v>
      </c>
      <c r="F715" s="4" t="s">
        <v>7</v>
      </c>
    </row>
    <row r="716" spans="1:7">
      <c r="A716" t="n">
        <v>8031</v>
      </c>
      <c r="B716" s="46" t="n">
        <v>52</v>
      </c>
      <c r="C716" s="7" t="n">
        <v>65534</v>
      </c>
      <c r="D716" s="7" t="n">
        <v>0</v>
      </c>
      <c r="E716" s="7" t="n">
        <v>10</v>
      </c>
      <c r="F716" s="7" t="n">
        <v>0</v>
      </c>
    </row>
    <row r="717" spans="1:7">
      <c r="A717" t="s">
        <v>4</v>
      </c>
      <c r="B717" s="4" t="s">
        <v>5</v>
      </c>
      <c r="C717" s="4" t="s">
        <v>11</v>
      </c>
    </row>
    <row r="718" spans="1:7">
      <c r="A718" t="n">
        <v>8043</v>
      </c>
      <c r="B718" s="47" t="n">
        <v>54</v>
      </c>
      <c r="C718" s="7" t="n">
        <v>65534</v>
      </c>
    </row>
    <row r="719" spans="1:7">
      <c r="A719" t="s">
        <v>4</v>
      </c>
      <c r="B719" s="4" t="s">
        <v>5</v>
      </c>
      <c r="C719" s="4" t="s">
        <v>11</v>
      </c>
      <c r="D719" s="4" t="s">
        <v>7</v>
      </c>
    </row>
    <row r="720" spans="1:7">
      <c r="A720" t="n">
        <v>8046</v>
      </c>
      <c r="B720" s="48" t="n">
        <v>96</v>
      </c>
      <c r="C720" s="7" t="n">
        <v>65534</v>
      </c>
      <c r="D720" s="7" t="n">
        <v>1</v>
      </c>
    </row>
    <row r="721" spans="1:7">
      <c r="A721" t="s">
        <v>4</v>
      </c>
      <c r="B721" s="4" t="s">
        <v>5</v>
      </c>
      <c r="C721" s="4" t="s">
        <v>11</v>
      </c>
      <c r="D721" s="4" t="s">
        <v>7</v>
      </c>
      <c r="E721" s="4" t="s">
        <v>13</v>
      </c>
      <c r="F721" s="4" t="s">
        <v>13</v>
      </c>
      <c r="G721" s="4" t="s">
        <v>13</v>
      </c>
    </row>
    <row r="722" spans="1:7">
      <c r="A722" t="n">
        <v>8050</v>
      </c>
      <c r="B722" s="48" t="n">
        <v>96</v>
      </c>
      <c r="C722" s="7" t="n">
        <v>65534</v>
      </c>
      <c r="D722" s="7" t="n">
        <v>2</v>
      </c>
      <c r="E722" s="7" t="n">
        <v>2.53999996185303</v>
      </c>
      <c r="F722" s="7" t="n">
        <v>2</v>
      </c>
      <c r="G722" s="7" t="n">
        <v>-38.5800018310547</v>
      </c>
    </row>
    <row r="723" spans="1:7">
      <c r="A723" t="s">
        <v>4</v>
      </c>
      <c r="B723" s="4" t="s">
        <v>5</v>
      </c>
      <c r="C723" s="4" t="s">
        <v>11</v>
      </c>
      <c r="D723" s="4" t="s">
        <v>7</v>
      </c>
      <c r="E723" s="4" t="s">
        <v>13</v>
      </c>
      <c r="F723" s="4" t="s">
        <v>13</v>
      </c>
      <c r="G723" s="4" t="s">
        <v>13</v>
      </c>
    </row>
    <row r="724" spans="1:7">
      <c r="A724" t="n">
        <v>8066</v>
      </c>
      <c r="B724" s="48" t="n">
        <v>96</v>
      </c>
      <c r="C724" s="7" t="n">
        <v>65534</v>
      </c>
      <c r="D724" s="7" t="n">
        <v>2</v>
      </c>
      <c r="E724" s="7" t="n">
        <v>4.19999980926514</v>
      </c>
      <c r="F724" s="7" t="n">
        <v>2</v>
      </c>
      <c r="G724" s="7" t="n">
        <v>-35.3199996948242</v>
      </c>
    </row>
    <row r="725" spans="1:7">
      <c r="A725" t="s">
        <v>4</v>
      </c>
      <c r="B725" s="4" t="s">
        <v>5</v>
      </c>
      <c r="C725" s="4" t="s">
        <v>11</v>
      </c>
      <c r="D725" s="4" t="s">
        <v>7</v>
      </c>
      <c r="E725" s="4" t="s">
        <v>13</v>
      </c>
      <c r="F725" s="4" t="s">
        <v>13</v>
      </c>
      <c r="G725" s="4" t="s">
        <v>13</v>
      </c>
    </row>
    <row r="726" spans="1:7">
      <c r="A726" t="n">
        <v>8082</v>
      </c>
      <c r="B726" s="48" t="n">
        <v>96</v>
      </c>
      <c r="C726" s="7" t="n">
        <v>65534</v>
      </c>
      <c r="D726" s="7" t="n">
        <v>2</v>
      </c>
      <c r="E726" s="7" t="n">
        <v>10.4399995803833</v>
      </c>
      <c r="F726" s="7" t="n">
        <v>2</v>
      </c>
      <c r="G726" s="7" t="n">
        <v>-33.5900001525879</v>
      </c>
    </row>
    <row r="727" spans="1:7">
      <c r="A727" t="s">
        <v>4</v>
      </c>
      <c r="B727" s="4" t="s">
        <v>5</v>
      </c>
      <c r="C727" s="4" t="s">
        <v>11</v>
      </c>
      <c r="D727" s="4" t="s">
        <v>7</v>
      </c>
      <c r="E727" s="4" t="s">
        <v>15</v>
      </c>
      <c r="F727" s="4" t="s">
        <v>7</v>
      </c>
      <c r="G727" s="4" t="s">
        <v>11</v>
      </c>
    </row>
    <row r="728" spans="1:7">
      <c r="A728" t="n">
        <v>8098</v>
      </c>
      <c r="B728" s="48" t="n">
        <v>96</v>
      </c>
      <c r="C728" s="7" t="n">
        <v>65534</v>
      </c>
      <c r="D728" s="7" t="n">
        <v>0</v>
      </c>
      <c r="E728" s="7" t="n">
        <v>1069547520</v>
      </c>
      <c r="F728" s="7" t="n">
        <v>1</v>
      </c>
      <c r="G728" s="7" t="n">
        <v>0</v>
      </c>
    </row>
    <row r="729" spans="1:7">
      <c r="A729" t="s">
        <v>4</v>
      </c>
      <c r="B729" s="4" t="s">
        <v>5</v>
      </c>
      <c r="C729" s="4" t="s">
        <v>11</v>
      </c>
      <c r="D729" s="4" t="s">
        <v>7</v>
      </c>
    </row>
    <row r="730" spans="1:7">
      <c r="A730" t="n">
        <v>8109</v>
      </c>
      <c r="B730" s="49" t="n">
        <v>56</v>
      </c>
      <c r="C730" s="7" t="n">
        <v>65534</v>
      </c>
      <c r="D730" s="7" t="n">
        <v>0</v>
      </c>
    </row>
    <row r="731" spans="1:7">
      <c r="A731" t="s">
        <v>4</v>
      </c>
      <c r="B731" s="4" t="s">
        <v>5</v>
      </c>
      <c r="C731" s="4" t="s">
        <v>11</v>
      </c>
    </row>
    <row r="732" spans="1:7">
      <c r="A732" t="n">
        <v>8113</v>
      </c>
      <c r="B732" s="28" t="n">
        <v>16</v>
      </c>
      <c r="C732" s="7" t="n">
        <v>1500</v>
      </c>
    </row>
    <row r="733" spans="1:7">
      <c r="A733" t="s">
        <v>4</v>
      </c>
      <c r="B733" s="4" t="s">
        <v>5</v>
      </c>
      <c r="C733" s="4" t="s">
        <v>12</v>
      </c>
    </row>
    <row r="734" spans="1:7">
      <c r="A734" t="n">
        <v>8116</v>
      </c>
      <c r="B734" s="13" t="n">
        <v>3</v>
      </c>
      <c r="C734" s="11" t="n">
        <f t="normal" ca="1">A696</f>
        <v>0</v>
      </c>
    </row>
    <row r="735" spans="1:7">
      <c r="A735" t="s">
        <v>4</v>
      </c>
      <c r="B735" s="4" t="s">
        <v>5</v>
      </c>
    </row>
    <row r="736" spans="1:7">
      <c r="A736" t="n">
        <v>8121</v>
      </c>
      <c r="B736" s="5" t="n">
        <v>1</v>
      </c>
    </row>
    <row r="737" spans="1:7" s="3" customFormat="1" customHeight="0">
      <c r="A737" s="3" t="s">
        <v>2</v>
      </c>
      <c r="B737" s="3" t="s">
        <v>122</v>
      </c>
    </row>
    <row r="738" spans="1:7">
      <c r="A738" t="s">
        <v>4</v>
      </c>
      <c r="B738" s="4" t="s">
        <v>5</v>
      </c>
      <c r="C738" s="4" t="s">
        <v>7</v>
      </c>
      <c r="D738" s="4" t="s">
        <v>11</v>
      </c>
      <c r="E738" s="4" t="s">
        <v>7</v>
      </c>
      <c r="F738" s="4" t="s">
        <v>7</v>
      </c>
      <c r="G738" s="4" t="s">
        <v>7</v>
      </c>
      <c r="H738" s="4" t="s">
        <v>11</v>
      </c>
      <c r="I738" s="4" t="s">
        <v>12</v>
      </c>
      <c r="J738" s="4" t="s">
        <v>11</v>
      </c>
      <c r="K738" s="4" t="s">
        <v>12</v>
      </c>
      <c r="L738" s="4" t="s">
        <v>12</v>
      </c>
    </row>
    <row r="739" spans="1:7">
      <c r="A739" t="n">
        <v>8124</v>
      </c>
      <c r="B739" s="36" t="n">
        <v>6</v>
      </c>
      <c r="C739" s="7" t="n">
        <v>33</v>
      </c>
      <c r="D739" s="7" t="n">
        <v>65534</v>
      </c>
      <c r="E739" s="7" t="n">
        <v>9</v>
      </c>
      <c r="F739" s="7" t="n">
        <v>1</v>
      </c>
      <c r="G739" s="7" t="n">
        <v>2</v>
      </c>
      <c r="H739" s="7" t="n">
        <v>4</v>
      </c>
      <c r="I739" s="11" t="n">
        <f t="normal" ca="1">A741</f>
        <v>0</v>
      </c>
      <c r="J739" s="7" t="n">
        <v>100</v>
      </c>
      <c r="K739" s="11" t="n">
        <f t="normal" ca="1">A769</f>
        <v>0</v>
      </c>
      <c r="L739" s="11" t="n">
        <f t="normal" ca="1">A781</f>
        <v>0</v>
      </c>
    </row>
    <row r="740" spans="1:7">
      <c r="A740" t="s">
        <v>4</v>
      </c>
      <c r="B740" s="4" t="s">
        <v>5</v>
      </c>
      <c r="C740" s="4" t="s">
        <v>11</v>
      </c>
      <c r="D740" s="4" t="s">
        <v>13</v>
      </c>
      <c r="E740" s="4" t="s">
        <v>13</v>
      </c>
      <c r="F740" s="4" t="s">
        <v>13</v>
      </c>
      <c r="G740" s="4" t="s">
        <v>13</v>
      </c>
    </row>
    <row r="741" spans="1:7">
      <c r="A741" t="n">
        <v>8147</v>
      </c>
      <c r="B741" s="37" t="n">
        <v>46</v>
      </c>
      <c r="C741" s="7" t="n">
        <v>65534</v>
      </c>
      <c r="D741" s="7" t="n">
        <v>-21.3999996185303</v>
      </c>
      <c r="E741" s="7" t="n">
        <v>0</v>
      </c>
      <c r="F741" s="7" t="n">
        <v>9.72000026702881</v>
      </c>
      <c r="G741" s="7" t="n">
        <v>131.899993896484</v>
      </c>
    </row>
    <row r="742" spans="1:7">
      <c r="A742" t="s">
        <v>4</v>
      </c>
      <c r="B742" s="4" t="s">
        <v>5</v>
      </c>
      <c r="C742" s="4" t="s">
        <v>11</v>
      </c>
      <c r="D742" s="4" t="s">
        <v>15</v>
      </c>
    </row>
    <row r="743" spans="1:7">
      <c r="A743" t="n">
        <v>8166</v>
      </c>
      <c r="B743" s="38" t="n">
        <v>43</v>
      </c>
      <c r="C743" s="7" t="n">
        <v>65534</v>
      </c>
      <c r="D743" s="7" t="n">
        <v>524288</v>
      </c>
    </row>
    <row r="744" spans="1:7">
      <c r="A744" t="s">
        <v>4</v>
      </c>
      <c r="B744" s="4" t="s">
        <v>5</v>
      </c>
      <c r="C744" s="4" t="s">
        <v>7</v>
      </c>
      <c r="D744" s="4" t="s">
        <v>11</v>
      </c>
      <c r="E744" s="4" t="s">
        <v>7</v>
      </c>
      <c r="F744" s="4" t="s">
        <v>8</v>
      </c>
      <c r="G744" s="4" t="s">
        <v>8</v>
      </c>
      <c r="H744" s="4" t="s">
        <v>8</v>
      </c>
      <c r="I744" s="4" t="s">
        <v>8</v>
      </c>
      <c r="J744" s="4" t="s">
        <v>8</v>
      </c>
      <c r="K744" s="4" t="s">
        <v>8</v>
      </c>
      <c r="L744" s="4" t="s">
        <v>8</v>
      </c>
      <c r="M744" s="4" t="s">
        <v>8</v>
      </c>
      <c r="N744" s="4" t="s">
        <v>8</v>
      </c>
      <c r="O744" s="4" t="s">
        <v>8</v>
      </c>
      <c r="P744" s="4" t="s">
        <v>8</v>
      </c>
      <c r="Q744" s="4" t="s">
        <v>8</v>
      </c>
      <c r="R744" s="4" t="s">
        <v>8</v>
      </c>
      <c r="S744" s="4" t="s">
        <v>8</v>
      </c>
      <c r="T744" s="4" t="s">
        <v>8</v>
      </c>
      <c r="U744" s="4" t="s">
        <v>8</v>
      </c>
    </row>
    <row r="745" spans="1:7">
      <c r="A745" t="n">
        <v>8173</v>
      </c>
      <c r="B745" s="39" t="n">
        <v>36</v>
      </c>
      <c r="C745" s="7" t="n">
        <v>8</v>
      </c>
      <c r="D745" s="7" t="n">
        <v>65534</v>
      </c>
      <c r="E745" s="7" t="n">
        <v>0</v>
      </c>
      <c r="F745" s="7" t="s">
        <v>123</v>
      </c>
      <c r="G745" s="7" t="s">
        <v>124</v>
      </c>
      <c r="H745" s="7" t="s">
        <v>125</v>
      </c>
      <c r="I745" s="7" t="s">
        <v>18</v>
      </c>
      <c r="J745" s="7" t="s">
        <v>18</v>
      </c>
      <c r="K745" s="7" t="s">
        <v>18</v>
      </c>
      <c r="L745" s="7" t="s">
        <v>18</v>
      </c>
      <c r="M745" s="7" t="s">
        <v>18</v>
      </c>
      <c r="N745" s="7" t="s">
        <v>18</v>
      </c>
      <c r="O745" s="7" t="s">
        <v>18</v>
      </c>
      <c r="P745" s="7" t="s">
        <v>18</v>
      </c>
      <c r="Q745" s="7" t="s">
        <v>18</v>
      </c>
      <c r="R745" s="7" t="s">
        <v>18</v>
      </c>
      <c r="S745" s="7" t="s">
        <v>18</v>
      </c>
      <c r="T745" s="7" t="s">
        <v>18</v>
      </c>
      <c r="U745" s="7" t="s">
        <v>18</v>
      </c>
    </row>
    <row r="746" spans="1:7">
      <c r="A746" t="s">
        <v>4</v>
      </c>
      <c r="B746" s="4" t="s">
        <v>5</v>
      </c>
      <c r="C746" s="4" t="s">
        <v>11</v>
      </c>
      <c r="D746" s="4" t="s">
        <v>7</v>
      </c>
      <c r="E746" s="4" t="s">
        <v>7</v>
      </c>
      <c r="F746" s="4" t="s">
        <v>8</v>
      </c>
    </row>
    <row r="747" spans="1:7">
      <c r="A747" t="n">
        <v>8221</v>
      </c>
      <c r="B747" s="50" t="n">
        <v>47</v>
      </c>
      <c r="C747" s="7" t="n">
        <v>65534</v>
      </c>
      <c r="D747" s="7" t="n">
        <v>0</v>
      </c>
      <c r="E747" s="7" t="n">
        <v>0</v>
      </c>
      <c r="F747" s="7" t="s">
        <v>126</v>
      </c>
    </row>
    <row r="748" spans="1:7">
      <c r="A748" t="s">
        <v>4</v>
      </c>
      <c r="B748" s="4" t="s">
        <v>5</v>
      </c>
      <c r="C748" s="4" t="s">
        <v>11</v>
      </c>
      <c r="D748" s="4" t="s">
        <v>7</v>
      </c>
      <c r="E748" s="4" t="s">
        <v>7</v>
      </c>
      <c r="F748" s="4" t="s">
        <v>8</v>
      </c>
    </row>
    <row r="749" spans="1:7">
      <c r="A749" t="n">
        <v>8242</v>
      </c>
      <c r="B749" s="50" t="n">
        <v>47</v>
      </c>
      <c r="C749" s="7" t="n">
        <v>65534</v>
      </c>
      <c r="D749" s="7" t="n">
        <v>0</v>
      </c>
      <c r="E749" s="7" t="n">
        <v>0</v>
      </c>
      <c r="F749" s="7" t="s">
        <v>125</v>
      </c>
    </row>
    <row r="750" spans="1:7">
      <c r="A750" t="s">
        <v>4</v>
      </c>
      <c r="B750" s="4" t="s">
        <v>5</v>
      </c>
      <c r="C750" s="4" t="s">
        <v>7</v>
      </c>
      <c r="D750" s="4" t="s">
        <v>11</v>
      </c>
      <c r="E750" s="4" t="s">
        <v>13</v>
      </c>
      <c r="F750" s="4" t="s">
        <v>13</v>
      </c>
      <c r="G750" s="4" t="s">
        <v>13</v>
      </c>
      <c r="H750" s="4" t="s">
        <v>13</v>
      </c>
      <c r="I750" s="4" t="s">
        <v>13</v>
      </c>
      <c r="J750" s="4" t="s">
        <v>7</v>
      </c>
      <c r="K750" s="4" t="s">
        <v>11</v>
      </c>
    </row>
    <row r="751" spans="1:7">
      <c r="A751" t="n">
        <v>8257</v>
      </c>
      <c r="B751" s="51" t="n">
        <v>57</v>
      </c>
      <c r="C751" s="7" t="n">
        <v>1</v>
      </c>
      <c r="D751" s="7" t="n">
        <v>65534</v>
      </c>
      <c r="E751" s="7" t="n">
        <v>-9999</v>
      </c>
      <c r="F751" s="7" t="n">
        <v>-9999</v>
      </c>
      <c r="G751" s="7" t="n">
        <v>-9999</v>
      </c>
      <c r="H751" s="7" t="n">
        <v>0</v>
      </c>
      <c r="I751" s="7" t="n">
        <v>0</v>
      </c>
      <c r="J751" s="7" t="n">
        <v>0</v>
      </c>
      <c r="K751" s="7" t="n">
        <v>0</v>
      </c>
    </row>
    <row r="752" spans="1:7">
      <c r="A752" t="s">
        <v>4</v>
      </c>
      <c r="B752" s="4" t="s">
        <v>5</v>
      </c>
      <c r="C752" s="4" t="s">
        <v>7</v>
      </c>
      <c r="D752" s="4" t="s">
        <v>15</v>
      </c>
      <c r="E752" s="4" t="s">
        <v>7</v>
      </c>
      <c r="F752" s="4" t="s">
        <v>12</v>
      </c>
    </row>
    <row r="753" spans="1:21">
      <c r="A753" t="n">
        <v>8284</v>
      </c>
      <c r="B753" s="10" t="n">
        <v>5</v>
      </c>
      <c r="C753" s="7" t="n">
        <v>0</v>
      </c>
      <c r="D753" s="7" t="n">
        <v>1</v>
      </c>
      <c r="E753" s="7" t="n">
        <v>1</v>
      </c>
      <c r="F753" s="11" t="n">
        <f t="normal" ca="1">A767</f>
        <v>0</v>
      </c>
    </row>
    <row r="754" spans="1:21">
      <c r="A754" t="s">
        <v>4</v>
      </c>
      <c r="B754" s="4" t="s">
        <v>5</v>
      </c>
      <c r="C754" s="4" t="s">
        <v>7</v>
      </c>
      <c r="D754" s="4" t="s">
        <v>11</v>
      </c>
      <c r="E754" s="4" t="s">
        <v>13</v>
      </c>
      <c r="F754" s="4" t="s">
        <v>13</v>
      </c>
      <c r="G754" s="4" t="s">
        <v>13</v>
      </c>
      <c r="H754" s="4" t="s">
        <v>13</v>
      </c>
      <c r="I754" s="4" t="s">
        <v>13</v>
      </c>
      <c r="J754" s="4" t="s">
        <v>7</v>
      </c>
      <c r="K754" s="4" t="s">
        <v>11</v>
      </c>
    </row>
    <row r="755" spans="1:21">
      <c r="A755" t="n">
        <v>8295</v>
      </c>
      <c r="B755" s="51" t="n">
        <v>57</v>
      </c>
      <c r="C755" s="7" t="n">
        <v>0</v>
      </c>
      <c r="D755" s="7" t="n">
        <v>65534</v>
      </c>
      <c r="E755" s="7" t="n">
        <v>-9999</v>
      </c>
      <c r="F755" s="7" t="n">
        <v>-9999</v>
      </c>
      <c r="G755" s="7" t="n">
        <v>-9999</v>
      </c>
      <c r="H755" s="7" t="n">
        <v>2.5</v>
      </c>
      <c r="I755" s="7" t="n">
        <v>1.5</v>
      </c>
      <c r="J755" s="7" t="n">
        <v>1</v>
      </c>
      <c r="K755" s="7" t="n">
        <v>0</v>
      </c>
    </row>
    <row r="756" spans="1:21">
      <c r="A756" t="s">
        <v>4</v>
      </c>
      <c r="B756" s="4" t="s">
        <v>5</v>
      </c>
      <c r="C756" s="4" t="s">
        <v>11</v>
      </c>
      <c r="D756" s="4" t="s">
        <v>7</v>
      </c>
    </row>
    <row r="757" spans="1:21">
      <c r="A757" t="n">
        <v>8322</v>
      </c>
      <c r="B757" s="49" t="n">
        <v>56</v>
      </c>
      <c r="C757" s="7" t="n">
        <v>65534</v>
      </c>
      <c r="D757" s="7" t="n">
        <v>0</v>
      </c>
    </row>
    <row r="758" spans="1:21">
      <c r="A758" t="s">
        <v>4</v>
      </c>
      <c r="B758" s="4" t="s">
        <v>5</v>
      </c>
      <c r="C758" s="4" t="s">
        <v>11</v>
      </c>
    </row>
    <row r="759" spans="1:21">
      <c r="A759" t="n">
        <v>8326</v>
      </c>
      <c r="B759" s="28" t="n">
        <v>16</v>
      </c>
      <c r="C759" s="7" t="n">
        <v>500</v>
      </c>
    </row>
    <row r="760" spans="1:21">
      <c r="A760" t="s">
        <v>4</v>
      </c>
      <c r="B760" s="4" t="s">
        <v>5</v>
      </c>
      <c r="C760" s="4" t="s">
        <v>11</v>
      </c>
      <c r="D760" s="4" t="s">
        <v>7</v>
      </c>
      <c r="E760" s="4" t="s">
        <v>7</v>
      </c>
      <c r="F760" s="4" t="s">
        <v>8</v>
      </c>
    </row>
    <row r="761" spans="1:21">
      <c r="A761" t="n">
        <v>8329</v>
      </c>
      <c r="B761" s="50" t="n">
        <v>47</v>
      </c>
      <c r="C761" s="7" t="n">
        <v>65534</v>
      </c>
      <c r="D761" s="7" t="n">
        <v>0</v>
      </c>
      <c r="E761" s="7" t="n">
        <v>0</v>
      </c>
      <c r="F761" s="7" t="s">
        <v>123</v>
      </c>
    </row>
    <row r="762" spans="1:21">
      <c r="A762" t="s">
        <v>4</v>
      </c>
      <c r="B762" s="4" t="s">
        <v>5</v>
      </c>
      <c r="C762" s="4" t="s">
        <v>11</v>
      </c>
    </row>
    <row r="763" spans="1:21">
      <c r="A763" t="n">
        <v>8344</v>
      </c>
      <c r="B763" s="28" t="n">
        <v>16</v>
      </c>
      <c r="C763" s="7" t="n">
        <v>4500</v>
      </c>
    </row>
    <row r="764" spans="1:21">
      <c r="A764" t="s">
        <v>4</v>
      </c>
      <c r="B764" s="4" t="s">
        <v>5</v>
      </c>
      <c r="C764" s="4" t="s">
        <v>12</v>
      </c>
    </row>
    <row r="765" spans="1:21">
      <c r="A765" t="n">
        <v>8347</v>
      </c>
      <c r="B765" s="13" t="n">
        <v>3</v>
      </c>
      <c r="C765" s="11" t="n">
        <f t="normal" ca="1">A753</f>
        <v>0</v>
      </c>
    </row>
    <row r="766" spans="1:21">
      <c r="A766" t="s">
        <v>4</v>
      </c>
      <c r="B766" s="4" t="s">
        <v>5</v>
      </c>
      <c r="C766" s="4" t="s">
        <v>12</v>
      </c>
    </row>
    <row r="767" spans="1:21">
      <c r="A767" t="n">
        <v>8352</v>
      </c>
      <c r="B767" s="13" t="n">
        <v>3</v>
      </c>
      <c r="C767" s="11" t="n">
        <f t="normal" ca="1">A781</f>
        <v>0</v>
      </c>
    </row>
    <row r="768" spans="1:21">
      <c r="A768" t="s">
        <v>4</v>
      </c>
      <c r="B768" s="4" t="s">
        <v>5</v>
      </c>
      <c r="C768" s="4" t="s">
        <v>11</v>
      </c>
      <c r="D768" s="4" t="s">
        <v>13</v>
      </c>
      <c r="E768" s="4" t="s">
        <v>13</v>
      </c>
      <c r="F768" s="4" t="s">
        <v>13</v>
      </c>
      <c r="G768" s="4" t="s">
        <v>13</v>
      </c>
    </row>
    <row r="769" spans="1:11">
      <c r="A769" t="n">
        <v>8357</v>
      </c>
      <c r="B769" s="37" t="n">
        <v>46</v>
      </c>
      <c r="C769" s="7" t="n">
        <v>65534</v>
      </c>
      <c r="D769" s="7" t="n">
        <v>-25.5100002288818</v>
      </c>
      <c r="E769" s="7" t="n">
        <v>0</v>
      </c>
      <c r="F769" s="7" t="n">
        <v>-11.2700004577637</v>
      </c>
      <c r="G769" s="7" t="n">
        <v>277.5</v>
      </c>
    </row>
    <row r="770" spans="1:11">
      <c r="A770" t="s">
        <v>4</v>
      </c>
      <c r="B770" s="4" t="s">
        <v>5</v>
      </c>
      <c r="C770" s="4" t="s">
        <v>11</v>
      </c>
      <c r="D770" s="4" t="s">
        <v>15</v>
      </c>
    </row>
    <row r="771" spans="1:11">
      <c r="A771" t="n">
        <v>8376</v>
      </c>
      <c r="B771" s="38" t="n">
        <v>43</v>
      </c>
      <c r="C771" s="7" t="n">
        <v>65534</v>
      </c>
      <c r="D771" s="7" t="n">
        <v>524288</v>
      </c>
    </row>
    <row r="772" spans="1:11">
      <c r="A772" t="s">
        <v>4</v>
      </c>
      <c r="B772" s="4" t="s">
        <v>5</v>
      </c>
      <c r="C772" s="4" t="s">
        <v>7</v>
      </c>
      <c r="D772" s="4" t="s">
        <v>11</v>
      </c>
      <c r="E772" s="4" t="s">
        <v>7</v>
      </c>
      <c r="F772" s="4" t="s">
        <v>8</v>
      </c>
      <c r="G772" s="4" t="s">
        <v>8</v>
      </c>
      <c r="H772" s="4" t="s">
        <v>8</v>
      </c>
      <c r="I772" s="4" t="s">
        <v>8</v>
      </c>
      <c r="J772" s="4" t="s">
        <v>8</v>
      </c>
      <c r="K772" s="4" t="s">
        <v>8</v>
      </c>
      <c r="L772" s="4" t="s">
        <v>8</v>
      </c>
      <c r="M772" s="4" t="s">
        <v>8</v>
      </c>
      <c r="N772" s="4" t="s">
        <v>8</v>
      </c>
      <c r="O772" s="4" t="s">
        <v>8</v>
      </c>
      <c r="P772" s="4" t="s">
        <v>8</v>
      </c>
      <c r="Q772" s="4" t="s">
        <v>8</v>
      </c>
      <c r="R772" s="4" t="s">
        <v>8</v>
      </c>
      <c r="S772" s="4" t="s">
        <v>8</v>
      </c>
      <c r="T772" s="4" t="s">
        <v>8</v>
      </c>
      <c r="U772" s="4" t="s">
        <v>8</v>
      </c>
    </row>
    <row r="773" spans="1:11">
      <c r="A773" t="n">
        <v>8383</v>
      </c>
      <c r="B773" s="39" t="n">
        <v>36</v>
      </c>
      <c r="C773" s="7" t="n">
        <v>8</v>
      </c>
      <c r="D773" s="7" t="n">
        <v>65534</v>
      </c>
      <c r="E773" s="7" t="n">
        <v>0</v>
      </c>
      <c r="F773" s="7" t="s">
        <v>124</v>
      </c>
      <c r="G773" s="7" t="s">
        <v>125</v>
      </c>
      <c r="H773" s="7" t="s">
        <v>127</v>
      </c>
      <c r="I773" s="7" t="s">
        <v>128</v>
      </c>
      <c r="J773" s="7" t="s">
        <v>18</v>
      </c>
      <c r="K773" s="7" t="s">
        <v>18</v>
      </c>
      <c r="L773" s="7" t="s">
        <v>18</v>
      </c>
      <c r="M773" s="7" t="s">
        <v>18</v>
      </c>
      <c r="N773" s="7" t="s">
        <v>18</v>
      </c>
      <c r="O773" s="7" t="s">
        <v>18</v>
      </c>
      <c r="P773" s="7" t="s">
        <v>18</v>
      </c>
      <c r="Q773" s="7" t="s">
        <v>18</v>
      </c>
      <c r="R773" s="7" t="s">
        <v>18</v>
      </c>
      <c r="S773" s="7" t="s">
        <v>18</v>
      </c>
      <c r="T773" s="7" t="s">
        <v>18</v>
      </c>
      <c r="U773" s="7" t="s">
        <v>18</v>
      </c>
    </row>
    <row r="774" spans="1:11">
      <c r="A774" t="s">
        <v>4</v>
      </c>
      <c r="B774" s="4" t="s">
        <v>5</v>
      </c>
      <c r="C774" s="4" t="s">
        <v>11</v>
      </c>
      <c r="D774" s="4" t="s">
        <v>7</v>
      </c>
      <c r="E774" s="4" t="s">
        <v>7</v>
      </c>
      <c r="F774" s="4" t="s">
        <v>8</v>
      </c>
    </row>
    <row r="775" spans="1:11">
      <c r="A775" t="n">
        <v>8440</v>
      </c>
      <c r="B775" s="50" t="n">
        <v>47</v>
      </c>
      <c r="C775" s="7" t="n">
        <v>65534</v>
      </c>
      <c r="D775" s="7" t="n">
        <v>0</v>
      </c>
      <c r="E775" s="7" t="n">
        <v>0</v>
      </c>
      <c r="F775" s="7" t="s">
        <v>129</v>
      </c>
    </row>
    <row r="776" spans="1:11">
      <c r="A776" t="s">
        <v>4</v>
      </c>
      <c r="B776" s="4" t="s">
        <v>5</v>
      </c>
      <c r="C776" s="4" t="s">
        <v>11</v>
      </c>
      <c r="D776" s="4" t="s">
        <v>7</v>
      </c>
      <c r="E776" s="4" t="s">
        <v>8</v>
      </c>
      <c r="F776" s="4" t="s">
        <v>13</v>
      </c>
      <c r="G776" s="4" t="s">
        <v>13</v>
      </c>
      <c r="H776" s="4" t="s">
        <v>13</v>
      </c>
    </row>
    <row r="777" spans="1:11">
      <c r="A777" t="n">
        <v>8461</v>
      </c>
      <c r="B777" s="40" t="n">
        <v>48</v>
      </c>
      <c r="C777" s="7" t="n">
        <v>65534</v>
      </c>
      <c r="D777" s="7" t="n">
        <v>0</v>
      </c>
      <c r="E777" s="7" t="s">
        <v>127</v>
      </c>
      <c r="F777" s="7" t="n">
        <v>0</v>
      </c>
      <c r="G777" s="7" t="n">
        <v>1</v>
      </c>
      <c r="H777" s="7" t="n">
        <v>0</v>
      </c>
    </row>
    <row r="778" spans="1:11">
      <c r="A778" t="s">
        <v>4</v>
      </c>
      <c r="B778" s="4" t="s">
        <v>5</v>
      </c>
      <c r="C778" s="4" t="s">
        <v>12</v>
      </c>
    </row>
    <row r="779" spans="1:11">
      <c r="A779" t="n">
        <v>8487</v>
      </c>
      <c r="B779" s="13" t="n">
        <v>3</v>
      </c>
      <c r="C779" s="11" t="n">
        <f t="normal" ca="1">A781</f>
        <v>0</v>
      </c>
    </row>
    <row r="780" spans="1:11">
      <c r="A780" t="s">
        <v>4</v>
      </c>
      <c r="B780" s="4" t="s">
        <v>5</v>
      </c>
    </row>
    <row r="781" spans="1:11">
      <c r="A781" t="n">
        <v>8492</v>
      </c>
      <c r="B781" s="5" t="n">
        <v>1</v>
      </c>
    </row>
    <row r="782" spans="1:11" s="3" customFormat="1" customHeight="0">
      <c r="A782" s="3" t="s">
        <v>2</v>
      </c>
      <c r="B782" s="3" t="s">
        <v>130</v>
      </c>
    </row>
    <row r="783" spans="1:11">
      <c r="A783" t="s">
        <v>4</v>
      </c>
      <c r="B783" s="4" t="s">
        <v>5</v>
      </c>
      <c r="C783" s="4" t="s">
        <v>7</v>
      </c>
      <c r="D783" s="4" t="s">
        <v>11</v>
      </c>
      <c r="E783" s="4" t="s">
        <v>7</v>
      </c>
      <c r="F783" s="4" t="s">
        <v>12</v>
      </c>
    </row>
    <row r="784" spans="1:11">
      <c r="A784" t="n">
        <v>8496</v>
      </c>
      <c r="B784" s="10" t="n">
        <v>5</v>
      </c>
      <c r="C784" s="7" t="n">
        <v>30</v>
      </c>
      <c r="D784" s="7" t="n">
        <v>10225</v>
      </c>
      <c r="E784" s="7" t="n">
        <v>1</v>
      </c>
      <c r="F784" s="11" t="n">
        <f t="normal" ca="1">A826</f>
        <v>0</v>
      </c>
    </row>
    <row r="785" spans="1:21">
      <c r="A785" t="s">
        <v>4</v>
      </c>
      <c r="B785" s="4" t="s">
        <v>5</v>
      </c>
      <c r="C785" s="4" t="s">
        <v>11</v>
      </c>
      <c r="D785" s="4" t="s">
        <v>7</v>
      </c>
      <c r="E785" s="4" t="s">
        <v>7</v>
      </c>
      <c r="F785" s="4" t="s">
        <v>8</v>
      </c>
    </row>
    <row r="786" spans="1:21">
      <c r="A786" t="n">
        <v>8505</v>
      </c>
      <c r="B786" s="41" t="n">
        <v>20</v>
      </c>
      <c r="C786" s="7" t="n">
        <v>65534</v>
      </c>
      <c r="D786" s="7" t="n">
        <v>3</v>
      </c>
      <c r="E786" s="7" t="n">
        <v>10</v>
      </c>
      <c r="F786" s="7" t="s">
        <v>55</v>
      </c>
    </row>
    <row r="787" spans="1:21">
      <c r="A787" t="s">
        <v>4</v>
      </c>
      <c r="B787" s="4" t="s">
        <v>5</v>
      </c>
      <c r="C787" s="4" t="s">
        <v>11</v>
      </c>
    </row>
    <row r="788" spans="1:21">
      <c r="A788" t="n">
        <v>8526</v>
      </c>
      <c r="B788" s="28" t="n">
        <v>16</v>
      </c>
      <c r="C788" s="7" t="n">
        <v>0</v>
      </c>
    </row>
    <row r="789" spans="1:21">
      <c r="A789" t="s">
        <v>4</v>
      </c>
      <c r="B789" s="4" t="s">
        <v>5</v>
      </c>
      <c r="C789" s="4" t="s">
        <v>7</v>
      </c>
      <c r="D789" s="4" t="s">
        <v>11</v>
      </c>
    </row>
    <row r="790" spans="1:21">
      <c r="A790" t="n">
        <v>8529</v>
      </c>
      <c r="B790" s="22" t="n">
        <v>22</v>
      </c>
      <c r="C790" s="7" t="n">
        <v>10</v>
      </c>
      <c r="D790" s="7" t="n">
        <v>0</v>
      </c>
    </row>
    <row r="791" spans="1:21">
      <c r="A791" t="s">
        <v>4</v>
      </c>
      <c r="B791" s="4" t="s">
        <v>5</v>
      </c>
      <c r="C791" s="4" t="s">
        <v>7</v>
      </c>
      <c r="D791" s="4" t="s">
        <v>11</v>
      </c>
      <c r="E791" s="4" t="s">
        <v>7</v>
      </c>
      <c r="F791" s="4" t="s">
        <v>7</v>
      </c>
      <c r="G791" s="4" t="s">
        <v>12</v>
      </c>
    </row>
    <row r="792" spans="1:21">
      <c r="A792" t="n">
        <v>8533</v>
      </c>
      <c r="B792" s="10" t="n">
        <v>5</v>
      </c>
      <c r="C792" s="7" t="n">
        <v>30</v>
      </c>
      <c r="D792" s="7" t="n">
        <v>3</v>
      </c>
      <c r="E792" s="7" t="n">
        <v>8</v>
      </c>
      <c r="F792" s="7" t="n">
        <v>1</v>
      </c>
      <c r="G792" s="11" t="n">
        <f t="normal" ca="1">A816</f>
        <v>0</v>
      </c>
    </row>
    <row r="793" spans="1:21">
      <c r="A793" t="s">
        <v>4</v>
      </c>
      <c r="B793" s="4" t="s">
        <v>5</v>
      </c>
      <c r="C793" s="4" t="s">
        <v>7</v>
      </c>
      <c r="D793" s="4" t="s">
        <v>11</v>
      </c>
      <c r="E793" s="4" t="s">
        <v>8</v>
      </c>
    </row>
    <row r="794" spans="1:21">
      <c r="A794" t="n">
        <v>8543</v>
      </c>
      <c r="B794" s="27" t="n">
        <v>51</v>
      </c>
      <c r="C794" s="7" t="n">
        <v>4</v>
      </c>
      <c r="D794" s="7" t="n">
        <v>65534</v>
      </c>
      <c r="E794" s="7" t="s">
        <v>41</v>
      </c>
    </row>
    <row r="795" spans="1:21">
      <c r="A795" t="s">
        <v>4</v>
      </c>
      <c r="B795" s="4" t="s">
        <v>5</v>
      </c>
      <c r="C795" s="4" t="s">
        <v>11</v>
      </c>
    </row>
    <row r="796" spans="1:21">
      <c r="A796" t="n">
        <v>8556</v>
      </c>
      <c r="B796" s="28" t="n">
        <v>16</v>
      </c>
      <c r="C796" s="7" t="n">
        <v>0</v>
      </c>
    </row>
    <row r="797" spans="1:21">
      <c r="A797" t="s">
        <v>4</v>
      </c>
      <c r="B797" s="4" t="s">
        <v>5</v>
      </c>
      <c r="C797" s="4" t="s">
        <v>11</v>
      </c>
      <c r="D797" s="4" t="s">
        <v>39</v>
      </c>
      <c r="E797" s="4" t="s">
        <v>7</v>
      </c>
      <c r="F797" s="4" t="s">
        <v>7</v>
      </c>
      <c r="G797" s="4" t="s">
        <v>39</v>
      </c>
      <c r="H797" s="4" t="s">
        <v>7</v>
      </c>
      <c r="I797" s="4" t="s">
        <v>7</v>
      </c>
      <c r="J797" s="4" t="s">
        <v>39</v>
      </c>
      <c r="K797" s="4" t="s">
        <v>7</v>
      </c>
      <c r="L797" s="4" t="s">
        <v>7</v>
      </c>
      <c r="M797" s="4" t="s">
        <v>39</v>
      </c>
      <c r="N797" s="4" t="s">
        <v>7</v>
      </c>
      <c r="O797" s="4" t="s">
        <v>7</v>
      </c>
    </row>
    <row r="798" spans="1:21">
      <c r="A798" t="n">
        <v>8559</v>
      </c>
      <c r="B798" s="29" t="n">
        <v>26</v>
      </c>
      <c r="C798" s="7" t="n">
        <v>65534</v>
      </c>
      <c r="D798" s="7" t="s">
        <v>131</v>
      </c>
      <c r="E798" s="7" t="n">
        <v>2</v>
      </c>
      <c r="F798" s="7" t="n">
        <v>3</v>
      </c>
      <c r="G798" s="7" t="s">
        <v>132</v>
      </c>
      <c r="H798" s="7" t="n">
        <v>2</v>
      </c>
      <c r="I798" s="7" t="n">
        <v>3</v>
      </c>
      <c r="J798" s="7" t="s">
        <v>133</v>
      </c>
      <c r="K798" s="7" t="n">
        <v>2</v>
      </c>
      <c r="L798" s="7" t="n">
        <v>3</v>
      </c>
      <c r="M798" s="7" t="s">
        <v>134</v>
      </c>
      <c r="N798" s="7" t="n">
        <v>2</v>
      </c>
      <c r="O798" s="7" t="n">
        <v>0</v>
      </c>
    </row>
    <row r="799" spans="1:21">
      <c r="A799" t="s">
        <v>4</v>
      </c>
      <c r="B799" s="4" t="s">
        <v>5</v>
      </c>
    </row>
    <row r="800" spans="1:21">
      <c r="A800" t="n">
        <v>8887</v>
      </c>
      <c r="B800" s="25" t="n">
        <v>28</v>
      </c>
    </row>
    <row r="801" spans="1:15">
      <c r="A801" t="s">
        <v>4</v>
      </c>
      <c r="B801" s="4" t="s">
        <v>5</v>
      </c>
      <c r="C801" s="4" t="s">
        <v>7</v>
      </c>
      <c r="D801" s="14" t="s">
        <v>14</v>
      </c>
      <c r="E801" s="4" t="s">
        <v>5</v>
      </c>
      <c r="F801" s="4" t="s">
        <v>7</v>
      </c>
      <c r="G801" s="4" t="s">
        <v>11</v>
      </c>
      <c r="H801" s="14" t="s">
        <v>16</v>
      </c>
      <c r="I801" s="4" t="s">
        <v>7</v>
      </c>
      <c r="J801" s="4" t="s">
        <v>12</v>
      </c>
    </row>
    <row r="802" spans="1:15">
      <c r="A802" t="n">
        <v>8888</v>
      </c>
      <c r="B802" s="10" t="n">
        <v>5</v>
      </c>
      <c r="C802" s="7" t="n">
        <v>28</v>
      </c>
      <c r="D802" s="14" t="s">
        <v>3</v>
      </c>
      <c r="E802" s="52" t="n">
        <v>64</v>
      </c>
      <c r="F802" s="7" t="n">
        <v>5</v>
      </c>
      <c r="G802" s="7" t="n">
        <v>6</v>
      </c>
      <c r="H802" s="14" t="s">
        <v>3</v>
      </c>
      <c r="I802" s="7" t="n">
        <v>1</v>
      </c>
      <c r="J802" s="11" t="n">
        <f t="normal" ca="1">A812</f>
        <v>0</v>
      </c>
    </row>
    <row r="803" spans="1:15">
      <c r="A803" t="s">
        <v>4</v>
      </c>
      <c r="B803" s="4" t="s">
        <v>5</v>
      </c>
      <c r="C803" s="4" t="s">
        <v>7</v>
      </c>
      <c r="D803" s="4" t="s">
        <v>11</v>
      </c>
      <c r="E803" s="4" t="s">
        <v>8</v>
      </c>
    </row>
    <row r="804" spans="1:15">
      <c r="A804" t="n">
        <v>8899</v>
      </c>
      <c r="B804" s="27" t="n">
        <v>51</v>
      </c>
      <c r="C804" s="7" t="n">
        <v>4</v>
      </c>
      <c r="D804" s="7" t="n">
        <v>6</v>
      </c>
      <c r="E804" s="7" t="s">
        <v>135</v>
      </c>
    </row>
    <row r="805" spans="1:15">
      <c r="A805" t="s">
        <v>4</v>
      </c>
      <c r="B805" s="4" t="s">
        <v>5</v>
      </c>
      <c r="C805" s="4" t="s">
        <v>11</v>
      </c>
    </row>
    <row r="806" spans="1:15">
      <c r="A806" t="n">
        <v>8913</v>
      </c>
      <c r="B806" s="28" t="n">
        <v>16</v>
      </c>
      <c r="C806" s="7" t="n">
        <v>0</v>
      </c>
    </row>
    <row r="807" spans="1:15">
      <c r="A807" t="s">
        <v>4</v>
      </c>
      <c r="B807" s="4" t="s">
        <v>5</v>
      </c>
      <c r="C807" s="4" t="s">
        <v>11</v>
      </c>
      <c r="D807" s="4" t="s">
        <v>39</v>
      </c>
      <c r="E807" s="4" t="s">
        <v>7</v>
      </c>
      <c r="F807" s="4" t="s">
        <v>7</v>
      </c>
    </row>
    <row r="808" spans="1:15">
      <c r="A808" t="n">
        <v>8916</v>
      </c>
      <c r="B808" s="29" t="n">
        <v>26</v>
      </c>
      <c r="C808" s="7" t="n">
        <v>6</v>
      </c>
      <c r="D808" s="7" t="s">
        <v>136</v>
      </c>
      <c r="E808" s="7" t="n">
        <v>2</v>
      </c>
      <c r="F808" s="7" t="n">
        <v>0</v>
      </c>
    </row>
    <row r="809" spans="1:15">
      <c r="A809" t="s">
        <v>4</v>
      </c>
      <c r="B809" s="4" t="s">
        <v>5</v>
      </c>
    </row>
    <row r="810" spans="1:15">
      <c r="A810" t="n">
        <v>8926</v>
      </c>
      <c r="B810" s="25" t="n">
        <v>28</v>
      </c>
    </row>
    <row r="811" spans="1:15">
      <c r="A811" t="s">
        <v>4</v>
      </c>
      <c r="B811" s="4" t="s">
        <v>5</v>
      </c>
      <c r="C811" s="4" t="s">
        <v>11</v>
      </c>
    </row>
    <row r="812" spans="1:15">
      <c r="A812" t="n">
        <v>8927</v>
      </c>
      <c r="B812" s="42" t="n">
        <v>12</v>
      </c>
      <c r="C812" s="7" t="n">
        <v>3</v>
      </c>
    </row>
    <row r="813" spans="1:15">
      <c r="A813" t="s">
        <v>4</v>
      </c>
      <c r="B813" s="4" t="s">
        <v>5</v>
      </c>
      <c r="C813" s="4" t="s">
        <v>12</v>
      </c>
    </row>
    <row r="814" spans="1:15">
      <c r="A814" t="n">
        <v>8930</v>
      </c>
      <c r="B814" s="13" t="n">
        <v>3</v>
      </c>
      <c r="C814" s="11" t="n">
        <f t="normal" ca="1">A824</f>
        <v>0</v>
      </c>
    </row>
    <row r="815" spans="1:15">
      <c r="A815" t="s">
        <v>4</v>
      </c>
      <c r="B815" s="4" t="s">
        <v>5</v>
      </c>
      <c r="C815" s="4" t="s">
        <v>7</v>
      </c>
      <c r="D815" s="4" t="s">
        <v>11</v>
      </c>
      <c r="E815" s="4" t="s">
        <v>8</v>
      </c>
    </row>
    <row r="816" spans="1:15">
      <c r="A816" t="n">
        <v>8935</v>
      </c>
      <c r="B816" s="27" t="n">
        <v>51</v>
      </c>
      <c r="C816" s="7" t="n">
        <v>4</v>
      </c>
      <c r="D816" s="7" t="n">
        <v>65534</v>
      </c>
      <c r="E816" s="7" t="s">
        <v>41</v>
      </c>
    </row>
    <row r="817" spans="1:10">
      <c r="A817" t="s">
        <v>4</v>
      </c>
      <c r="B817" s="4" t="s">
        <v>5</v>
      </c>
      <c r="C817" s="4" t="s">
        <v>11</v>
      </c>
    </row>
    <row r="818" spans="1:10">
      <c r="A818" t="n">
        <v>8948</v>
      </c>
      <c r="B818" s="28" t="n">
        <v>16</v>
      </c>
      <c r="C818" s="7" t="n">
        <v>0</v>
      </c>
    </row>
    <row r="819" spans="1:10">
      <c r="A819" t="s">
        <v>4</v>
      </c>
      <c r="B819" s="4" t="s">
        <v>5</v>
      </c>
      <c r="C819" s="4" t="s">
        <v>11</v>
      </c>
      <c r="D819" s="4" t="s">
        <v>39</v>
      </c>
      <c r="E819" s="4" t="s">
        <v>7</v>
      </c>
      <c r="F819" s="4" t="s">
        <v>7</v>
      </c>
      <c r="G819" s="4" t="s">
        <v>39</v>
      </c>
      <c r="H819" s="4" t="s">
        <v>7</v>
      </c>
      <c r="I819" s="4" t="s">
        <v>7</v>
      </c>
    </row>
    <row r="820" spans="1:10">
      <c r="A820" t="n">
        <v>8951</v>
      </c>
      <c r="B820" s="29" t="n">
        <v>26</v>
      </c>
      <c r="C820" s="7" t="n">
        <v>65534</v>
      </c>
      <c r="D820" s="7" t="s">
        <v>137</v>
      </c>
      <c r="E820" s="7" t="n">
        <v>2</v>
      </c>
      <c r="F820" s="7" t="n">
        <v>3</v>
      </c>
      <c r="G820" s="7" t="s">
        <v>138</v>
      </c>
      <c r="H820" s="7" t="n">
        <v>2</v>
      </c>
      <c r="I820" s="7" t="n">
        <v>0</v>
      </c>
    </row>
    <row r="821" spans="1:10">
      <c r="A821" t="s">
        <v>4</v>
      </c>
      <c r="B821" s="4" t="s">
        <v>5</v>
      </c>
    </row>
    <row r="822" spans="1:10">
      <c r="A822" t="n">
        <v>9063</v>
      </c>
      <c r="B822" s="25" t="n">
        <v>28</v>
      </c>
    </row>
    <row r="823" spans="1:10">
      <c r="A823" t="s">
        <v>4</v>
      </c>
      <c r="B823" s="4" t="s">
        <v>5</v>
      </c>
      <c r="C823" s="4" t="s">
        <v>12</v>
      </c>
    </row>
    <row r="824" spans="1:10">
      <c r="A824" t="n">
        <v>9064</v>
      </c>
      <c r="B824" s="13" t="n">
        <v>3</v>
      </c>
      <c r="C824" s="11" t="n">
        <f t="normal" ca="1">A904</f>
        <v>0</v>
      </c>
    </row>
    <row r="825" spans="1:10">
      <c r="A825" t="s">
        <v>4</v>
      </c>
      <c r="B825" s="4" t="s">
        <v>5</v>
      </c>
      <c r="C825" s="4" t="s">
        <v>7</v>
      </c>
      <c r="D825" s="4" t="s">
        <v>11</v>
      </c>
      <c r="E825" s="4" t="s">
        <v>7</v>
      </c>
      <c r="F825" s="4" t="s">
        <v>12</v>
      </c>
    </row>
    <row r="826" spans="1:10">
      <c r="A826" t="n">
        <v>9069</v>
      </c>
      <c r="B826" s="10" t="n">
        <v>5</v>
      </c>
      <c r="C826" s="7" t="n">
        <v>30</v>
      </c>
      <c r="D826" s="7" t="n">
        <v>9723</v>
      </c>
      <c r="E826" s="7" t="n">
        <v>1</v>
      </c>
      <c r="F826" s="11" t="n">
        <f t="normal" ca="1">A902</f>
        <v>0</v>
      </c>
    </row>
    <row r="827" spans="1:10">
      <c r="A827" t="s">
        <v>4</v>
      </c>
      <c r="B827" s="4" t="s">
        <v>5</v>
      </c>
      <c r="C827" s="4" t="s">
        <v>11</v>
      </c>
      <c r="D827" s="4" t="s">
        <v>7</v>
      </c>
      <c r="E827" s="4" t="s">
        <v>7</v>
      </c>
      <c r="F827" s="4" t="s">
        <v>8</v>
      </c>
    </row>
    <row r="828" spans="1:10">
      <c r="A828" t="n">
        <v>9078</v>
      </c>
      <c r="B828" s="41" t="n">
        <v>20</v>
      </c>
      <c r="C828" s="7" t="n">
        <v>65534</v>
      </c>
      <c r="D828" s="7" t="n">
        <v>3</v>
      </c>
      <c r="E828" s="7" t="n">
        <v>10</v>
      </c>
      <c r="F828" s="7" t="s">
        <v>55</v>
      </c>
    </row>
    <row r="829" spans="1:10">
      <c r="A829" t="s">
        <v>4</v>
      </c>
      <c r="B829" s="4" t="s">
        <v>5</v>
      </c>
      <c r="C829" s="4" t="s">
        <v>11</v>
      </c>
    </row>
    <row r="830" spans="1:10">
      <c r="A830" t="n">
        <v>9099</v>
      </c>
      <c r="B830" s="28" t="n">
        <v>16</v>
      </c>
      <c r="C830" s="7" t="n">
        <v>0</v>
      </c>
    </row>
    <row r="831" spans="1:10">
      <c r="A831" t="s">
        <v>4</v>
      </c>
      <c r="B831" s="4" t="s">
        <v>5</v>
      </c>
      <c r="C831" s="4" t="s">
        <v>7</v>
      </c>
      <c r="D831" s="4" t="s">
        <v>11</v>
      </c>
    </row>
    <row r="832" spans="1:10">
      <c r="A832" t="n">
        <v>9102</v>
      </c>
      <c r="B832" s="22" t="n">
        <v>22</v>
      </c>
      <c r="C832" s="7" t="n">
        <v>10</v>
      </c>
      <c r="D832" s="7" t="n">
        <v>0</v>
      </c>
    </row>
    <row r="833" spans="1:9">
      <c r="A833" t="s">
        <v>4</v>
      </c>
      <c r="B833" s="4" t="s">
        <v>5</v>
      </c>
      <c r="C833" s="4" t="s">
        <v>7</v>
      </c>
      <c r="D833" s="4" t="s">
        <v>11</v>
      </c>
      <c r="E833" s="4" t="s">
        <v>7</v>
      </c>
      <c r="F833" s="4" t="s">
        <v>12</v>
      </c>
    </row>
    <row r="834" spans="1:9">
      <c r="A834" t="n">
        <v>9106</v>
      </c>
      <c r="B834" s="10" t="n">
        <v>5</v>
      </c>
      <c r="C834" s="7" t="n">
        <v>30</v>
      </c>
      <c r="D834" s="7" t="n">
        <v>10279</v>
      </c>
      <c r="E834" s="7" t="n">
        <v>1</v>
      </c>
      <c r="F834" s="11" t="n">
        <f t="normal" ca="1">A846</f>
        <v>0</v>
      </c>
    </row>
    <row r="835" spans="1:9">
      <c r="A835" t="s">
        <v>4</v>
      </c>
      <c r="B835" s="4" t="s">
        <v>5</v>
      </c>
      <c r="C835" s="4" t="s">
        <v>7</v>
      </c>
      <c r="D835" s="4" t="s">
        <v>11</v>
      </c>
      <c r="E835" s="4" t="s">
        <v>8</v>
      </c>
    </row>
    <row r="836" spans="1:9">
      <c r="A836" t="n">
        <v>9115</v>
      </c>
      <c r="B836" s="27" t="n">
        <v>51</v>
      </c>
      <c r="C836" s="7" t="n">
        <v>4</v>
      </c>
      <c r="D836" s="7" t="n">
        <v>65534</v>
      </c>
      <c r="E836" s="7" t="s">
        <v>41</v>
      </c>
    </row>
    <row r="837" spans="1:9">
      <c r="A837" t="s">
        <v>4</v>
      </c>
      <c r="B837" s="4" t="s">
        <v>5</v>
      </c>
      <c r="C837" s="4" t="s">
        <v>11</v>
      </c>
    </row>
    <row r="838" spans="1:9">
      <c r="A838" t="n">
        <v>9128</v>
      </c>
      <c r="B838" s="28" t="n">
        <v>16</v>
      </c>
      <c r="C838" s="7" t="n">
        <v>0</v>
      </c>
    </row>
    <row r="839" spans="1:9">
      <c r="A839" t="s">
        <v>4</v>
      </c>
      <c r="B839" s="4" t="s">
        <v>5</v>
      </c>
      <c r="C839" s="4" t="s">
        <v>11</v>
      </c>
      <c r="D839" s="4" t="s">
        <v>39</v>
      </c>
      <c r="E839" s="4" t="s">
        <v>7</v>
      </c>
      <c r="F839" s="4" t="s">
        <v>7</v>
      </c>
      <c r="G839" s="4" t="s">
        <v>39</v>
      </c>
      <c r="H839" s="4" t="s">
        <v>7</v>
      </c>
      <c r="I839" s="4" t="s">
        <v>7</v>
      </c>
      <c r="J839" s="4" t="s">
        <v>39</v>
      </c>
      <c r="K839" s="4" t="s">
        <v>7</v>
      </c>
      <c r="L839" s="4" t="s">
        <v>7</v>
      </c>
      <c r="M839" s="4" t="s">
        <v>39</v>
      </c>
      <c r="N839" s="4" t="s">
        <v>7</v>
      </c>
      <c r="O839" s="4" t="s">
        <v>7</v>
      </c>
    </row>
    <row r="840" spans="1:9">
      <c r="A840" t="n">
        <v>9131</v>
      </c>
      <c r="B840" s="29" t="n">
        <v>26</v>
      </c>
      <c r="C840" s="7" t="n">
        <v>65534</v>
      </c>
      <c r="D840" s="7" t="s">
        <v>139</v>
      </c>
      <c r="E840" s="7" t="n">
        <v>2</v>
      </c>
      <c r="F840" s="7" t="n">
        <v>3</v>
      </c>
      <c r="G840" s="7" t="s">
        <v>140</v>
      </c>
      <c r="H840" s="7" t="n">
        <v>2</v>
      </c>
      <c r="I840" s="7" t="n">
        <v>3</v>
      </c>
      <c r="J840" s="7" t="s">
        <v>141</v>
      </c>
      <c r="K840" s="7" t="n">
        <v>2</v>
      </c>
      <c r="L840" s="7" t="n">
        <v>3</v>
      </c>
      <c r="M840" s="7" t="s">
        <v>142</v>
      </c>
      <c r="N840" s="7" t="n">
        <v>2</v>
      </c>
      <c r="O840" s="7" t="n">
        <v>0</v>
      </c>
    </row>
    <row r="841" spans="1:9">
      <c r="A841" t="s">
        <v>4</v>
      </c>
      <c r="B841" s="4" t="s">
        <v>5</v>
      </c>
    </row>
    <row r="842" spans="1:9">
      <c r="A842" t="n">
        <v>9492</v>
      </c>
      <c r="B842" s="25" t="n">
        <v>28</v>
      </c>
    </row>
    <row r="843" spans="1:9">
      <c r="A843" t="s">
        <v>4</v>
      </c>
      <c r="B843" s="4" t="s">
        <v>5</v>
      </c>
      <c r="C843" s="4" t="s">
        <v>12</v>
      </c>
    </row>
    <row r="844" spans="1:9">
      <c r="A844" t="n">
        <v>9493</v>
      </c>
      <c r="B844" s="13" t="n">
        <v>3</v>
      </c>
      <c r="C844" s="11" t="n">
        <f t="normal" ca="1">A900</f>
        <v>0</v>
      </c>
    </row>
    <row r="845" spans="1:9">
      <c r="A845" t="s">
        <v>4</v>
      </c>
      <c r="B845" s="4" t="s">
        <v>5</v>
      </c>
      <c r="C845" s="4" t="s">
        <v>7</v>
      </c>
      <c r="D845" s="4" t="s">
        <v>11</v>
      </c>
      <c r="E845" s="4" t="s">
        <v>7</v>
      </c>
      <c r="F845" s="4" t="s">
        <v>7</v>
      </c>
      <c r="G845" s="4" t="s">
        <v>12</v>
      </c>
    </row>
    <row r="846" spans="1:9">
      <c r="A846" t="n">
        <v>9498</v>
      </c>
      <c r="B846" s="10" t="n">
        <v>5</v>
      </c>
      <c r="C846" s="7" t="n">
        <v>30</v>
      </c>
      <c r="D846" s="7" t="n">
        <v>9293</v>
      </c>
      <c r="E846" s="7" t="n">
        <v>8</v>
      </c>
      <c r="F846" s="7" t="n">
        <v>1</v>
      </c>
      <c r="G846" s="11" t="n">
        <f t="normal" ca="1">A892</f>
        <v>0</v>
      </c>
    </row>
    <row r="847" spans="1:9">
      <c r="A847" t="s">
        <v>4</v>
      </c>
      <c r="B847" s="4" t="s">
        <v>5</v>
      </c>
      <c r="C847" s="4" t="s">
        <v>11</v>
      </c>
      <c r="D847" s="4" t="s">
        <v>7</v>
      </c>
      <c r="E847" s="4" t="s">
        <v>13</v>
      </c>
      <c r="F847" s="4" t="s">
        <v>11</v>
      </c>
    </row>
    <row r="848" spans="1:9">
      <c r="A848" t="n">
        <v>9508</v>
      </c>
      <c r="B848" s="30" t="n">
        <v>59</v>
      </c>
      <c r="C848" s="7" t="n">
        <v>5257</v>
      </c>
      <c r="D848" s="7" t="n">
        <v>13</v>
      </c>
      <c r="E848" s="7" t="n">
        <v>0.150000005960464</v>
      </c>
      <c r="F848" s="7" t="n">
        <v>0</v>
      </c>
    </row>
    <row r="849" spans="1:15">
      <c r="A849" t="s">
        <v>4</v>
      </c>
      <c r="B849" s="4" t="s">
        <v>5</v>
      </c>
      <c r="C849" s="4" t="s">
        <v>11</v>
      </c>
    </row>
    <row r="850" spans="1:15">
      <c r="A850" t="n">
        <v>9518</v>
      </c>
      <c r="B850" s="28" t="n">
        <v>16</v>
      </c>
      <c r="C850" s="7" t="n">
        <v>1300</v>
      </c>
    </row>
    <row r="851" spans="1:15">
      <c r="A851" t="s">
        <v>4</v>
      </c>
      <c r="B851" s="4" t="s">
        <v>5</v>
      </c>
      <c r="C851" s="4" t="s">
        <v>7</v>
      </c>
      <c r="D851" s="4" t="s">
        <v>11</v>
      </c>
      <c r="E851" s="4" t="s">
        <v>8</v>
      </c>
    </row>
    <row r="852" spans="1:15">
      <c r="A852" t="n">
        <v>9521</v>
      </c>
      <c r="B852" s="27" t="n">
        <v>51</v>
      </c>
      <c r="C852" s="7" t="n">
        <v>4</v>
      </c>
      <c r="D852" s="7" t="n">
        <v>65534</v>
      </c>
      <c r="E852" s="7" t="s">
        <v>41</v>
      </c>
    </row>
    <row r="853" spans="1:15">
      <c r="A853" t="s">
        <v>4</v>
      </c>
      <c r="B853" s="4" t="s">
        <v>5</v>
      </c>
      <c r="C853" s="4" t="s">
        <v>11</v>
      </c>
    </row>
    <row r="854" spans="1:15">
      <c r="A854" t="n">
        <v>9534</v>
      </c>
      <c r="B854" s="28" t="n">
        <v>16</v>
      </c>
      <c r="C854" s="7" t="n">
        <v>0</v>
      </c>
    </row>
    <row r="855" spans="1:15">
      <c r="A855" t="s">
        <v>4</v>
      </c>
      <c r="B855" s="4" t="s">
        <v>5</v>
      </c>
      <c r="C855" s="4" t="s">
        <v>11</v>
      </c>
      <c r="D855" s="4" t="s">
        <v>39</v>
      </c>
      <c r="E855" s="4" t="s">
        <v>7</v>
      </c>
      <c r="F855" s="4" t="s">
        <v>7</v>
      </c>
      <c r="G855" s="4" t="s">
        <v>39</v>
      </c>
      <c r="H855" s="4" t="s">
        <v>7</v>
      </c>
      <c r="I855" s="4" t="s">
        <v>7</v>
      </c>
    </row>
    <row r="856" spans="1:15">
      <c r="A856" t="n">
        <v>9537</v>
      </c>
      <c r="B856" s="29" t="n">
        <v>26</v>
      </c>
      <c r="C856" s="7" t="n">
        <v>65534</v>
      </c>
      <c r="D856" s="7" t="s">
        <v>143</v>
      </c>
      <c r="E856" s="7" t="n">
        <v>2</v>
      </c>
      <c r="F856" s="7" t="n">
        <v>3</v>
      </c>
      <c r="G856" s="7" t="s">
        <v>144</v>
      </c>
      <c r="H856" s="7" t="n">
        <v>2</v>
      </c>
      <c r="I856" s="7" t="n">
        <v>0</v>
      </c>
    </row>
    <row r="857" spans="1:15">
      <c r="A857" t="s">
        <v>4</v>
      </c>
      <c r="B857" s="4" t="s">
        <v>5</v>
      </c>
    </row>
    <row r="858" spans="1:15">
      <c r="A858" t="n">
        <v>9655</v>
      </c>
      <c r="B858" s="25" t="n">
        <v>28</v>
      </c>
    </row>
    <row r="859" spans="1:15">
      <c r="A859" t="s">
        <v>4</v>
      </c>
      <c r="B859" s="4" t="s">
        <v>5</v>
      </c>
      <c r="C859" s="4" t="s">
        <v>7</v>
      </c>
      <c r="D859" s="4" t="s">
        <v>11</v>
      </c>
      <c r="E859" s="4" t="s">
        <v>8</v>
      </c>
    </row>
    <row r="860" spans="1:15">
      <c r="A860" t="n">
        <v>9656</v>
      </c>
      <c r="B860" s="27" t="n">
        <v>51</v>
      </c>
      <c r="C860" s="7" t="n">
        <v>4</v>
      </c>
      <c r="D860" s="7" t="n">
        <v>0</v>
      </c>
      <c r="E860" s="7" t="s">
        <v>145</v>
      </c>
    </row>
    <row r="861" spans="1:15">
      <c r="A861" t="s">
        <v>4</v>
      </c>
      <c r="B861" s="4" t="s">
        <v>5</v>
      </c>
      <c r="C861" s="4" t="s">
        <v>11</v>
      </c>
    </row>
    <row r="862" spans="1:15">
      <c r="A862" t="n">
        <v>9670</v>
      </c>
      <c r="B862" s="28" t="n">
        <v>16</v>
      </c>
      <c r="C862" s="7" t="n">
        <v>0</v>
      </c>
    </row>
    <row r="863" spans="1:15">
      <c r="A863" t="s">
        <v>4</v>
      </c>
      <c r="B863" s="4" t="s">
        <v>5</v>
      </c>
      <c r="C863" s="4" t="s">
        <v>11</v>
      </c>
      <c r="D863" s="4" t="s">
        <v>39</v>
      </c>
      <c r="E863" s="4" t="s">
        <v>7</v>
      </c>
      <c r="F863" s="4" t="s">
        <v>7</v>
      </c>
    </row>
    <row r="864" spans="1:15">
      <c r="A864" t="n">
        <v>9673</v>
      </c>
      <c r="B864" s="29" t="n">
        <v>26</v>
      </c>
      <c r="C864" s="7" t="n">
        <v>0</v>
      </c>
      <c r="D864" s="7" t="s">
        <v>146</v>
      </c>
      <c r="E864" s="7" t="n">
        <v>2</v>
      </c>
      <c r="F864" s="7" t="n">
        <v>0</v>
      </c>
    </row>
    <row r="865" spans="1:9">
      <c r="A865" t="s">
        <v>4</v>
      </c>
      <c r="B865" s="4" t="s">
        <v>5</v>
      </c>
    </row>
    <row r="866" spans="1:9">
      <c r="A866" t="n">
        <v>9724</v>
      </c>
      <c r="B866" s="25" t="n">
        <v>28</v>
      </c>
    </row>
    <row r="867" spans="1:9">
      <c r="A867" t="s">
        <v>4</v>
      </c>
      <c r="B867" s="4" t="s">
        <v>5</v>
      </c>
      <c r="C867" s="4" t="s">
        <v>7</v>
      </c>
      <c r="D867" s="4" t="s">
        <v>11</v>
      </c>
      <c r="E867" s="4" t="s">
        <v>8</v>
      </c>
    </row>
    <row r="868" spans="1:9">
      <c r="A868" t="n">
        <v>9725</v>
      </c>
      <c r="B868" s="27" t="n">
        <v>51</v>
      </c>
      <c r="C868" s="7" t="n">
        <v>4</v>
      </c>
      <c r="D868" s="7" t="n">
        <v>65534</v>
      </c>
      <c r="E868" s="7" t="s">
        <v>41</v>
      </c>
    </row>
    <row r="869" spans="1:9">
      <c r="A869" t="s">
        <v>4</v>
      </c>
      <c r="B869" s="4" t="s">
        <v>5</v>
      </c>
      <c r="C869" s="4" t="s">
        <v>11</v>
      </c>
    </row>
    <row r="870" spans="1:9">
      <c r="A870" t="n">
        <v>9738</v>
      </c>
      <c r="B870" s="28" t="n">
        <v>16</v>
      </c>
      <c r="C870" s="7" t="n">
        <v>0</v>
      </c>
    </row>
    <row r="871" spans="1:9">
      <c r="A871" t="s">
        <v>4</v>
      </c>
      <c r="B871" s="4" t="s">
        <v>5</v>
      </c>
      <c r="C871" s="4" t="s">
        <v>11</v>
      </c>
      <c r="D871" s="4" t="s">
        <v>39</v>
      </c>
      <c r="E871" s="4" t="s">
        <v>7</v>
      </c>
      <c r="F871" s="4" t="s">
        <v>7</v>
      </c>
      <c r="G871" s="4" t="s">
        <v>39</v>
      </c>
      <c r="H871" s="4" t="s">
        <v>7</v>
      </c>
      <c r="I871" s="4" t="s">
        <v>7</v>
      </c>
    </row>
    <row r="872" spans="1:9">
      <c r="A872" t="n">
        <v>9741</v>
      </c>
      <c r="B872" s="29" t="n">
        <v>26</v>
      </c>
      <c r="C872" s="7" t="n">
        <v>65534</v>
      </c>
      <c r="D872" s="7" t="s">
        <v>147</v>
      </c>
      <c r="E872" s="7" t="n">
        <v>2</v>
      </c>
      <c r="F872" s="7" t="n">
        <v>3</v>
      </c>
      <c r="G872" s="7" t="s">
        <v>148</v>
      </c>
      <c r="H872" s="7" t="n">
        <v>2</v>
      </c>
      <c r="I872" s="7" t="n">
        <v>0</v>
      </c>
    </row>
    <row r="873" spans="1:9">
      <c r="A873" t="s">
        <v>4</v>
      </c>
      <c r="B873" s="4" t="s">
        <v>5</v>
      </c>
    </row>
    <row r="874" spans="1:9">
      <c r="A874" t="n">
        <v>9900</v>
      </c>
      <c r="B874" s="25" t="n">
        <v>28</v>
      </c>
    </row>
    <row r="875" spans="1:9">
      <c r="A875" t="s">
        <v>4</v>
      </c>
      <c r="B875" s="4" t="s">
        <v>5</v>
      </c>
      <c r="C875" s="4" t="s">
        <v>11</v>
      </c>
      <c r="D875" s="4" t="s">
        <v>7</v>
      </c>
      <c r="E875" s="4" t="s">
        <v>13</v>
      </c>
      <c r="F875" s="4" t="s">
        <v>11</v>
      </c>
    </row>
    <row r="876" spans="1:9">
      <c r="A876" t="n">
        <v>9901</v>
      </c>
      <c r="B876" s="30" t="n">
        <v>59</v>
      </c>
      <c r="C876" s="7" t="n">
        <v>0</v>
      </c>
      <c r="D876" s="7" t="n">
        <v>6</v>
      </c>
      <c r="E876" s="7" t="n">
        <v>0</v>
      </c>
      <c r="F876" s="7" t="n">
        <v>0</v>
      </c>
    </row>
    <row r="877" spans="1:9">
      <c r="A877" t="s">
        <v>4</v>
      </c>
      <c r="B877" s="4" t="s">
        <v>5</v>
      </c>
      <c r="C877" s="4" t="s">
        <v>11</v>
      </c>
    </row>
    <row r="878" spans="1:9">
      <c r="A878" t="n">
        <v>9911</v>
      </c>
      <c r="B878" s="28" t="n">
        <v>16</v>
      </c>
      <c r="C878" s="7" t="n">
        <v>1300</v>
      </c>
    </row>
    <row r="879" spans="1:9">
      <c r="A879" t="s">
        <v>4</v>
      </c>
      <c r="B879" s="4" t="s">
        <v>5</v>
      </c>
      <c r="C879" s="4" t="s">
        <v>7</v>
      </c>
      <c r="D879" s="4" t="s">
        <v>11</v>
      </c>
      <c r="E879" s="4" t="s">
        <v>8</v>
      </c>
    </row>
    <row r="880" spans="1:9">
      <c r="A880" t="n">
        <v>9914</v>
      </c>
      <c r="B880" s="27" t="n">
        <v>51</v>
      </c>
      <c r="C880" s="7" t="n">
        <v>4</v>
      </c>
      <c r="D880" s="7" t="n">
        <v>0</v>
      </c>
      <c r="E880" s="7" t="s">
        <v>149</v>
      </c>
    </row>
    <row r="881" spans="1:9">
      <c r="A881" t="s">
        <v>4</v>
      </c>
      <c r="B881" s="4" t="s">
        <v>5</v>
      </c>
      <c r="C881" s="4" t="s">
        <v>11</v>
      </c>
    </row>
    <row r="882" spans="1:9">
      <c r="A882" t="n">
        <v>9929</v>
      </c>
      <c r="B882" s="28" t="n">
        <v>16</v>
      </c>
      <c r="C882" s="7" t="n">
        <v>0</v>
      </c>
    </row>
    <row r="883" spans="1:9">
      <c r="A883" t="s">
        <v>4</v>
      </c>
      <c r="B883" s="4" t="s">
        <v>5</v>
      </c>
      <c r="C883" s="4" t="s">
        <v>11</v>
      </c>
      <c r="D883" s="4" t="s">
        <v>39</v>
      </c>
      <c r="E883" s="4" t="s">
        <v>7</v>
      </c>
      <c r="F883" s="4" t="s">
        <v>7</v>
      </c>
    </row>
    <row r="884" spans="1:9">
      <c r="A884" t="n">
        <v>9932</v>
      </c>
      <c r="B884" s="29" t="n">
        <v>26</v>
      </c>
      <c r="C884" s="7" t="n">
        <v>0</v>
      </c>
      <c r="D884" s="7" t="s">
        <v>150</v>
      </c>
      <c r="E884" s="7" t="n">
        <v>2</v>
      </c>
      <c r="F884" s="7" t="n">
        <v>0</v>
      </c>
    </row>
    <row r="885" spans="1:9">
      <c r="A885" t="s">
        <v>4</v>
      </c>
      <c r="B885" s="4" t="s">
        <v>5</v>
      </c>
    </row>
    <row r="886" spans="1:9">
      <c r="A886" t="n">
        <v>10029</v>
      </c>
      <c r="B886" s="25" t="n">
        <v>28</v>
      </c>
    </row>
    <row r="887" spans="1:9">
      <c r="A887" t="s">
        <v>4</v>
      </c>
      <c r="B887" s="4" t="s">
        <v>5</v>
      </c>
      <c r="C887" s="4" t="s">
        <v>11</v>
      </c>
    </row>
    <row r="888" spans="1:9">
      <c r="A888" t="n">
        <v>10030</v>
      </c>
      <c r="B888" s="42" t="n">
        <v>12</v>
      </c>
      <c r="C888" s="7" t="n">
        <v>9293</v>
      </c>
    </row>
    <row r="889" spans="1:9">
      <c r="A889" t="s">
        <v>4</v>
      </c>
      <c r="B889" s="4" t="s">
        <v>5</v>
      </c>
      <c r="C889" s="4" t="s">
        <v>12</v>
      </c>
    </row>
    <row r="890" spans="1:9">
      <c r="A890" t="n">
        <v>10033</v>
      </c>
      <c r="B890" s="13" t="n">
        <v>3</v>
      </c>
      <c r="C890" s="11" t="n">
        <f t="normal" ca="1">A900</f>
        <v>0</v>
      </c>
    </row>
    <row r="891" spans="1:9">
      <c r="A891" t="s">
        <v>4</v>
      </c>
      <c r="B891" s="4" t="s">
        <v>5</v>
      </c>
      <c r="C891" s="4" t="s">
        <v>7</v>
      </c>
      <c r="D891" s="4" t="s">
        <v>11</v>
      </c>
      <c r="E891" s="4" t="s">
        <v>8</v>
      </c>
    </row>
    <row r="892" spans="1:9">
      <c r="A892" t="n">
        <v>10038</v>
      </c>
      <c r="B892" s="27" t="n">
        <v>51</v>
      </c>
      <c r="C892" s="7" t="n">
        <v>4</v>
      </c>
      <c r="D892" s="7" t="n">
        <v>65534</v>
      </c>
      <c r="E892" s="7" t="s">
        <v>41</v>
      </c>
    </row>
    <row r="893" spans="1:9">
      <c r="A893" t="s">
        <v>4</v>
      </c>
      <c r="B893" s="4" t="s">
        <v>5</v>
      </c>
      <c r="C893" s="4" t="s">
        <v>11</v>
      </c>
    </row>
    <row r="894" spans="1:9">
      <c r="A894" t="n">
        <v>10051</v>
      </c>
      <c r="B894" s="28" t="n">
        <v>16</v>
      </c>
      <c r="C894" s="7" t="n">
        <v>0</v>
      </c>
    </row>
    <row r="895" spans="1:9">
      <c r="A895" t="s">
        <v>4</v>
      </c>
      <c r="B895" s="4" t="s">
        <v>5</v>
      </c>
      <c r="C895" s="4" t="s">
        <v>11</v>
      </c>
      <c r="D895" s="4" t="s">
        <v>39</v>
      </c>
      <c r="E895" s="4" t="s">
        <v>7</v>
      </c>
      <c r="F895" s="4" t="s">
        <v>7</v>
      </c>
      <c r="G895" s="4" t="s">
        <v>39</v>
      </c>
      <c r="H895" s="4" t="s">
        <v>7</v>
      </c>
      <c r="I895" s="4" t="s">
        <v>7</v>
      </c>
    </row>
    <row r="896" spans="1:9">
      <c r="A896" t="n">
        <v>10054</v>
      </c>
      <c r="B896" s="29" t="n">
        <v>26</v>
      </c>
      <c r="C896" s="7" t="n">
        <v>65534</v>
      </c>
      <c r="D896" s="7" t="s">
        <v>151</v>
      </c>
      <c r="E896" s="7" t="n">
        <v>2</v>
      </c>
      <c r="F896" s="7" t="n">
        <v>3</v>
      </c>
      <c r="G896" s="7" t="s">
        <v>152</v>
      </c>
      <c r="H896" s="7" t="n">
        <v>2</v>
      </c>
      <c r="I896" s="7" t="n">
        <v>0</v>
      </c>
    </row>
    <row r="897" spans="1:9">
      <c r="A897" t="s">
        <v>4</v>
      </c>
      <c r="B897" s="4" t="s">
        <v>5</v>
      </c>
    </row>
    <row r="898" spans="1:9">
      <c r="A898" t="n">
        <v>10219</v>
      </c>
      <c r="B898" s="25" t="n">
        <v>28</v>
      </c>
    </row>
    <row r="899" spans="1:9">
      <c r="A899" t="s">
        <v>4</v>
      </c>
      <c r="B899" s="4" t="s">
        <v>5</v>
      </c>
      <c r="C899" s="4" t="s">
        <v>12</v>
      </c>
    </row>
    <row r="900" spans="1:9">
      <c r="A900" t="n">
        <v>10220</v>
      </c>
      <c r="B900" s="13" t="n">
        <v>3</v>
      </c>
      <c r="C900" s="11" t="n">
        <f t="normal" ca="1">A904</f>
        <v>0</v>
      </c>
    </row>
    <row r="901" spans="1:9">
      <c r="A901" t="s">
        <v>4</v>
      </c>
      <c r="B901" s="4" t="s">
        <v>5</v>
      </c>
      <c r="C901" s="4" t="s">
        <v>7</v>
      </c>
      <c r="D901" s="4" t="s">
        <v>11</v>
      </c>
      <c r="E901" s="4" t="s">
        <v>7</v>
      </c>
      <c r="F901" s="4" t="s">
        <v>12</v>
      </c>
    </row>
    <row r="902" spans="1:9">
      <c r="A902" t="n">
        <v>10225</v>
      </c>
      <c r="B902" s="10" t="n">
        <v>5</v>
      </c>
      <c r="C902" s="7" t="n">
        <v>30</v>
      </c>
      <c r="D902" s="7" t="n">
        <v>8957</v>
      </c>
      <c r="E902" s="7" t="n">
        <v>1</v>
      </c>
      <c r="F902" s="11" t="n">
        <f t="normal" ca="1">A904</f>
        <v>0</v>
      </c>
    </row>
    <row r="903" spans="1:9">
      <c r="A903" t="s">
        <v>4</v>
      </c>
      <c r="B903" s="4" t="s">
        <v>5</v>
      </c>
      <c r="C903" s="4" t="s">
        <v>7</v>
      </c>
    </row>
    <row r="904" spans="1:9">
      <c r="A904" t="n">
        <v>10234</v>
      </c>
      <c r="B904" s="34" t="n">
        <v>23</v>
      </c>
      <c r="C904" s="7" t="n">
        <v>10</v>
      </c>
    </row>
    <row r="905" spans="1:9">
      <c r="A905" t="s">
        <v>4</v>
      </c>
      <c r="B905" s="4" t="s">
        <v>5</v>
      </c>
      <c r="C905" s="4" t="s">
        <v>7</v>
      </c>
      <c r="D905" s="4" t="s">
        <v>8</v>
      </c>
    </row>
    <row r="906" spans="1:9">
      <c r="A906" t="n">
        <v>10236</v>
      </c>
      <c r="B906" s="6" t="n">
        <v>2</v>
      </c>
      <c r="C906" s="7" t="n">
        <v>10</v>
      </c>
      <c r="D906" s="7" t="s">
        <v>47</v>
      </c>
    </row>
    <row r="907" spans="1:9">
      <c r="A907" t="s">
        <v>4</v>
      </c>
      <c r="B907" s="4" t="s">
        <v>5</v>
      </c>
      <c r="C907" s="4" t="s">
        <v>7</v>
      </c>
    </row>
    <row r="908" spans="1:9">
      <c r="A908" t="n">
        <v>10259</v>
      </c>
      <c r="B908" s="43" t="n">
        <v>74</v>
      </c>
      <c r="C908" s="7" t="n">
        <v>46</v>
      </c>
    </row>
    <row r="909" spans="1:9">
      <c r="A909" t="s">
        <v>4</v>
      </c>
      <c r="B909" s="4" t="s">
        <v>5</v>
      </c>
      <c r="C909" s="4" t="s">
        <v>7</v>
      </c>
    </row>
    <row r="910" spans="1:9">
      <c r="A910" t="n">
        <v>10261</v>
      </c>
      <c r="B910" s="43" t="n">
        <v>74</v>
      </c>
      <c r="C910" s="7" t="n">
        <v>54</v>
      </c>
    </row>
    <row r="911" spans="1:9">
      <c r="A911" t="s">
        <v>4</v>
      </c>
      <c r="B911" s="4" t="s">
        <v>5</v>
      </c>
    </row>
    <row r="912" spans="1:9">
      <c r="A912" t="n">
        <v>10263</v>
      </c>
      <c r="B912" s="5" t="n">
        <v>1</v>
      </c>
    </row>
    <row r="913" spans="1:6" s="3" customFormat="1" customHeight="0">
      <c r="A913" s="3" t="s">
        <v>2</v>
      </c>
      <c r="B913" s="3" t="s">
        <v>153</v>
      </c>
    </row>
    <row r="914" spans="1:6">
      <c r="A914" t="s">
        <v>4</v>
      </c>
      <c r="B914" s="4" t="s">
        <v>5</v>
      </c>
      <c r="C914" s="4" t="s">
        <v>7</v>
      </c>
      <c r="D914" s="4" t="s">
        <v>11</v>
      </c>
      <c r="E914" s="4" t="s">
        <v>7</v>
      </c>
      <c r="F914" s="4" t="s">
        <v>7</v>
      </c>
      <c r="G914" s="4" t="s">
        <v>7</v>
      </c>
      <c r="H914" s="4" t="s">
        <v>11</v>
      </c>
      <c r="I914" s="4" t="s">
        <v>12</v>
      </c>
      <c r="J914" s="4" t="s">
        <v>11</v>
      </c>
      <c r="K914" s="4" t="s">
        <v>12</v>
      </c>
      <c r="L914" s="4" t="s">
        <v>12</v>
      </c>
    </row>
    <row r="915" spans="1:6">
      <c r="A915" t="n">
        <v>10264</v>
      </c>
      <c r="B915" s="36" t="n">
        <v>6</v>
      </c>
      <c r="C915" s="7" t="n">
        <v>33</v>
      </c>
      <c r="D915" s="7" t="n">
        <v>65534</v>
      </c>
      <c r="E915" s="7" t="n">
        <v>9</v>
      </c>
      <c r="F915" s="7" t="n">
        <v>1</v>
      </c>
      <c r="G915" s="7" t="n">
        <v>2</v>
      </c>
      <c r="H915" s="7" t="n">
        <v>2</v>
      </c>
      <c r="I915" s="11" t="n">
        <f t="normal" ca="1">A917</f>
        <v>0</v>
      </c>
      <c r="J915" s="7" t="n">
        <v>4</v>
      </c>
      <c r="K915" s="11" t="n">
        <f t="normal" ca="1">A927</f>
        <v>0</v>
      </c>
      <c r="L915" s="11" t="n">
        <f t="normal" ca="1">A931</f>
        <v>0</v>
      </c>
    </row>
    <row r="916" spans="1:6">
      <c r="A916" t="s">
        <v>4</v>
      </c>
      <c r="B916" s="4" t="s">
        <v>5</v>
      </c>
      <c r="C916" s="4" t="s">
        <v>11</v>
      </c>
      <c r="D916" s="4" t="s">
        <v>13</v>
      </c>
      <c r="E916" s="4" t="s">
        <v>13</v>
      </c>
      <c r="F916" s="4" t="s">
        <v>13</v>
      </c>
      <c r="G916" s="4" t="s">
        <v>13</v>
      </c>
    </row>
    <row r="917" spans="1:6">
      <c r="A917" t="n">
        <v>10287</v>
      </c>
      <c r="B917" s="37" t="n">
        <v>46</v>
      </c>
      <c r="C917" s="7" t="n">
        <v>65534</v>
      </c>
      <c r="D917" s="7" t="n">
        <v>2.47000002861023</v>
      </c>
      <c r="E917" s="7" t="n">
        <v>3</v>
      </c>
      <c r="F917" s="7" t="n">
        <v>-60.4700012207031</v>
      </c>
      <c r="G917" s="7" t="n">
        <v>0</v>
      </c>
    </row>
    <row r="918" spans="1:6">
      <c r="A918" t="s">
        <v>4</v>
      </c>
      <c r="B918" s="4" t="s">
        <v>5</v>
      </c>
      <c r="C918" s="4" t="s">
        <v>7</v>
      </c>
      <c r="D918" s="4" t="s">
        <v>11</v>
      </c>
      <c r="E918" s="4" t="s">
        <v>7</v>
      </c>
      <c r="F918" s="4" t="s">
        <v>8</v>
      </c>
      <c r="G918" s="4" t="s">
        <v>8</v>
      </c>
      <c r="H918" s="4" t="s">
        <v>8</v>
      </c>
      <c r="I918" s="4" t="s">
        <v>8</v>
      </c>
      <c r="J918" s="4" t="s">
        <v>8</v>
      </c>
      <c r="K918" s="4" t="s">
        <v>8</v>
      </c>
      <c r="L918" s="4" t="s">
        <v>8</v>
      </c>
      <c r="M918" s="4" t="s">
        <v>8</v>
      </c>
      <c r="N918" s="4" t="s">
        <v>8</v>
      </c>
      <c r="O918" s="4" t="s">
        <v>8</v>
      </c>
      <c r="P918" s="4" t="s">
        <v>8</v>
      </c>
      <c r="Q918" s="4" t="s">
        <v>8</v>
      </c>
      <c r="R918" s="4" t="s">
        <v>8</v>
      </c>
      <c r="S918" s="4" t="s">
        <v>8</v>
      </c>
      <c r="T918" s="4" t="s">
        <v>8</v>
      </c>
      <c r="U918" s="4" t="s">
        <v>8</v>
      </c>
    </row>
    <row r="919" spans="1:6">
      <c r="A919" t="n">
        <v>10306</v>
      </c>
      <c r="B919" s="39" t="n">
        <v>36</v>
      </c>
      <c r="C919" s="7" t="n">
        <v>8</v>
      </c>
      <c r="D919" s="7" t="n">
        <v>65534</v>
      </c>
      <c r="E919" s="7" t="n">
        <v>0</v>
      </c>
      <c r="F919" s="7" t="s">
        <v>154</v>
      </c>
      <c r="G919" s="7" t="s">
        <v>18</v>
      </c>
      <c r="H919" s="7" t="s">
        <v>18</v>
      </c>
      <c r="I919" s="7" t="s">
        <v>18</v>
      </c>
      <c r="J919" s="7" t="s">
        <v>18</v>
      </c>
      <c r="K919" s="7" t="s">
        <v>18</v>
      </c>
      <c r="L919" s="7" t="s">
        <v>18</v>
      </c>
      <c r="M919" s="7" t="s">
        <v>18</v>
      </c>
      <c r="N919" s="7" t="s">
        <v>18</v>
      </c>
      <c r="O919" s="7" t="s">
        <v>18</v>
      </c>
      <c r="P919" s="7" t="s">
        <v>18</v>
      </c>
      <c r="Q919" s="7" t="s">
        <v>18</v>
      </c>
      <c r="R919" s="7" t="s">
        <v>18</v>
      </c>
      <c r="S919" s="7" t="s">
        <v>18</v>
      </c>
      <c r="T919" s="7" t="s">
        <v>18</v>
      </c>
      <c r="U919" s="7" t="s">
        <v>18</v>
      </c>
    </row>
    <row r="920" spans="1:6">
      <c r="A920" t="s">
        <v>4</v>
      </c>
      <c r="B920" s="4" t="s">
        <v>5</v>
      </c>
      <c r="C920" s="4" t="s">
        <v>11</v>
      </c>
      <c r="D920" s="4" t="s">
        <v>7</v>
      </c>
      <c r="E920" s="4" t="s">
        <v>8</v>
      </c>
      <c r="F920" s="4" t="s">
        <v>13</v>
      </c>
      <c r="G920" s="4" t="s">
        <v>13</v>
      </c>
      <c r="H920" s="4" t="s">
        <v>13</v>
      </c>
    </row>
    <row r="921" spans="1:6">
      <c r="A921" t="n">
        <v>10340</v>
      </c>
      <c r="B921" s="40" t="n">
        <v>48</v>
      </c>
      <c r="C921" s="7" t="n">
        <v>65534</v>
      </c>
      <c r="D921" s="7" t="n">
        <v>0</v>
      </c>
      <c r="E921" s="7" t="s">
        <v>154</v>
      </c>
      <c r="F921" s="7" t="n">
        <v>0</v>
      </c>
      <c r="G921" s="7" t="n">
        <v>1</v>
      </c>
      <c r="H921" s="7" t="n">
        <v>1.40129846432482e-45</v>
      </c>
    </row>
    <row r="922" spans="1:6">
      <c r="A922" t="s">
        <v>4</v>
      </c>
      <c r="B922" s="4" t="s">
        <v>5</v>
      </c>
      <c r="C922" s="4" t="s">
        <v>11</v>
      </c>
      <c r="D922" s="4" t="s">
        <v>15</v>
      </c>
    </row>
    <row r="923" spans="1:6">
      <c r="A923" t="n">
        <v>10370</v>
      </c>
      <c r="B923" s="38" t="n">
        <v>43</v>
      </c>
      <c r="C923" s="7" t="n">
        <v>65534</v>
      </c>
      <c r="D923" s="7" t="n">
        <v>64</v>
      </c>
    </row>
    <row r="924" spans="1:6">
      <c r="A924" t="s">
        <v>4</v>
      </c>
      <c r="B924" s="4" t="s">
        <v>5</v>
      </c>
      <c r="C924" s="4" t="s">
        <v>12</v>
      </c>
    </row>
    <row r="925" spans="1:6">
      <c r="A925" t="n">
        <v>10377</v>
      </c>
      <c r="B925" s="13" t="n">
        <v>3</v>
      </c>
      <c r="C925" s="11" t="n">
        <f t="normal" ca="1">A931</f>
        <v>0</v>
      </c>
    </row>
    <row r="926" spans="1:6">
      <c r="A926" t="s">
        <v>4</v>
      </c>
      <c r="B926" s="4" t="s">
        <v>5</v>
      </c>
      <c r="C926" s="4" t="s">
        <v>11</v>
      </c>
      <c r="D926" s="4" t="s">
        <v>13</v>
      </c>
      <c r="E926" s="4" t="s">
        <v>13</v>
      </c>
      <c r="F926" s="4" t="s">
        <v>13</v>
      </c>
      <c r="G926" s="4" t="s">
        <v>13</v>
      </c>
    </row>
    <row r="927" spans="1:6">
      <c r="A927" t="n">
        <v>10382</v>
      </c>
      <c r="B927" s="37" t="n">
        <v>46</v>
      </c>
      <c r="C927" s="7" t="n">
        <v>65534</v>
      </c>
      <c r="D927" s="7" t="n">
        <v>8.89999961853027</v>
      </c>
      <c r="E927" s="7" t="n">
        <v>0</v>
      </c>
      <c r="F927" s="7" t="n">
        <v>-189.699996948242</v>
      </c>
      <c r="G927" s="7" t="n">
        <v>118.199996948242</v>
      </c>
    </row>
    <row r="928" spans="1:6">
      <c r="A928" t="s">
        <v>4</v>
      </c>
      <c r="B928" s="4" t="s">
        <v>5</v>
      </c>
      <c r="C928" s="4" t="s">
        <v>12</v>
      </c>
    </row>
    <row r="929" spans="1:21">
      <c r="A929" t="n">
        <v>10401</v>
      </c>
      <c r="B929" s="13" t="n">
        <v>3</v>
      </c>
      <c r="C929" s="11" t="n">
        <f t="normal" ca="1">A931</f>
        <v>0</v>
      </c>
    </row>
    <row r="930" spans="1:21">
      <c r="A930" t="s">
        <v>4</v>
      </c>
      <c r="B930" s="4" t="s">
        <v>5</v>
      </c>
    </row>
    <row r="931" spans="1:21">
      <c r="A931" t="n">
        <v>10406</v>
      </c>
      <c r="B931" s="5" t="n">
        <v>1</v>
      </c>
    </row>
    <row r="932" spans="1:21" s="3" customFormat="1" customHeight="0">
      <c r="A932" s="3" t="s">
        <v>2</v>
      </c>
      <c r="B932" s="3" t="s">
        <v>155</v>
      </c>
    </row>
    <row r="933" spans="1:21">
      <c r="A933" t="s">
        <v>4</v>
      </c>
      <c r="B933" s="4" t="s">
        <v>5</v>
      </c>
      <c r="C933" s="4" t="s">
        <v>7</v>
      </c>
      <c r="D933" s="4" t="s">
        <v>11</v>
      </c>
      <c r="E933" s="4" t="s">
        <v>7</v>
      </c>
      <c r="F933" s="4" t="s">
        <v>12</v>
      </c>
    </row>
    <row r="934" spans="1:21">
      <c r="A934" t="n">
        <v>10408</v>
      </c>
      <c r="B934" s="10" t="n">
        <v>5</v>
      </c>
      <c r="C934" s="7" t="n">
        <v>30</v>
      </c>
      <c r="D934" s="7" t="n">
        <v>10225</v>
      </c>
      <c r="E934" s="7" t="n">
        <v>1</v>
      </c>
      <c r="F934" s="11" t="n">
        <f t="normal" ca="1">A938</f>
        <v>0</v>
      </c>
    </row>
    <row r="935" spans="1:21">
      <c r="A935" t="s">
        <v>4</v>
      </c>
      <c r="B935" s="4" t="s">
        <v>5</v>
      </c>
      <c r="C935" s="4" t="s">
        <v>12</v>
      </c>
    </row>
    <row r="936" spans="1:21">
      <c r="A936" t="n">
        <v>10417</v>
      </c>
      <c r="B936" s="13" t="n">
        <v>3</v>
      </c>
      <c r="C936" s="11" t="n">
        <f t="normal" ca="1">A994</f>
        <v>0</v>
      </c>
    </row>
    <row r="937" spans="1:21">
      <c r="A937" t="s">
        <v>4</v>
      </c>
      <c r="B937" s="4" t="s">
        <v>5</v>
      </c>
      <c r="C937" s="4" t="s">
        <v>7</v>
      </c>
      <c r="D937" s="4" t="s">
        <v>11</v>
      </c>
      <c r="E937" s="4" t="s">
        <v>7</v>
      </c>
      <c r="F937" s="4" t="s">
        <v>12</v>
      </c>
    </row>
    <row r="938" spans="1:21">
      <c r="A938" t="n">
        <v>10422</v>
      </c>
      <c r="B938" s="10" t="n">
        <v>5</v>
      </c>
      <c r="C938" s="7" t="n">
        <v>30</v>
      </c>
      <c r="D938" s="7" t="n">
        <v>9723</v>
      </c>
      <c r="E938" s="7" t="n">
        <v>1</v>
      </c>
      <c r="F938" s="11" t="n">
        <f t="normal" ca="1">A992</f>
        <v>0</v>
      </c>
    </row>
    <row r="939" spans="1:21">
      <c r="A939" t="s">
        <v>4</v>
      </c>
      <c r="B939" s="4" t="s">
        <v>5</v>
      </c>
      <c r="C939" s="4" t="s">
        <v>11</v>
      </c>
      <c r="D939" s="4" t="s">
        <v>7</v>
      </c>
      <c r="E939" s="4" t="s">
        <v>7</v>
      </c>
      <c r="F939" s="4" t="s">
        <v>8</v>
      </c>
    </row>
    <row r="940" spans="1:21">
      <c r="A940" t="n">
        <v>10431</v>
      </c>
      <c r="B940" s="41" t="n">
        <v>20</v>
      </c>
      <c r="C940" s="7" t="n">
        <v>65534</v>
      </c>
      <c r="D940" s="7" t="n">
        <v>3</v>
      </c>
      <c r="E940" s="7" t="n">
        <v>10</v>
      </c>
      <c r="F940" s="7" t="s">
        <v>55</v>
      </c>
    </row>
    <row r="941" spans="1:21">
      <c r="A941" t="s">
        <v>4</v>
      </c>
      <c r="B941" s="4" t="s">
        <v>5</v>
      </c>
      <c r="C941" s="4" t="s">
        <v>11</v>
      </c>
    </row>
    <row r="942" spans="1:21">
      <c r="A942" t="n">
        <v>10452</v>
      </c>
      <c r="B942" s="28" t="n">
        <v>16</v>
      </c>
      <c r="C942" s="7" t="n">
        <v>0</v>
      </c>
    </row>
    <row r="943" spans="1:21">
      <c r="A943" t="s">
        <v>4</v>
      </c>
      <c r="B943" s="4" t="s">
        <v>5</v>
      </c>
      <c r="C943" s="4" t="s">
        <v>7</v>
      </c>
      <c r="D943" s="4" t="s">
        <v>11</v>
      </c>
    </row>
    <row r="944" spans="1:21">
      <c r="A944" t="n">
        <v>10455</v>
      </c>
      <c r="B944" s="22" t="n">
        <v>22</v>
      </c>
      <c r="C944" s="7" t="n">
        <v>10</v>
      </c>
      <c r="D944" s="7" t="n">
        <v>0</v>
      </c>
    </row>
    <row r="945" spans="1:6">
      <c r="A945" t="s">
        <v>4</v>
      </c>
      <c r="B945" s="4" t="s">
        <v>5</v>
      </c>
      <c r="C945" s="4" t="s">
        <v>7</v>
      </c>
      <c r="D945" s="4" t="s">
        <v>11</v>
      </c>
      <c r="E945" s="4" t="s">
        <v>7</v>
      </c>
      <c r="F945" s="4" t="s">
        <v>7</v>
      </c>
      <c r="G945" s="4" t="s">
        <v>12</v>
      </c>
    </row>
    <row r="946" spans="1:6">
      <c r="A946" t="n">
        <v>10459</v>
      </c>
      <c r="B946" s="10" t="n">
        <v>5</v>
      </c>
      <c r="C946" s="7" t="n">
        <v>30</v>
      </c>
      <c r="D946" s="7" t="n">
        <v>9464</v>
      </c>
      <c r="E946" s="7" t="n">
        <v>8</v>
      </c>
      <c r="F946" s="7" t="n">
        <v>1</v>
      </c>
      <c r="G946" s="11" t="n">
        <f t="normal" ca="1">A968</f>
        <v>0</v>
      </c>
    </row>
    <row r="947" spans="1:6">
      <c r="A947" t="s">
        <v>4</v>
      </c>
      <c r="B947" s="4" t="s">
        <v>5</v>
      </c>
      <c r="C947" s="4" t="s">
        <v>7</v>
      </c>
      <c r="D947" s="4" t="s">
        <v>11</v>
      </c>
      <c r="E947" s="4" t="s">
        <v>8</v>
      </c>
    </row>
    <row r="948" spans="1:6">
      <c r="A948" t="n">
        <v>10469</v>
      </c>
      <c r="B948" s="27" t="n">
        <v>51</v>
      </c>
      <c r="C948" s="7" t="n">
        <v>4</v>
      </c>
      <c r="D948" s="7" t="n">
        <v>65534</v>
      </c>
      <c r="E948" s="7" t="s">
        <v>41</v>
      </c>
    </row>
    <row r="949" spans="1:6">
      <c r="A949" t="s">
        <v>4</v>
      </c>
      <c r="B949" s="4" t="s">
        <v>5</v>
      </c>
      <c r="C949" s="4" t="s">
        <v>11</v>
      </c>
    </row>
    <row r="950" spans="1:6">
      <c r="A950" t="n">
        <v>10482</v>
      </c>
      <c r="B950" s="28" t="n">
        <v>16</v>
      </c>
      <c r="C950" s="7" t="n">
        <v>0</v>
      </c>
    </row>
    <row r="951" spans="1:6">
      <c r="A951" t="s">
        <v>4</v>
      </c>
      <c r="B951" s="4" t="s">
        <v>5</v>
      </c>
      <c r="C951" s="4" t="s">
        <v>11</v>
      </c>
      <c r="D951" s="4" t="s">
        <v>39</v>
      </c>
      <c r="E951" s="4" t="s">
        <v>7</v>
      </c>
      <c r="F951" s="4" t="s">
        <v>7</v>
      </c>
      <c r="G951" s="4" t="s">
        <v>39</v>
      </c>
      <c r="H951" s="4" t="s">
        <v>7</v>
      </c>
      <c r="I951" s="4" t="s">
        <v>7</v>
      </c>
    </row>
    <row r="952" spans="1:6">
      <c r="A952" t="n">
        <v>10485</v>
      </c>
      <c r="B952" s="29" t="n">
        <v>26</v>
      </c>
      <c r="C952" s="7" t="n">
        <v>65534</v>
      </c>
      <c r="D952" s="7" t="s">
        <v>156</v>
      </c>
      <c r="E952" s="7" t="n">
        <v>2</v>
      </c>
      <c r="F952" s="7" t="n">
        <v>3</v>
      </c>
      <c r="G952" s="7" t="s">
        <v>157</v>
      </c>
      <c r="H952" s="7" t="n">
        <v>2</v>
      </c>
      <c r="I952" s="7" t="n">
        <v>0</v>
      </c>
    </row>
    <row r="953" spans="1:6">
      <c r="A953" t="s">
        <v>4</v>
      </c>
      <c r="B953" s="4" t="s">
        <v>5</v>
      </c>
    </row>
    <row r="954" spans="1:6">
      <c r="A954" t="n">
        <v>10633</v>
      </c>
      <c r="B954" s="25" t="n">
        <v>28</v>
      </c>
    </row>
    <row r="955" spans="1:6">
      <c r="A955" t="s">
        <v>4</v>
      </c>
      <c r="B955" s="4" t="s">
        <v>5</v>
      </c>
      <c r="C955" s="4" t="s">
        <v>7</v>
      </c>
      <c r="D955" s="4" t="s">
        <v>11</v>
      </c>
      <c r="E955" s="4" t="s">
        <v>8</v>
      </c>
    </row>
    <row r="956" spans="1:6">
      <c r="A956" t="n">
        <v>10634</v>
      </c>
      <c r="B956" s="27" t="n">
        <v>51</v>
      </c>
      <c r="C956" s="7" t="n">
        <v>4</v>
      </c>
      <c r="D956" s="7" t="n">
        <v>0</v>
      </c>
      <c r="E956" s="7" t="s">
        <v>117</v>
      </c>
    </row>
    <row r="957" spans="1:6">
      <c r="A957" t="s">
        <v>4</v>
      </c>
      <c r="B957" s="4" t="s">
        <v>5</v>
      </c>
      <c r="C957" s="4" t="s">
        <v>11</v>
      </c>
    </row>
    <row r="958" spans="1:6">
      <c r="A958" t="n">
        <v>10648</v>
      </c>
      <c r="B958" s="28" t="n">
        <v>16</v>
      </c>
      <c r="C958" s="7" t="n">
        <v>0</v>
      </c>
    </row>
    <row r="959" spans="1:6">
      <c r="A959" t="s">
        <v>4</v>
      </c>
      <c r="B959" s="4" t="s">
        <v>5</v>
      </c>
      <c r="C959" s="4" t="s">
        <v>11</v>
      </c>
      <c r="D959" s="4" t="s">
        <v>39</v>
      </c>
      <c r="E959" s="4" t="s">
        <v>7</v>
      </c>
      <c r="F959" s="4" t="s">
        <v>7</v>
      </c>
    </row>
    <row r="960" spans="1:6">
      <c r="A960" t="n">
        <v>10651</v>
      </c>
      <c r="B960" s="29" t="n">
        <v>26</v>
      </c>
      <c r="C960" s="7" t="n">
        <v>0</v>
      </c>
      <c r="D960" s="7" t="s">
        <v>158</v>
      </c>
      <c r="E960" s="7" t="n">
        <v>2</v>
      </c>
      <c r="F960" s="7" t="n">
        <v>0</v>
      </c>
    </row>
    <row r="961" spans="1:9">
      <c r="A961" t="s">
        <v>4</v>
      </c>
      <c r="B961" s="4" t="s">
        <v>5</v>
      </c>
    </row>
    <row r="962" spans="1:9">
      <c r="A962" t="n">
        <v>10690</v>
      </c>
      <c r="B962" s="25" t="n">
        <v>28</v>
      </c>
    </row>
    <row r="963" spans="1:9">
      <c r="A963" t="s">
        <v>4</v>
      </c>
      <c r="B963" s="4" t="s">
        <v>5</v>
      </c>
      <c r="C963" s="4" t="s">
        <v>11</v>
      </c>
    </row>
    <row r="964" spans="1:9">
      <c r="A964" t="n">
        <v>10691</v>
      </c>
      <c r="B964" s="42" t="n">
        <v>12</v>
      </c>
      <c r="C964" s="7" t="n">
        <v>9464</v>
      </c>
    </row>
    <row r="965" spans="1:9">
      <c r="A965" t="s">
        <v>4</v>
      </c>
      <c r="B965" s="4" t="s">
        <v>5</v>
      </c>
      <c r="C965" s="4" t="s">
        <v>12</v>
      </c>
    </row>
    <row r="966" spans="1:9">
      <c r="A966" t="n">
        <v>10694</v>
      </c>
      <c r="B966" s="13" t="n">
        <v>3</v>
      </c>
      <c r="C966" s="11" t="n">
        <f t="normal" ca="1">A990</f>
        <v>0</v>
      </c>
    </row>
    <row r="967" spans="1:9">
      <c r="A967" t="s">
        <v>4</v>
      </c>
      <c r="B967" s="4" t="s">
        <v>5</v>
      </c>
      <c r="C967" s="4" t="s">
        <v>7</v>
      </c>
      <c r="D967" s="4" t="s">
        <v>11</v>
      </c>
      <c r="E967" s="4" t="s">
        <v>7</v>
      </c>
      <c r="F967" s="4" t="s">
        <v>7</v>
      </c>
      <c r="G967" s="4" t="s">
        <v>12</v>
      </c>
    </row>
    <row r="968" spans="1:9">
      <c r="A968" t="n">
        <v>10699</v>
      </c>
      <c r="B968" s="10" t="n">
        <v>5</v>
      </c>
      <c r="C968" s="7" t="n">
        <v>30</v>
      </c>
      <c r="D968" s="7" t="n">
        <v>4</v>
      </c>
      <c r="E968" s="7" t="n">
        <v>8</v>
      </c>
      <c r="F968" s="7" t="n">
        <v>1</v>
      </c>
      <c r="G968" s="11" t="n">
        <f t="normal" ca="1">A982</f>
        <v>0</v>
      </c>
    </row>
    <row r="969" spans="1:9">
      <c r="A969" t="s">
        <v>4</v>
      </c>
      <c r="B969" s="4" t="s">
        <v>5</v>
      </c>
      <c r="C969" s="4" t="s">
        <v>7</v>
      </c>
      <c r="D969" s="4" t="s">
        <v>11</v>
      </c>
      <c r="E969" s="4" t="s">
        <v>8</v>
      </c>
    </row>
    <row r="970" spans="1:9">
      <c r="A970" t="n">
        <v>10709</v>
      </c>
      <c r="B970" s="27" t="n">
        <v>51</v>
      </c>
      <c r="C970" s="7" t="n">
        <v>4</v>
      </c>
      <c r="D970" s="7" t="n">
        <v>65534</v>
      </c>
      <c r="E970" s="7" t="s">
        <v>41</v>
      </c>
    </row>
    <row r="971" spans="1:9">
      <c r="A971" t="s">
        <v>4</v>
      </c>
      <c r="B971" s="4" t="s">
        <v>5</v>
      </c>
      <c r="C971" s="4" t="s">
        <v>11</v>
      </c>
    </row>
    <row r="972" spans="1:9">
      <c r="A972" t="n">
        <v>10722</v>
      </c>
      <c r="B972" s="28" t="n">
        <v>16</v>
      </c>
      <c r="C972" s="7" t="n">
        <v>0</v>
      </c>
    </row>
    <row r="973" spans="1:9">
      <c r="A973" t="s">
        <v>4</v>
      </c>
      <c r="B973" s="4" t="s">
        <v>5</v>
      </c>
      <c r="C973" s="4" t="s">
        <v>11</v>
      </c>
      <c r="D973" s="4" t="s">
        <v>39</v>
      </c>
      <c r="E973" s="4" t="s">
        <v>7</v>
      </c>
      <c r="F973" s="4" t="s">
        <v>7</v>
      </c>
      <c r="G973" s="4" t="s">
        <v>39</v>
      </c>
      <c r="H973" s="4" t="s">
        <v>7</v>
      </c>
      <c r="I973" s="4" t="s">
        <v>7</v>
      </c>
      <c r="J973" s="4" t="s">
        <v>39</v>
      </c>
      <c r="K973" s="4" t="s">
        <v>7</v>
      </c>
      <c r="L973" s="4" t="s">
        <v>7</v>
      </c>
      <c r="M973" s="4" t="s">
        <v>39</v>
      </c>
      <c r="N973" s="4" t="s">
        <v>7</v>
      </c>
      <c r="O973" s="4" t="s">
        <v>7</v>
      </c>
    </row>
    <row r="974" spans="1:9">
      <c r="A974" t="n">
        <v>10725</v>
      </c>
      <c r="B974" s="29" t="n">
        <v>26</v>
      </c>
      <c r="C974" s="7" t="n">
        <v>65534</v>
      </c>
      <c r="D974" s="7" t="s">
        <v>159</v>
      </c>
      <c r="E974" s="7" t="n">
        <v>2</v>
      </c>
      <c r="F974" s="7" t="n">
        <v>3</v>
      </c>
      <c r="G974" s="7" t="s">
        <v>160</v>
      </c>
      <c r="H974" s="7" t="n">
        <v>2</v>
      </c>
      <c r="I974" s="7" t="n">
        <v>3</v>
      </c>
      <c r="J974" s="7" t="s">
        <v>161</v>
      </c>
      <c r="K974" s="7" t="n">
        <v>2</v>
      </c>
      <c r="L974" s="7" t="n">
        <v>3</v>
      </c>
      <c r="M974" s="7" t="s">
        <v>162</v>
      </c>
      <c r="N974" s="7" t="n">
        <v>2</v>
      </c>
      <c r="O974" s="7" t="n">
        <v>0</v>
      </c>
    </row>
    <row r="975" spans="1:9">
      <c r="A975" t="s">
        <v>4</v>
      </c>
      <c r="B975" s="4" t="s">
        <v>5</v>
      </c>
    </row>
    <row r="976" spans="1:9">
      <c r="A976" t="n">
        <v>11087</v>
      </c>
      <c r="B976" s="25" t="n">
        <v>28</v>
      </c>
    </row>
    <row r="977" spans="1:15">
      <c r="A977" t="s">
        <v>4</v>
      </c>
      <c r="B977" s="4" t="s">
        <v>5</v>
      </c>
      <c r="C977" s="4" t="s">
        <v>11</v>
      </c>
    </row>
    <row r="978" spans="1:15">
      <c r="A978" t="n">
        <v>11088</v>
      </c>
      <c r="B978" s="42" t="n">
        <v>12</v>
      </c>
      <c r="C978" s="7" t="n">
        <v>4</v>
      </c>
    </row>
    <row r="979" spans="1:15">
      <c r="A979" t="s">
        <v>4</v>
      </c>
      <c r="B979" s="4" t="s">
        <v>5</v>
      </c>
      <c r="C979" s="4" t="s">
        <v>12</v>
      </c>
    </row>
    <row r="980" spans="1:15">
      <c r="A980" t="n">
        <v>11091</v>
      </c>
      <c r="B980" s="13" t="n">
        <v>3</v>
      </c>
      <c r="C980" s="11" t="n">
        <f t="normal" ca="1">A990</f>
        <v>0</v>
      </c>
    </row>
    <row r="981" spans="1:15">
      <c r="A981" t="s">
        <v>4</v>
      </c>
      <c r="B981" s="4" t="s">
        <v>5</v>
      </c>
      <c r="C981" s="4" t="s">
        <v>7</v>
      </c>
      <c r="D981" s="4" t="s">
        <v>11</v>
      </c>
      <c r="E981" s="4" t="s">
        <v>8</v>
      </c>
    </row>
    <row r="982" spans="1:15">
      <c r="A982" t="n">
        <v>11096</v>
      </c>
      <c r="B982" s="27" t="n">
        <v>51</v>
      </c>
      <c r="C982" s="7" t="n">
        <v>4</v>
      </c>
      <c r="D982" s="7" t="n">
        <v>65534</v>
      </c>
      <c r="E982" s="7" t="s">
        <v>41</v>
      </c>
    </row>
    <row r="983" spans="1:15">
      <c r="A983" t="s">
        <v>4</v>
      </c>
      <c r="B983" s="4" t="s">
        <v>5</v>
      </c>
      <c r="C983" s="4" t="s">
        <v>11</v>
      </c>
    </row>
    <row r="984" spans="1:15">
      <c r="A984" t="n">
        <v>11109</v>
      </c>
      <c r="B984" s="28" t="n">
        <v>16</v>
      </c>
      <c r="C984" s="7" t="n">
        <v>0</v>
      </c>
    </row>
    <row r="985" spans="1:15">
      <c r="A985" t="s">
        <v>4</v>
      </c>
      <c r="B985" s="4" t="s">
        <v>5</v>
      </c>
      <c r="C985" s="4" t="s">
        <v>11</v>
      </c>
      <c r="D985" s="4" t="s">
        <v>39</v>
      </c>
      <c r="E985" s="4" t="s">
        <v>7</v>
      </c>
      <c r="F985" s="4" t="s">
        <v>7</v>
      </c>
      <c r="G985" s="4" t="s">
        <v>39</v>
      </c>
      <c r="H985" s="4" t="s">
        <v>7</v>
      </c>
      <c r="I985" s="4" t="s">
        <v>7</v>
      </c>
      <c r="J985" s="4" t="s">
        <v>39</v>
      </c>
      <c r="K985" s="4" t="s">
        <v>7</v>
      </c>
      <c r="L985" s="4" t="s">
        <v>7</v>
      </c>
    </row>
    <row r="986" spans="1:15">
      <c r="A986" t="n">
        <v>11112</v>
      </c>
      <c r="B986" s="29" t="n">
        <v>26</v>
      </c>
      <c r="C986" s="7" t="n">
        <v>65534</v>
      </c>
      <c r="D986" s="7" t="s">
        <v>159</v>
      </c>
      <c r="E986" s="7" t="n">
        <v>2</v>
      </c>
      <c r="F986" s="7" t="n">
        <v>3</v>
      </c>
      <c r="G986" s="7" t="s">
        <v>163</v>
      </c>
      <c r="H986" s="7" t="n">
        <v>2</v>
      </c>
      <c r="I986" s="7" t="n">
        <v>3</v>
      </c>
      <c r="J986" s="7" t="s">
        <v>164</v>
      </c>
      <c r="K986" s="7" t="n">
        <v>2</v>
      </c>
      <c r="L986" s="7" t="n">
        <v>0</v>
      </c>
    </row>
    <row r="987" spans="1:15">
      <c r="A987" t="s">
        <v>4</v>
      </c>
      <c r="B987" s="4" t="s">
        <v>5</v>
      </c>
    </row>
    <row r="988" spans="1:15">
      <c r="A988" t="n">
        <v>11328</v>
      </c>
      <c r="B988" s="25" t="n">
        <v>28</v>
      </c>
    </row>
    <row r="989" spans="1:15">
      <c r="A989" t="s">
        <v>4</v>
      </c>
      <c r="B989" s="4" t="s">
        <v>5</v>
      </c>
      <c r="C989" s="4" t="s">
        <v>12</v>
      </c>
    </row>
    <row r="990" spans="1:15">
      <c r="A990" t="n">
        <v>11329</v>
      </c>
      <c r="B990" s="13" t="n">
        <v>3</v>
      </c>
      <c r="C990" s="11" t="n">
        <f t="normal" ca="1">A994</f>
        <v>0</v>
      </c>
    </row>
    <row r="991" spans="1:15">
      <c r="A991" t="s">
        <v>4</v>
      </c>
      <c r="B991" s="4" t="s">
        <v>5</v>
      </c>
      <c r="C991" s="4" t="s">
        <v>7</v>
      </c>
      <c r="D991" s="4" t="s">
        <v>11</v>
      </c>
      <c r="E991" s="4" t="s">
        <v>7</v>
      </c>
      <c r="F991" s="4" t="s">
        <v>12</v>
      </c>
    </row>
    <row r="992" spans="1:15">
      <c r="A992" t="n">
        <v>11334</v>
      </c>
      <c r="B992" s="10" t="n">
        <v>5</v>
      </c>
      <c r="C992" s="7" t="n">
        <v>30</v>
      </c>
      <c r="D992" s="7" t="n">
        <v>8957</v>
      </c>
      <c r="E992" s="7" t="n">
        <v>1</v>
      </c>
      <c r="F992" s="11" t="n">
        <f t="normal" ca="1">A994</f>
        <v>0</v>
      </c>
    </row>
    <row r="993" spans="1:12">
      <c r="A993" t="s">
        <v>4</v>
      </c>
      <c r="B993" s="4" t="s">
        <v>5</v>
      </c>
      <c r="C993" s="4" t="s">
        <v>7</v>
      </c>
    </row>
    <row r="994" spans="1:12">
      <c r="A994" t="n">
        <v>11343</v>
      </c>
      <c r="B994" s="34" t="n">
        <v>23</v>
      </c>
      <c r="C994" s="7" t="n">
        <v>10</v>
      </c>
    </row>
    <row r="995" spans="1:12">
      <c r="A995" t="s">
        <v>4</v>
      </c>
      <c r="B995" s="4" t="s">
        <v>5</v>
      </c>
      <c r="C995" s="4" t="s">
        <v>7</v>
      </c>
      <c r="D995" s="4" t="s">
        <v>8</v>
      </c>
    </row>
    <row r="996" spans="1:12">
      <c r="A996" t="n">
        <v>11345</v>
      </c>
      <c r="B996" s="6" t="n">
        <v>2</v>
      </c>
      <c r="C996" s="7" t="n">
        <v>10</v>
      </c>
      <c r="D996" s="7" t="s">
        <v>47</v>
      </c>
    </row>
    <row r="997" spans="1:12">
      <c r="A997" t="s">
        <v>4</v>
      </c>
      <c r="B997" s="4" t="s">
        <v>5</v>
      </c>
      <c r="C997" s="4" t="s">
        <v>7</v>
      </c>
    </row>
    <row r="998" spans="1:12">
      <c r="A998" t="n">
        <v>11368</v>
      </c>
      <c r="B998" s="43" t="n">
        <v>74</v>
      </c>
      <c r="C998" s="7" t="n">
        <v>46</v>
      </c>
    </row>
    <row r="999" spans="1:12">
      <c r="A999" t="s">
        <v>4</v>
      </c>
      <c r="B999" s="4" t="s">
        <v>5</v>
      </c>
      <c r="C999" s="4" t="s">
        <v>7</v>
      </c>
    </row>
    <row r="1000" spans="1:12">
      <c r="A1000" t="n">
        <v>11370</v>
      </c>
      <c r="B1000" s="43" t="n">
        <v>74</v>
      </c>
      <c r="C1000" s="7" t="n">
        <v>54</v>
      </c>
    </row>
    <row r="1001" spans="1:12">
      <c r="A1001" t="s">
        <v>4</v>
      </c>
      <c r="B1001" s="4" t="s">
        <v>5</v>
      </c>
    </row>
    <row r="1002" spans="1:12">
      <c r="A1002" t="n">
        <v>11372</v>
      </c>
      <c r="B1002" s="5" t="n">
        <v>1</v>
      </c>
    </row>
    <row r="1003" spans="1:12" s="3" customFormat="1" customHeight="0">
      <c r="A1003" s="3" t="s">
        <v>2</v>
      </c>
      <c r="B1003" s="3" t="s">
        <v>165</v>
      </c>
    </row>
    <row r="1004" spans="1:12">
      <c r="A1004" t="s">
        <v>4</v>
      </c>
      <c r="B1004" s="4" t="s">
        <v>5</v>
      </c>
      <c r="C1004" s="4" t="s">
        <v>7</v>
      </c>
      <c r="D1004" s="4" t="s">
        <v>7</v>
      </c>
      <c r="E1004" s="4" t="s">
        <v>7</v>
      </c>
      <c r="F1004" s="4" t="s">
        <v>7</v>
      </c>
    </row>
    <row r="1005" spans="1:12">
      <c r="A1005" t="n">
        <v>11376</v>
      </c>
      <c r="B1005" s="9" t="n">
        <v>14</v>
      </c>
      <c r="C1005" s="7" t="n">
        <v>2</v>
      </c>
      <c r="D1005" s="7" t="n">
        <v>0</v>
      </c>
      <c r="E1005" s="7" t="n">
        <v>0</v>
      </c>
      <c r="F1005" s="7" t="n">
        <v>0</v>
      </c>
    </row>
    <row r="1006" spans="1:12">
      <c r="A1006" t="s">
        <v>4</v>
      </c>
      <c r="B1006" s="4" t="s">
        <v>5</v>
      </c>
      <c r="C1006" s="4" t="s">
        <v>7</v>
      </c>
      <c r="D1006" s="14" t="s">
        <v>14</v>
      </c>
      <c r="E1006" s="4" t="s">
        <v>5</v>
      </c>
      <c r="F1006" s="4" t="s">
        <v>7</v>
      </c>
      <c r="G1006" s="4" t="s">
        <v>11</v>
      </c>
      <c r="H1006" s="14" t="s">
        <v>16</v>
      </c>
      <c r="I1006" s="4" t="s">
        <v>7</v>
      </c>
      <c r="J1006" s="4" t="s">
        <v>15</v>
      </c>
      <c r="K1006" s="4" t="s">
        <v>7</v>
      </c>
      <c r="L1006" s="4" t="s">
        <v>7</v>
      </c>
      <c r="M1006" s="14" t="s">
        <v>14</v>
      </c>
      <c r="N1006" s="4" t="s">
        <v>5</v>
      </c>
      <c r="O1006" s="4" t="s">
        <v>7</v>
      </c>
      <c r="P1006" s="4" t="s">
        <v>11</v>
      </c>
      <c r="Q1006" s="14" t="s">
        <v>16</v>
      </c>
      <c r="R1006" s="4" t="s">
        <v>7</v>
      </c>
      <c r="S1006" s="4" t="s">
        <v>15</v>
      </c>
      <c r="T1006" s="4" t="s">
        <v>7</v>
      </c>
      <c r="U1006" s="4" t="s">
        <v>7</v>
      </c>
      <c r="V1006" s="4" t="s">
        <v>7</v>
      </c>
      <c r="W1006" s="4" t="s">
        <v>12</v>
      </c>
    </row>
    <row r="1007" spans="1:12">
      <c r="A1007" t="n">
        <v>11381</v>
      </c>
      <c r="B1007" s="10" t="n">
        <v>5</v>
      </c>
      <c r="C1007" s="7" t="n">
        <v>28</v>
      </c>
      <c r="D1007" s="14" t="s">
        <v>3</v>
      </c>
      <c r="E1007" s="8" t="n">
        <v>162</v>
      </c>
      <c r="F1007" s="7" t="n">
        <v>3</v>
      </c>
      <c r="G1007" s="7" t="n">
        <v>4222</v>
      </c>
      <c r="H1007" s="14" t="s">
        <v>3</v>
      </c>
      <c r="I1007" s="7" t="n">
        <v>0</v>
      </c>
      <c r="J1007" s="7" t="n">
        <v>1</v>
      </c>
      <c r="K1007" s="7" t="n">
        <v>2</v>
      </c>
      <c r="L1007" s="7" t="n">
        <v>28</v>
      </c>
      <c r="M1007" s="14" t="s">
        <v>3</v>
      </c>
      <c r="N1007" s="8" t="n">
        <v>162</v>
      </c>
      <c r="O1007" s="7" t="n">
        <v>3</v>
      </c>
      <c r="P1007" s="7" t="n">
        <v>4222</v>
      </c>
      <c r="Q1007" s="14" t="s">
        <v>3</v>
      </c>
      <c r="R1007" s="7" t="n">
        <v>0</v>
      </c>
      <c r="S1007" s="7" t="n">
        <v>2</v>
      </c>
      <c r="T1007" s="7" t="n">
        <v>2</v>
      </c>
      <c r="U1007" s="7" t="n">
        <v>11</v>
      </c>
      <c r="V1007" s="7" t="n">
        <v>1</v>
      </c>
      <c r="W1007" s="11" t="n">
        <f t="normal" ca="1">A1011</f>
        <v>0</v>
      </c>
    </row>
    <row r="1008" spans="1:12">
      <c r="A1008" t="s">
        <v>4</v>
      </c>
      <c r="B1008" s="4" t="s">
        <v>5</v>
      </c>
      <c r="C1008" s="4" t="s">
        <v>7</v>
      </c>
      <c r="D1008" s="4" t="s">
        <v>11</v>
      </c>
      <c r="E1008" s="4" t="s">
        <v>13</v>
      </c>
    </row>
    <row r="1009" spans="1:23">
      <c r="A1009" t="n">
        <v>11410</v>
      </c>
      <c r="B1009" s="32" t="n">
        <v>58</v>
      </c>
      <c r="C1009" s="7" t="n">
        <v>0</v>
      </c>
      <c r="D1009" s="7" t="n">
        <v>0</v>
      </c>
      <c r="E1009" s="7" t="n">
        <v>1</v>
      </c>
    </row>
    <row r="1010" spans="1:23">
      <c r="A1010" t="s">
        <v>4</v>
      </c>
      <c r="B1010" s="4" t="s">
        <v>5</v>
      </c>
      <c r="C1010" s="4" t="s">
        <v>7</v>
      </c>
      <c r="D1010" s="14" t="s">
        <v>14</v>
      </c>
      <c r="E1010" s="4" t="s">
        <v>5</v>
      </c>
      <c r="F1010" s="4" t="s">
        <v>7</v>
      </c>
      <c r="G1010" s="4" t="s">
        <v>11</v>
      </c>
      <c r="H1010" s="14" t="s">
        <v>16</v>
      </c>
      <c r="I1010" s="4" t="s">
        <v>7</v>
      </c>
      <c r="J1010" s="4" t="s">
        <v>15</v>
      </c>
      <c r="K1010" s="4" t="s">
        <v>7</v>
      </c>
      <c r="L1010" s="4" t="s">
        <v>7</v>
      </c>
      <c r="M1010" s="14" t="s">
        <v>14</v>
      </c>
      <c r="N1010" s="4" t="s">
        <v>5</v>
      </c>
      <c r="O1010" s="4" t="s">
        <v>7</v>
      </c>
      <c r="P1010" s="4" t="s">
        <v>11</v>
      </c>
      <c r="Q1010" s="14" t="s">
        <v>16</v>
      </c>
      <c r="R1010" s="4" t="s">
        <v>7</v>
      </c>
      <c r="S1010" s="4" t="s">
        <v>15</v>
      </c>
      <c r="T1010" s="4" t="s">
        <v>7</v>
      </c>
      <c r="U1010" s="4" t="s">
        <v>7</v>
      </c>
      <c r="V1010" s="4" t="s">
        <v>7</v>
      </c>
      <c r="W1010" s="4" t="s">
        <v>12</v>
      </c>
    </row>
    <row r="1011" spans="1:23">
      <c r="A1011" t="n">
        <v>11418</v>
      </c>
      <c r="B1011" s="10" t="n">
        <v>5</v>
      </c>
      <c r="C1011" s="7" t="n">
        <v>28</v>
      </c>
      <c r="D1011" s="14" t="s">
        <v>3</v>
      </c>
      <c r="E1011" s="8" t="n">
        <v>162</v>
      </c>
      <c r="F1011" s="7" t="n">
        <v>3</v>
      </c>
      <c r="G1011" s="7" t="n">
        <v>4222</v>
      </c>
      <c r="H1011" s="14" t="s">
        <v>3</v>
      </c>
      <c r="I1011" s="7" t="n">
        <v>0</v>
      </c>
      <c r="J1011" s="7" t="n">
        <v>1</v>
      </c>
      <c r="K1011" s="7" t="n">
        <v>3</v>
      </c>
      <c r="L1011" s="7" t="n">
        <v>28</v>
      </c>
      <c r="M1011" s="14" t="s">
        <v>3</v>
      </c>
      <c r="N1011" s="8" t="n">
        <v>162</v>
      </c>
      <c r="O1011" s="7" t="n">
        <v>3</v>
      </c>
      <c r="P1011" s="7" t="n">
        <v>4222</v>
      </c>
      <c r="Q1011" s="14" t="s">
        <v>3</v>
      </c>
      <c r="R1011" s="7" t="n">
        <v>0</v>
      </c>
      <c r="S1011" s="7" t="n">
        <v>2</v>
      </c>
      <c r="T1011" s="7" t="n">
        <v>3</v>
      </c>
      <c r="U1011" s="7" t="n">
        <v>9</v>
      </c>
      <c r="V1011" s="7" t="n">
        <v>1</v>
      </c>
      <c r="W1011" s="11" t="n">
        <f t="normal" ca="1">A1021</f>
        <v>0</v>
      </c>
    </row>
    <row r="1012" spans="1:23">
      <c r="A1012" t="s">
        <v>4</v>
      </c>
      <c r="B1012" s="4" t="s">
        <v>5</v>
      </c>
      <c r="C1012" s="4" t="s">
        <v>7</v>
      </c>
      <c r="D1012" s="14" t="s">
        <v>14</v>
      </c>
      <c r="E1012" s="4" t="s">
        <v>5</v>
      </c>
      <c r="F1012" s="4" t="s">
        <v>11</v>
      </c>
      <c r="G1012" s="4" t="s">
        <v>7</v>
      </c>
      <c r="H1012" s="4" t="s">
        <v>7</v>
      </c>
      <c r="I1012" s="4" t="s">
        <v>8</v>
      </c>
      <c r="J1012" s="14" t="s">
        <v>16</v>
      </c>
      <c r="K1012" s="4" t="s">
        <v>7</v>
      </c>
      <c r="L1012" s="4" t="s">
        <v>7</v>
      </c>
      <c r="M1012" s="14" t="s">
        <v>14</v>
      </c>
      <c r="N1012" s="4" t="s">
        <v>5</v>
      </c>
      <c r="O1012" s="4" t="s">
        <v>7</v>
      </c>
      <c r="P1012" s="14" t="s">
        <v>16</v>
      </c>
      <c r="Q1012" s="4" t="s">
        <v>7</v>
      </c>
      <c r="R1012" s="4" t="s">
        <v>15</v>
      </c>
      <c r="S1012" s="4" t="s">
        <v>7</v>
      </c>
      <c r="T1012" s="4" t="s">
        <v>7</v>
      </c>
      <c r="U1012" s="4" t="s">
        <v>7</v>
      </c>
      <c r="V1012" s="14" t="s">
        <v>14</v>
      </c>
      <c r="W1012" s="4" t="s">
        <v>5</v>
      </c>
      <c r="X1012" s="4" t="s">
        <v>7</v>
      </c>
      <c r="Y1012" s="14" t="s">
        <v>16</v>
      </c>
      <c r="Z1012" s="4" t="s">
        <v>7</v>
      </c>
      <c r="AA1012" s="4" t="s">
        <v>15</v>
      </c>
      <c r="AB1012" s="4" t="s">
        <v>7</v>
      </c>
      <c r="AC1012" s="4" t="s">
        <v>7</v>
      </c>
      <c r="AD1012" s="4" t="s">
        <v>7</v>
      </c>
      <c r="AE1012" s="4" t="s">
        <v>12</v>
      </c>
    </row>
    <row r="1013" spans="1:23">
      <c r="A1013" t="n">
        <v>11447</v>
      </c>
      <c r="B1013" s="10" t="n">
        <v>5</v>
      </c>
      <c r="C1013" s="7" t="n">
        <v>28</v>
      </c>
      <c r="D1013" s="14" t="s">
        <v>3</v>
      </c>
      <c r="E1013" s="50" t="n">
        <v>47</v>
      </c>
      <c r="F1013" s="7" t="n">
        <v>61456</v>
      </c>
      <c r="G1013" s="7" t="n">
        <v>2</v>
      </c>
      <c r="H1013" s="7" t="n">
        <v>0</v>
      </c>
      <c r="I1013" s="7" t="s">
        <v>166</v>
      </c>
      <c r="J1013" s="14" t="s">
        <v>3</v>
      </c>
      <c r="K1013" s="7" t="n">
        <v>8</v>
      </c>
      <c r="L1013" s="7" t="n">
        <v>28</v>
      </c>
      <c r="M1013" s="14" t="s">
        <v>3</v>
      </c>
      <c r="N1013" s="43" t="n">
        <v>74</v>
      </c>
      <c r="O1013" s="7" t="n">
        <v>65</v>
      </c>
      <c r="P1013" s="14" t="s">
        <v>3</v>
      </c>
      <c r="Q1013" s="7" t="n">
        <v>0</v>
      </c>
      <c r="R1013" s="7" t="n">
        <v>1</v>
      </c>
      <c r="S1013" s="7" t="n">
        <v>3</v>
      </c>
      <c r="T1013" s="7" t="n">
        <v>9</v>
      </c>
      <c r="U1013" s="7" t="n">
        <v>28</v>
      </c>
      <c r="V1013" s="14" t="s">
        <v>3</v>
      </c>
      <c r="W1013" s="43" t="n">
        <v>74</v>
      </c>
      <c r="X1013" s="7" t="n">
        <v>65</v>
      </c>
      <c r="Y1013" s="14" t="s">
        <v>3</v>
      </c>
      <c r="Z1013" s="7" t="n">
        <v>0</v>
      </c>
      <c r="AA1013" s="7" t="n">
        <v>2</v>
      </c>
      <c r="AB1013" s="7" t="n">
        <v>3</v>
      </c>
      <c r="AC1013" s="7" t="n">
        <v>9</v>
      </c>
      <c r="AD1013" s="7" t="n">
        <v>1</v>
      </c>
      <c r="AE1013" s="11" t="n">
        <f t="normal" ca="1">A1017</f>
        <v>0</v>
      </c>
    </row>
    <row r="1014" spans="1:23">
      <c r="A1014" t="s">
        <v>4</v>
      </c>
      <c r="B1014" s="4" t="s">
        <v>5</v>
      </c>
      <c r="C1014" s="4" t="s">
        <v>11</v>
      </c>
      <c r="D1014" s="4" t="s">
        <v>7</v>
      </c>
      <c r="E1014" s="4" t="s">
        <v>7</v>
      </c>
      <c r="F1014" s="4" t="s">
        <v>8</v>
      </c>
    </row>
    <row r="1015" spans="1:23">
      <c r="A1015" t="n">
        <v>11495</v>
      </c>
      <c r="B1015" s="50" t="n">
        <v>47</v>
      </c>
      <c r="C1015" s="7" t="n">
        <v>61456</v>
      </c>
      <c r="D1015" s="7" t="n">
        <v>0</v>
      </c>
      <c r="E1015" s="7" t="n">
        <v>0</v>
      </c>
      <c r="F1015" s="7" t="s">
        <v>167</v>
      </c>
    </row>
    <row r="1016" spans="1:23">
      <c r="A1016" t="s">
        <v>4</v>
      </c>
      <c r="B1016" s="4" t="s">
        <v>5</v>
      </c>
      <c r="C1016" s="4" t="s">
        <v>7</v>
      </c>
      <c r="D1016" s="4" t="s">
        <v>11</v>
      </c>
      <c r="E1016" s="4" t="s">
        <v>13</v>
      </c>
    </row>
    <row r="1017" spans="1:23">
      <c r="A1017" t="n">
        <v>11508</v>
      </c>
      <c r="B1017" s="32" t="n">
        <v>58</v>
      </c>
      <c r="C1017" s="7" t="n">
        <v>0</v>
      </c>
      <c r="D1017" s="7" t="n">
        <v>300</v>
      </c>
      <c r="E1017" s="7" t="n">
        <v>1</v>
      </c>
    </row>
    <row r="1018" spans="1:23">
      <c r="A1018" t="s">
        <v>4</v>
      </c>
      <c r="B1018" s="4" t="s">
        <v>5</v>
      </c>
      <c r="C1018" s="4" t="s">
        <v>7</v>
      </c>
      <c r="D1018" s="4" t="s">
        <v>11</v>
      </c>
    </row>
    <row r="1019" spans="1:23">
      <c r="A1019" t="n">
        <v>11516</v>
      </c>
      <c r="B1019" s="32" t="n">
        <v>58</v>
      </c>
      <c r="C1019" s="7" t="n">
        <v>255</v>
      </c>
      <c r="D1019" s="7" t="n">
        <v>0</v>
      </c>
    </row>
    <row r="1020" spans="1:23">
      <c r="A1020" t="s">
        <v>4</v>
      </c>
      <c r="B1020" s="4" t="s">
        <v>5</v>
      </c>
      <c r="C1020" s="4" t="s">
        <v>7</v>
      </c>
      <c r="D1020" s="4" t="s">
        <v>7</v>
      </c>
      <c r="E1020" s="4" t="s">
        <v>7</v>
      </c>
      <c r="F1020" s="4" t="s">
        <v>7</v>
      </c>
    </row>
    <row r="1021" spans="1:23">
      <c r="A1021" t="n">
        <v>11520</v>
      </c>
      <c r="B1021" s="9" t="n">
        <v>14</v>
      </c>
      <c r="C1021" s="7" t="n">
        <v>0</v>
      </c>
      <c r="D1021" s="7" t="n">
        <v>0</v>
      </c>
      <c r="E1021" s="7" t="n">
        <v>0</v>
      </c>
      <c r="F1021" s="7" t="n">
        <v>64</v>
      </c>
    </row>
    <row r="1022" spans="1:23">
      <c r="A1022" t="s">
        <v>4</v>
      </c>
      <c r="B1022" s="4" t="s">
        <v>5</v>
      </c>
      <c r="C1022" s="4" t="s">
        <v>7</v>
      </c>
      <c r="D1022" s="4" t="s">
        <v>11</v>
      </c>
    </row>
    <row r="1023" spans="1:23">
      <c r="A1023" t="n">
        <v>11525</v>
      </c>
      <c r="B1023" s="22" t="n">
        <v>22</v>
      </c>
      <c r="C1023" s="7" t="n">
        <v>0</v>
      </c>
      <c r="D1023" s="7" t="n">
        <v>4222</v>
      </c>
    </row>
    <row r="1024" spans="1:23">
      <c r="A1024" t="s">
        <v>4</v>
      </c>
      <c r="B1024" s="4" t="s">
        <v>5</v>
      </c>
      <c r="C1024" s="4" t="s">
        <v>7</v>
      </c>
      <c r="D1024" s="4" t="s">
        <v>11</v>
      </c>
    </row>
    <row r="1025" spans="1:31">
      <c r="A1025" t="n">
        <v>11529</v>
      </c>
      <c r="B1025" s="32" t="n">
        <v>58</v>
      </c>
      <c r="C1025" s="7" t="n">
        <v>5</v>
      </c>
      <c r="D1025" s="7" t="n">
        <v>300</v>
      </c>
    </row>
    <row r="1026" spans="1:31">
      <c r="A1026" t="s">
        <v>4</v>
      </c>
      <c r="B1026" s="4" t="s">
        <v>5</v>
      </c>
      <c r="C1026" s="4" t="s">
        <v>13</v>
      </c>
      <c r="D1026" s="4" t="s">
        <v>11</v>
      </c>
    </row>
    <row r="1027" spans="1:31">
      <c r="A1027" t="n">
        <v>11533</v>
      </c>
      <c r="B1027" s="53" t="n">
        <v>103</v>
      </c>
      <c r="C1027" s="7" t="n">
        <v>0</v>
      </c>
      <c r="D1027" s="7" t="n">
        <v>300</v>
      </c>
    </row>
    <row r="1028" spans="1:31">
      <c r="A1028" t="s">
        <v>4</v>
      </c>
      <c r="B1028" s="4" t="s">
        <v>5</v>
      </c>
      <c r="C1028" s="4" t="s">
        <v>7</v>
      </c>
    </row>
    <row r="1029" spans="1:31">
      <c r="A1029" t="n">
        <v>11540</v>
      </c>
      <c r="B1029" s="52" t="n">
        <v>64</v>
      </c>
      <c r="C1029" s="7" t="n">
        <v>7</v>
      </c>
    </row>
    <row r="1030" spans="1:31">
      <c r="A1030" t="s">
        <v>4</v>
      </c>
      <c r="B1030" s="4" t="s">
        <v>5</v>
      </c>
      <c r="C1030" s="4" t="s">
        <v>7</v>
      </c>
      <c r="D1030" s="4" t="s">
        <v>11</v>
      </c>
    </row>
    <row r="1031" spans="1:31">
      <c r="A1031" t="n">
        <v>11542</v>
      </c>
      <c r="B1031" s="54" t="n">
        <v>72</v>
      </c>
      <c r="C1031" s="7" t="n">
        <v>5</v>
      </c>
      <c r="D1031" s="7" t="n">
        <v>0</v>
      </c>
    </row>
    <row r="1032" spans="1:31">
      <c r="A1032" t="s">
        <v>4</v>
      </c>
      <c r="B1032" s="4" t="s">
        <v>5</v>
      </c>
      <c r="C1032" s="4" t="s">
        <v>7</v>
      </c>
      <c r="D1032" s="14" t="s">
        <v>14</v>
      </c>
      <c r="E1032" s="4" t="s">
        <v>5</v>
      </c>
      <c r="F1032" s="4" t="s">
        <v>7</v>
      </c>
      <c r="G1032" s="4" t="s">
        <v>11</v>
      </c>
      <c r="H1032" s="14" t="s">
        <v>16</v>
      </c>
      <c r="I1032" s="4" t="s">
        <v>7</v>
      </c>
      <c r="J1032" s="4" t="s">
        <v>15</v>
      </c>
      <c r="K1032" s="4" t="s">
        <v>7</v>
      </c>
      <c r="L1032" s="4" t="s">
        <v>7</v>
      </c>
      <c r="M1032" s="4" t="s">
        <v>12</v>
      </c>
    </row>
    <row r="1033" spans="1:31">
      <c r="A1033" t="n">
        <v>11546</v>
      </c>
      <c r="B1033" s="10" t="n">
        <v>5</v>
      </c>
      <c r="C1033" s="7" t="n">
        <v>28</v>
      </c>
      <c r="D1033" s="14" t="s">
        <v>3</v>
      </c>
      <c r="E1033" s="8" t="n">
        <v>162</v>
      </c>
      <c r="F1033" s="7" t="n">
        <v>4</v>
      </c>
      <c r="G1033" s="7" t="n">
        <v>4222</v>
      </c>
      <c r="H1033" s="14" t="s">
        <v>3</v>
      </c>
      <c r="I1033" s="7" t="n">
        <v>0</v>
      </c>
      <c r="J1033" s="7" t="n">
        <v>1</v>
      </c>
      <c r="K1033" s="7" t="n">
        <v>2</v>
      </c>
      <c r="L1033" s="7" t="n">
        <v>1</v>
      </c>
      <c r="M1033" s="11" t="n">
        <f t="normal" ca="1">A1039</f>
        <v>0</v>
      </c>
    </row>
    <row r="1034" spans="1:31">
      <c r="A1034" t="s">
        <v>4</v>
      </c>
      <c r="B1034" s="4" t="s">
        <v>5</v>
      </c>
      <c r="C1034" s="4" t="s">
        <v>7</v>
      </c>
      <c r="D1034" s="4" t="s">
        <v>8</v>
      </c>
    </row>
    <row r="1035" spans="1:31">
      <c r="A1035" t="n">
        <v>11563</v>
      </c>
      <c r="B1035" s="6" t="n">
        <v>2</v>
      </c>
      <c r="C1035" s="7" t="n">
        <v>10</v>
      </c>
      <c r="D1035" s="7" t="s">
        <v>168</v>
      </c>
    </row>
    <row r="1036" spans="1:31">
      <c r="A1036" t="s">
        <v>4</v>
      </c>
      <c r="B1036" s="4" t="s">
        <v>5</v>
      </c>
      <c r="C1036" s="4" t="s">
        <v>11</v>
      </c>
    </row>
    <row r="1037" spans="1:31">
      <c r="A1037" t="n">
        <v>11580</v>
      </c>
      <c r="B1037" s="28" t="n">
        <v>16</v>
      </c>
      <c r="C1037" s="7" t="n">
        <v>0</v>
      </c>
    </row>
    <row r="1038" spans="1:31">
      <c r="A1038" t="s">
        <v>4</v>
      </c>
      <c r="B1038" s="4" t="s">
        <v>5</v>
      </c>
      <c r="C1038" s="4" t="s">
        <v>7</v>
      </c>
      <c r="D1038" s="4" t="s">
        <v>11</v>
      </c>
      <c r="E1038" s="4" t="s">
        <v>11</v>
      </c>
      <c r="F1038" s="4" t="s">
        <v>11</v>
      </c>
      <c r="G1038" s="4" t="s">
        <v>11</v>
      </c>
      <c r="H1038" s="4" t="s">
        <v>11</v>
      </c>
      <c r="I1038" s="4" t="s">
        <v>11</v>
      </c>
      <c r="J1038" s="4" t="s">
        <v>11</v>
      </c>
      <c r="K1038" s="4" t="s">
        <v>11</v>
      </c>
      <c r="L1038" s="4" t="s">
        <v>11</v>
      </c>
      <c r="M1038" s="4" t="s">
        <v>11</v>
      </c>
      <c r="N1038" s="4" t="s">
        <v>15</v>
      </c>
      <c r="O1038" s="4" t="s">
        <v>15</v>
      </c>
      <c r="P1038" s="4" t="s">
        <v>15</v>
      </c>
      <c r="Q1038" s="4" t="s">
        <v>15</v>
      </c>
      <c r="R1038" s="4" t="s">
        <v>7</v>
      </c>
      <c r="S1038" s="4" t="s">
        <v>8</v>
      </c>
    </row>
    <row r="1039" spans="1:31">
      <c r="A1039" t="n">
        <v>11583</v>
      </c>
      <c r="B1039" s="55" t="n">
        <v>75</v>
      </c>
      <c r="C1039" s="7" t="n">
        <v>0</v>
      </c>
      <c r="D1039" s="7" t="n">
        <v>12</v>
      </c>
      <c r="E1039" s="7" t="n">
        <v>528</v>
      </c>
      <c r="F1039" s="7" t="n">
        <v>524</v>
      </c>
      <c r="G1039" s="7" t="n">
        <v>592</v>
      </c>
      <c r="H1039" s="7" t="n">
        <v>0</v>
      </c>
      <c r="I1039" s="7" t="n">
        <v>0</v>
      </c>
      <c r="J1039" s="7" t="n">
        <v>0</v>
      </c>
      <c r="K1039" s="7" t="n">
        <v>256</v>
      </c>
      <c r="L1039" s="7" t="n">
        <v>512</v>
      </c>
      <c r="M1039" s="7" t="n">
        <v>320</v>
      </c>
      <c r="N1039" s="7" t="n">
        <v>1065353216</v>
      </c>
      <c r="O1039" s="7" t="n">
        <v>1065353216</v>
      </c>
      <c r="P1039" s="7" t="n">
        <v>1065353216</v>
      </c>
      <c r="Q1039" s="7" t="n">
        <v>0</v>
      </c>
      <c r="R1039" s="7" t="n">
        <v>0</v>
      </c>
      <c r="S1039" s="7" t="s">
        <v>169</v>
      </c>
    </row>
    <row r="1040" spans="1:31">
      <c r="A1040" t="s">
        <v>4</v>
      </c>
      <c r="B1040" s="4" t="s">
        <v>5</v>
      </c>
      <c r="C1040" s="4" t="s">
        <v>11</v>
      </c>
      <c r="D1040" s="4" t="s">
        <v>8</v>
      </c>
      <c r="E1040" s="4" t="s">
        <v>8</v>
      </c>
      <c r="F1040" s="4" t="s">
        <v>8</v>
      </c>
      <c r="G1040" s="4" t="s">
        <v>7</v>
      </c>
      <c r="H1040" s="4" t="s">
        <v>15</v>
      </c>
      <c r="I1040" s="4" t="s">
        <v>13</v>
      </c>
      <c r="J1040" s="4" t="s">
        <v>13</v>
      </c>
      <c r="K1040" s="4" t="s">
        <v>13</v>
      </c>
      <c r="L1040" s="4" t="s">
        <v>13</v>
      </c>
      <c r="M1040" s="4" t="s">
        <v>13</v>
      </c>
      <c r="N1040" s="4" t="s">
        <v>13</v>
      </c>
      <c r="O1040" s="4" t="s">
        <v>13</v>
      </c>
      <c r="P1040" s="4" t="s">
        <v>8</v>
      </c>
      <c r="Q1040" s="4" t="s">
        <v>8</v>
      </c>
      <c r="R1040" s="4" t="s">
        <v>15</v>
      </c>
      <c r="S1040" s="4" t="s">
        <v>7</v>
      </c>
      <c r="T1040" s="4" t="s">
        <v>15</v>
      </c>
      <c r="U1040" s="4" t="s">
        <v>15</v>
      </c>
      <c r="V1040" s="4" t="s">
        <v>11</v>
      </c>
    </row>
    <row r="1041" spans="1:22">
      <c r="A1041" t="n">
        <v>11632</v>
      </c>
      <c r="B1041" s="56" t="n">
        <v>19</v>
      </c>
      <c r="C1041" s="7" t="n">
        <v>6</v>
      </c>
      <c r="D1041" s="7" t="s">
        <v>170</v>
      </c>
      <c r="E1041" s="7" t="s">
        <v>171</v>
      </c>
      <c r="F1041" s="7" t="s">
        <v>18</v>
      </c>
      <c r="G1041" s="7" t="n">
        <v>0</v>
      </c>
      <c r="H1041" s="7" t="n">
        <v>1</v>
      </c>
      <c r="I1041" s="7" t="n">
        <v>0</v>
      </c>
      <c r="J1041" s="7" t="n">
        <v>0</v>
      </c>
      <c r="K1041" s="7" t="n">
        <v>0</v>
      </c>
      <c r="L1041" s="7" t="n">
        <v>0</v>
      </c>
      <c r="M1041" s="7" t="n">
        <v>1</v>
      </c>
      <c r="N1041" s="7" t="n">
        <v>1.60000002384186</v>
      </c>
      <c r="O1041" s="7" t="n">
        <v>0.0900000035762787</v>
      </c>
      <c r="P1041" s="7" t="s">
        <v>18</v>
      </c>
      <c r="Q1041" s="7" t="s">
        <v>18</v>
      </c>
      <c r="R1041" s="7" t="n">
        <v>-1</v>
      </c>
      <c r="S1041" s="7" t="n">
        <v>0</v>
      </c>
      <c r="T1041" s="7" t="n">
        <v>0</v>
      </c>
      <c r="U1041" s="7" t="n">
        <v>0</v>
      </c>
      <c r="V1041" s="7" t="n">
        <v>0</v>
      </c>
    </row>
    <row r="1042" spans="1:22">
      <c r="A1042" t="s">
        <v>4</v>
      </c>
      <c r="B1042" s="4" t="s">
        <v>5</v>
      </c>
      <c r="C1042" s="4" t="s">
        <v>11</v>
      </c>
      <c r="D1042" s="4" t="s">
        <v>8</v>
      </c>
      <c r="E1042" s="4" t="s">
        <v>8</v>
      </c>
      <c r="F1042" s="4" t="s">
        <v>8</v>
      </c>
      <c r="G1042" s="4" t="s">
        <v>7</v>
      </c>
      <c r="H1042" s="4" t="s">
        <v>15</v>
      </c>
      <c r="I1042" s="4" t="s">
        <v>13</v>
      </c>
      <c r="J1042" s="4" t="s">
        <v>13</v>
      </c>
      <c r="K1042" s="4" t="s">
        <v>13</v>
      </c>
      <c r="L1042" s="4" t="s">
        <v>13</v>
      </c>
      <c r="M1042" s="4" t="s">
        <v>13</v>
      </c>
      <c r="N1042" s="4" t="s">
        <v>13</v>
      </c>
      <c r="O1042" s="4" t="s">
        <v>13</v>
      </c>
      <c r="P1042" s="4" t="s">
        <v>8</v>
      </c>
      <c r="Q1042" s="4" t="s">
        <v>8</v>
      </c>
      <c r="R1042" s="4" t="s">
        <v>15</v>
      </c>
      <c r="S1042" s="4" t="s">
        <v>7</v>
      </c>
      <c r="T1042" s="4" t="s">
        <v>15</v>
      </c>
      <c r="U1042" s="4" t="s">
        <v>15</v>
      </c>
      <c r="V1042" s="4" t="s">
        <v>11</v>
      </c>
    </row>
    <row r="1043" spans="1:22">
      <c r="A1043" t="n">
        <v>11705</v>
      </c>
      <c r="B1043" s="56" t="n">
        <v>19</v>
      </c>
      <c r="C1043" s="7" t="n">
        <v>7014</v>
      </c>
      <c r="D1043" s="7" t="s">
        <v>172</v>
      </c>
      <c r="E1043" s="7" t="s">
        <v>173</v>
      </c>
      <c r="F1043" s="7" t="s">
        <v>18</v>
      </c>
      <c r="G1043" s="7" t="n">
        <v>0</v>
      </c>
      <c r="H1043" s="7" t="n">
        <v>1</v>
      </c>
      <c r="I1043" s="7" t="n">
        <v>0</v>
      </c>
      <c r="J1043" s="7" t="n">
        <v>0</v>
      </c>
      <c r="K1043" s="7" t="n">
        <v>0</v>
      </c>
      <c r="L1043" s="7" t="n">
        <v>0</v>
      </c>
      <c r="M1043" s="7" t="n">
        <v>1</v>
      </c>
      <c r="N1043" s="7" t="n">
        <v>1.60000002384186</v>
      </c>
      <c r="O1043" s="7" t="n">
        <v>0.0900000035762787</v>
      </c>
      <c r="P1043" s="7" t="s">
        <v>18</v>
      </c>
      <c r="Q1043" s="7" t="s">
        <v>18</v>
      </c>
      <c r="R1043" s="7" t="n">
        <v>-1</v>
      </c>
      <c r="S1043" s="7" t="n">
        <v>0</v>
      </c>
      <c r="T1043" s="7" t="n">
        <v>0</v>
      </c>
      <c r="U1043" s="7" t="n">
        <v>0</v>
      </c>
      <c r="V1043" s="7" t="n">
        <v>0</v>
      </c>
    </row>
    <row r="1044" spans="1:22">
      <c r="A1044" t="s">
        <v>4</v>
      </c>
      <c r="B1044" s="4" t="s">
        <v>5</v>
      </c>
      <c r="C1044" s="4" t="s">
        <v>11</v>
      </c>
      <c r="D1044" s="4" t="s">
        <v>8</v>
      </c>
      <c r="E1044" s="4" t="s">
        <v>8</v>
      </c>
      <c r="F1044" s="4" t="s">
        <v>8</v>
      </c>
      <c r="G1044" s="4" t="s">
        <v>7</v>
      </c>
      <c r="H1044" s="4" t="s">
        <v>15</v>
      </c>
      <c r="I1044" s="4" t="s">
        <v>13</v>
      </c>
      <c r="J1044" s="4" t="s">
        <v>13</v>
      </c>
      <c r="K1044" s="4" t="s">
        <v>13</v>
      </c>
      <c r="L1044" s="4" t="s">
        <v>13</v>
      </c>
      <c r="M1044" s="4" t="s">
        <v>13</v>
      </c>
      <c r="N1044" s="4" t="s">
        <v>13</v>
      </c>
      <c r="O1044" s="4" t="s">
        <v>13</v>
      </c>
      <c r="P1044" s="4" t="s">
        <v>8</v>
      </c>
      <c r="Q1044" s="4" t="s">
        <v>8</v>
      </c>
      <c r="R1044" s="4" t="s">
        <v>15</v>
      </c>
      <c r="S1044" s="4" t="s">
        <v>7</v>
      </c>
      <c r="T1044" s="4" t="s">
        <v>15</v>
      </c>
      <c r="U1044" s="4" t="s">
        <v>15</v>
      </c>
      <c r="V1044" s="4" t="s">
        <v>11</v>
      </c>
    </row>
    <row r="1045" spans="1:22">
      <c r="A1045" t="n">
        <v>11781</v>
      </c>
      <c r="B1045" s="56" t="n">
        <v>19</v>
      </c>
      <c r="C1045" s="7" t="n">
        <v>5259</v>
      </c>
      <c r="D1045" s="7" t="s">
        <v>174</v>
      </c>
      <c r="E1045" s="7" t="s">
        <v>175</v>
      </c>
      <c r="F1045" s="7" t="s">
        <v>18</v>
      </c>
      <c r="G1045" s="7" t="n">
        <v>0</v>
      </c>
      <c r="H1045" s="7" t="n">
        <v>1</v>
      </c>
      <c r="I1045" s="7" t="n">
        <v>0</v>
      </c>
      <c r="J1045" s="7" t="n">
        <v>0</v>
      </c>
      <c r="K1045" s="7" t="n">
        <v>0</v>
      </c>
      <c r="L1045" s="7" t="n">
        <v>0</v>
      </c>
      <c r="M1045" s="7" t="n">
        <v>1</v>
      </c>
      <c r="N1045" s="7" t="n">
        <v>1.60000002384186</v>
      </c>
      <c r="O1045" s="7" t="n">
        <v>0.0900000035762787</v>
      </c>
      <c r="P1045" s="7" t="s">
        <v>18</v>
      </c>
      <c r="Q1045" s="7" t="s">
        <v>18</v>
      </c>
      <c r="R1045" s="7" t="n">
        <v>-1</v>
      </c>
      <c r="S1045" s="7" t="n">
        <v>0</v>
      </c>
      <c r="T1045" s="7" t="n">
        <v>0</v>
      </c>
      <c r="U1045" s="7" t="n">
        <v>0</v>
      </c>
      <c r="V1045" s="7" t="n">
        <v>0</v>
      </c>
    </row>
    <row r="1046" spans="1:22">
      <c r="A1046" t="s">
        <v>4</v>
      </c>
      <c r="B1046" s="4" t="s">
        <v>5</v>
      </c>
      <c r="C1046" s="4" t="s">
        <v>11</v>
      </c>
      <c r="D1046" s="4" t="s">
        <v>8</v>
      </c>
      <c r="E1046" s="4" t="s">
        <v>8</v>
      </c>
      <c r="F1046" s="4" t="s">
        <v>8</v>
      </c>
      <c r="G1046" s="4" t="s">
        <v>7</v>
      </c>
      <c r="H1046" s="4" t="s">
        <v>15</v>
      </c>
      <c r="I1046" s="4" t="s">
        <v>13</v>
      </c>
      <c r="J1046" s="4" t="s">
        <v>13</v>
      </c>
      <c r="K1046" s="4" t="s">
        <v>13</v>
      </c>
      <c r="L1046" s="4" t="s">
        <v>13</v>
      </c>
      <c r="M1046" s="4" t="s">
        <v>13</v>
      </c>
      <c r="N1046" s="4" t="s">
        <v>13</v>
      </c>
      <c r="O1046" s="4" t="s">
        <v>13</v>
      </c>
      <c r="P1046" s="4" t="s">
        <v>8</v>
      </c>
      <c r="Q1046" s="4" t="s">
        <v>8</v>
      </c>
      <c r="R1046" s="4" t="s">
        <v>15</v>
      </c>
      <c r="S1046" s="4" t="s">
        <v>7</v>
      </c>
      <c r="T1046" s="4" t="s">
        <v>15</v>
      </c>
      <c r="U1046" s="4" t="s">
        <v>15</v>
      </c>
      <c r="V1046" s="4" t="s">
        <v>11</v>
      </c>
    </row>
    <row r="1047" spans="1:22">
      <c r="A1047" t="n">
        <v>11863</v>
      </c>
      <c r="B1047" s="56" t="n">
        <v>19</v>
      </c>
      <c r="C1047" s="7" t="n">
        <v>5257</v>
      </c>
      <c r="D1047" s="7" t="s">
        <v>176</v>
      </c>
      <c r="E1047" s="7" t="s">
        <v>177</v>
      </c>
      <c r="F1047" s="7" t="s">
        <v>18</v>
      </c>
      <c r="G1047" s="7" t="n">
        <v>0</v>
      </c>
      <c r="H1047" s="7" t="n">
        <v>1</v>
      </c>
      <c r="I1047" s="7" t="n">
        <v>0</v>
      </c>
      <c r="J1047" s="7" t="n">
        <v>0</v>
      </c>
      <c r="K1047" s="7" t="n">
        <v>0</v>
      </c>
      <c r="L1047" s="7" t="n">
        <v>0</v>
      </c>
      <c r="M1047" s="7" t="n">
        <v>1</v>
      </c>
      <c r="N1047" s="7" t="n">
        <v>1.60000002384186</v>
      </c>
      <c r="O1047" s="7" t="n">
        <v>0.0900000035762787</v>
      </c>
      <c r="P1047" s="7" t="s">
        <v>18</v>
      </c>
      <c r="Q1047" s="7" t="s">
        <v>18</v>
      </c>
      <c r="R1047" s="7" t="n">
        <v>-1</v>
      </c>
      <c r="S1047" s="7" t="n">
        <v>0</v>
      </c>
      <c r="T1047" s="7" t="n">
        <v>0</v>
      </c>
      <c r="U1047" s="7" t="n">
        <v>0</v>
      </c>
      <c r="V1047" s="7" t="n">
        <v>0</v>
      </c>
    </row>
    <row r="1048" spans="1:22">
      <c r="A1048" t="s">
        <v>4</v>
      </c>
      <c r="B1048" s="4" t="s">
        <v>5</v>
      </c>
      <c r="C1048" s="4" t="s">
        <v>11</v>
      </c>
      <c r="D1048" s="4" t="s">
        <v>8</v>
      </c>
      <c r="E1048" s="4" t="s">
        <v>8</v>
      </c>
      <c r="F1048" s="4" t="s">
        <v>8</v>
      </c>
      <c r="G1048" s="4" t="s">
        <v>7</v>
      </c>
      <c r="H1048" s="4" t="s">
        <v>15</v>
      </c>
      <c r="I1048" s="4" t="s">
        <v>13</v>
      </c>
      <c r="J1048" s="4" t="s">
        <v>13</v>
      </c>
      <c r="K1048" s="4" t="s">
        <v>13</v>
      </c>
      <c r="L1048" s="4" t="s">
        <v>13</v>
      </c>
      <c r="M1048" s="4" t="s">
        <v>13</v>
      </c>
      <c r="N1048" s="4" t="s">
        <v>13</v>
      </c>
      <c r="O1048" s="4" t="s">
        <v>13</v>
      </c>
      <c r="P1048" s="4" t="s">
        <v>8</v>
      </c>
      <c r="Q1048" s="4" t="s">
        <v>8</v>
      </c>
      <c r="R1048" s="4" t="s">
        <v>15</v>
      </c>
      <c r="S1048" s="4" t="s">
        <v>7</v>
      </c>
      <c r="T1048" s="4" t="s">
        <v>15</v>
      </c>
      <c r="U1048" s="4" t="s">
        <v>15</v>
      </c>
      <c r="V1048" s="4" t="s">
        <v>11</v>
      </c>
    </row>
    <row r="1049" spans="1:22">
      <c r="A1049" t="n">
        <v>11936</v>
      </c>
      <c r="B1049" s="56" t="n">
        <v>19</v>
      </c>
      <c r="C1049" s="7" t="n">
        <v>5256</v>
      </c>
      <c r="D1049" s="7" t="s">
        <v>178</v>
      </c>
      <c r="E1049" s="7" t="s">
        <v>179</v>
      </c>
      <c r="F1049" s="7" t="s">
        <v>18</v>
      </c>
      <c r="G1049" s="7" t="n">
        <v>0</v>
      </c>
      <c r="H1049" s="7" t="n">
        <v>1</v>
      </c>
      <c r="I1049" s="7" t="n">
        <v>0</v>
      </c>
      <c r="J1049" s="7" t="n">
        <v>0</v>
      </c>
      <c r="K1049" s="7" t="n">
        <v>0</v>
      </c>
      <c r="L1049" s="7" t="n">
        <v>0</v>
      </c>
      <c r="M1049" s="7" t="n">
        <v>1</v>
      </c>
      <c r="N1049" s="7" t="n">
        <v>1.60000002384186</v>
      </c>
      <c r="O1049" s="7" t="n">
        <v>0.0900000035762787</v>
      </c>
      <c r="P1049" s="7" t="s">
        <v>18</v>
      </c>
      <c r="Q1049" s="7" t="s">
        <v>18</v>
      </c>
      <c r="R1049" s="7" t="n">
        <v>-1</v>
      </c>
      <c r="S1049" s="7" t="n">
        <v>0</v>
      </c>
      <c r="T1049" s="7" t="n">
        <v>0</v>
      </c>
      <c r="U1049" s="7" t="n">
        <v>0</v>
      </c>
      <c r="V1049" s="7" t="n">
        <v>0</v>
      </c>
    </row>
    <row r="1050" spans="1:22">
      <c r="A1050" t="s">
        <v>4</v>
      </c>
      <c r="B1050" s="4" t="s">
        <v>5</v>
      </c>
      <c r="C1050" s="4" t="s">
        <v>11</v>
      </c>
      <c r="D1050" s="4" t="s">
        <v>8</v>
      </c>
      <c r="E1050" s="4" t="s">
        <v>8</v>
      </c>
      <c r="F1050" s="4" t="s">
        <v>8</v>
      </c>
      <c r="G1050" s="4" t="s">
        <v>7</v>
      </c>
      <c r="H1050" s="4" t="s">
        <v>15</v>
      </c>
      <c r="I1050" s="4" t="s">
        <v>13</v>
      </c>
      <c r="J1050" s="4" t="s">
        <v>13</v>
      </c>
      <c r="K1050" s="4" t="s">
        <v>13</v>
      </c>
      <c r="L1050" s="4" t="s">
        <v>13</v>
      </c>
      <c r="M1050" s="4" t="s">
        <v>13</v>
      </c>
      <c r="N1050" s="4" t="s">
        <v>13</v>
      </c>
      <c r="O1050" s="4" t="s">
        <v>13</v>
      </c>
      <c r="P1050" s="4" t="s">
        <v>8</v>
      </c>
      <c r="Q1050" s="4" t="s">
        <v>8</v>
      </c>
      <c r="R1050" s="4" t="s">
        <v>15</v>
      </c>
      <c r="S1050" s="4" t="s">
        <v>7</v>
      </c>
      <c r="T1050" s="4" t="s">
        <v>15</v>
      </c>
      <c r="U1050" s="4" t="s">
        <v>15</v>
      </c>
      <c r="V1050" s="4" t="s">
        <v>11</v>
      </c>
    </row>
    <row r="1051" spans="1:22">
      <c r="A1051" t="n">
        <v>12011</v>
      </c>
      <c r="B1051" s="56" t="n">
        <v>19</v>
      </c>
      <c r="C1051" s="7" t="n">
        <v>5261</v>
      </c>
      <c r="D1051" s="7" t="s">
        <v>180</v>
      </c>
      <c r="E1051" s="7" t="s">
        <v>181</v>
      </c>
      <c r="F1051" s="7" t="s">
        <v>18</v>
      </c>
      <c r="G1051" s="7" t="n">
        <v>0</v>
      </c>
      <c r="H1051" s="7" t="n">
        <v>1</v>
      </c>
      <c r="I1051" s="7" t="n">
        <v>0</v>
      </c>
      <c r="J1051" s="7" t="n">
        <v>0</v>
      </c>
      <c r="K1051" s="7" t="n">
        <v>0</v>
      </c>
      <c r="L1051" s="7" t="n">
        <v>0</v>
      </c>
      <c r="M1051" s="7" t="n">
        <v>1</v>
      </c>
      <c r="N1051" s="7" t="n">
        <v>1.60000002384186</v>
      </c>
      <c r="O1051" s="7" t="n">
        <v>0.0900000035762787</v>
      </c>
      <c r="P1051" s="7" t="s">
        <v>18</v>
      </c>
      <c r="Q1051" s="7" t="s">
        <v>18</v>
      </c>
      <c r="R1051" s="7" t="n">
        <v>-1</v>
      </c>
      <c r="S1051" s="7" t="n">
        <v>0</v>
      </c>
      <c r="T1051" s="7" t="n">
        <v>0</v>
      </c>
      <c r="U1051" s="7" t="n">
        <v>0</v>
      </c>
      <c r="V1051" s="7" t="n">
        <v>0</v>
      </c>
    </row>
    <row r="1052" spans="1:22">
      <c r="A1052" t="s">
        <v>4</v>
      </c>
      <c r="B1052" s="4" t="s">
        <v>5</v>
      </c>
      <c r="C1052" s="4" t="s">
        <v>11</v>
      </c>
      <c r="D1052" s="4" t="s">
        <v>15</v>
      </c>
    </row>
    <row r="1053" spans="1:22">
      <c r="A1053" t="n">
        <v>12084</v>
      </c>
      <c r="B1053" s="38" t="n">
        <v>43</v>
      </c>
      <c r="C1053" s="7" t="n">
        <v>61456</v>
      </c>
      <c r="D1053" s="7" t="n">
        <v>1</v>
      </c>
    </row>
    <row r="1054" spans="1:22">
      <c r="A1054" t="s">
        <v>4</v>
      </c>
      <c r="B1054" s="4" t="s">
        <v>5</v>
      </c>
      <c r="C1054" s="4" t="s">
        <v>11</v>
      </c>
      <c r="D1054" s="4" t="s">
        <v>7</v>
      </c>
      <c r="E1054" s="4" t="s">
        <v>7</v>
      </c>
      <c r="F1054" s="4" t="s">
        <v>8</v>
      </c>
    </row>
    <row r="1055" spans="1:22">
      <c r="A1055" t="n">
        <v>12091</v>
      </c>
      <c r="B1055" s="41" t="n">
        <v>20</v>
      </c>
      <c r="C1055" s="7" t="n">
        <v>6</v>
      </c>
      <c r="D1055" s="7" t="n">
        <v>3</v>
      </c>
      <c r="E1055" s="7" t="n">
        <v>10</v>
      </c>
      <c r="F1055" s="7" t="s">
        <v>182</v>
      </c>
    </row>
    <row r="1056" spans="1:22">
      <c r="A1056" t="s">
        <v>4</v>
      </c>
      <c r="B1056" s="4" t="s">
        <v>5</v>
      </c>
      <c r="C1056" s="4" t="s">
        <v>11</v>
      </c>
    </row>
    <row r="1057" spans="1:22">
      <c r="A1057" t="n">
        <v>12109</v>
      </c>
      <c r="B1057" s="28" t="n">
        <v>16</v>
      </c>
      <c r="C1057" s="7" t="n">
        <v>0</v>
      </c>
    </row>
    <row r="1058" spans="1:22">
      <c r="A1058" t="s">
        <v>4</v>
      </c>
      <c r="B1058" s="4" t="s">
        <v>5</v>
      </c>
      <c r="C1058" s="4" t="s">
        <v>11</v>
      </c>
      <c r="D1058" s="4" t="s">
        <v>7</v>
      </c>
      <c r="E1058" s="4" t="s">
        <v>7</v>
      </c>
      <c r="F1058" s="4" t="s">
        <v>8</v>
      </c>
    </row>
    <row r="1059" spans="1:22">
      <c r="A1059" t="n">
        <v>12112</v>
      </c>
      <c r="B1059" s="41" t="n">
        <v>20</v>
      </c>
      <c r="C1059" s="7" t="n">
        <v>7014</v>
      </c>
      <c r="D1059" s="7" t="n">
        <v>3</v>
      </c>
      <c r="E1059" s="7" t="n">
        <v>10</v>
      </c>
      <c r="F1059" s="7" t="s">
        <v>182</v>
      </c>
    </row>
    <row r="1060" spans="1:22">
      <c r="A1060" t="s">
        <v>4</v>
      </c>
      <c r="B1060" s="4" t="s">
        <v>5</v>
      </c>
      <c r="C1060" s="4" t="s">
        <v>11</v>
      </c>
    </row>
    <row r="1061" spans="1:22">
      <c r="A1061" t="n">
        <v>12130</v>
      </c>
      <c r="B1061" s="28" t="n">
        <v>16</v>
      </c>
      <c r="C1061" s="7" t="n">
        <v>0</v>
      </c>
    </row>
    <row r="1062" spans="1:22">
      <c r="A1062" t="s">
        <v>4</v>
      </c>
      <c r="B1062" s="4" t="s">
        <v>5</v>
      </c>
      <c r="C1062" s="4" t="s">
        <v>11</v>
      </c>
      <c r="D1062" s="4" t="s">
        <v>7</v>
      </c>
      <c r="E1062" s="4" t="s">
        <v>7</v>
      </c>
      <c r="F1062" s="4" t="s">
        <v>8</v>
      </c>
    </row>
    <row r="1063" spans="1:22">
      <c r="A1063" t="n">
        <v>12133</v>
      </c>
      <c r="B1063" s="41" t="n">
        <v>20</v>
      </c>
      <c r="C1063" s="7" t="n">
        <v>5259</v>
      </c>
      <c r="D1063" s="7" t="n">
        <v>3</v>
      </c>
      <c r="E1063" s="7" t="n">
        <v>10</v>
      </c>
      <c r="F1063" s="7" t="s">
        <v>182</v>
      </c>
    </row>
    <row r="1064" spans="1:22">
      <c r="A1064" t="s">
        <v>4</v>
      </c>
      <c r="B1064" s="4" t="s">
        <v>5</v>
      </c>
      <c r="C1064" s="4" t="s">
        <v>11</v>
      </c>
    </row>
    <row r="1065" spans="1:22">
      <c r="A1065" t="n">
        <v>12151</v>
      </c>
      <c r="B1065" s="28" t="n">
        <v>16</v>
      </c>
      <c r="C1065" s="7" t="n">
        <v>0</v>
      </c>
    </row>
    <row r="1066" spans="1:22">
      <c r="A1066" t="s">
        <v>4</v>
      </c>
      <c r="B1066" s="4" t="s">
        <v>5</v>
      </c>
      <c r="C1066" s="4" t="s">
        <v>11</v>
      </c>
      <c r="D1066" s="4" t="s">
        <v>7</v>
      </c>
      <c r="E1066" s="4" t="s">
        <v>7</v>
      </c>
      <c r="F1066" s="4" t="s">
        <v>8</v>
      </c>
    </row>
    <row r="1067" spans="1:22">
      <c r="A1067" t="n">
        <v>12154</v>
      </c>
      <c r="B1067" s="41" t="n">
        <v>20</v>
      </c>
      <c r="C1067" s="7" t="n">
        <v>5257</v>
      </c>
      <c r="D1067" s="7" t="n">
        <v>3</v>
      </c>
      <c r="E1067" s="7" t="n">
        <v>10</v>
      </c>
      <c r="F1067" s="7" t="s">
        <v>182</v>
      </c>
    </row>
    <row r="1068" spans="1:22">
      <c r="A1068" t="s">
        <v>4</v>
      </c>
      <c r="B1068" s="4" t="s">
        <v>5</v>
      </c>
      <c r="C1068" s="4" t="s">
        <v>11</v>
      </c>
    </row>
    <row r="1069" spans="1:22">
      <c r="A1069" t="n">
        <v>12172</v>
      </c>
      <c r="B1069" s="28" t="n">
        <v>16</v>
      </c>
      <c r="C1069" s="7" t="n">
        <v>0</v>
      </c>
    </row>
    <row r="1070" spans="1:22">
      <c r="A1070" t="s">
        <v>4</v>
      </c>
      <c r="B1070" s="4" t="s">
        <v>5</v>
      </c>
      <c r="C1070" s="4" t="s">
        <v>11</v>
      </c>
      <c r="D1070" s="4" t="s">
        <v>7</v>
      </c>
      <c r="E1070" s="4" t="s">
        <v>7</v>
      </c>
      <c r="F1070" s="4" t="s">
        <v>8</v>
      </c>
    </row>
    <row r="1071" spans="1:22">
      <c r="A1071" t="n">
        <v>12175</v>
      </c>
      <c r="B1071" s="41" t="n">
        <v>20</v>
      </c>
      <c r="C1071" s="7" t="n">
        <v>5256</v>
      </c>
      <c r="D1071" s="7" t="n">
        <v>3</v>
      </c>
      <c r="E1071" s="7" t="n">
        <v>10</v>
      </c>
      <c r="F1071" s="7" t="s">
        <v>182</v>
      </c>
    </row>
    <row r="1072" spans="1:22">
      <c r="A1072" t="s">
        <v>4</v>
      </c>
      <c r="B1072" s="4" t="s">
        <v>5</v>
      </c>
      <c r="C1072" s="4" t="s">
        <v>11</v>
      </c>
    </row>
    <row r="1073" spans="1:6">
      <c r="A1073" t="n">
        <v>12193</v>
      </c>
      <c r="B1073" s="28" t="n">
        <v>16</v>
      </c>
      <c r="C1073" s="7" t="n">
        <v>0</v>
      </c>
    </row>
    <row r="1074" spans="1:6">
      <c r="A1074" t="s">
        <v>4</v>
      </c>
      <c r="B1074" s="4" t="s">
        <v>5</v>
      </c>
      <c r="C1074" s="4" t="s">
        <v>11</v>
      </c>
      <c r="D1074" s="4" t="s">
        <v>7</v>
      </c>
      <c r="E1074" s="4" t="s">
        <v>7</v>
      </c>
      <c r="F1074" s="4" t="s">
        <v>8</v>
      </c>
    </row>
    <row r="1075" spans="1:6">
      <c r="A1075" t="n">
        <v>12196</v>
      </c>
      <c r="B1075" s="41" t="n">
        <v>20</v>
      </c>
      <c r="C1075" s="7" t="n">
        <v>5261</v>
      </c>
      <c r="D1075" s="7" t="n">
        <v>3</v>
      </c>
      <c r="E1075" s="7" t="n">
        <v>10</v>
      </c>
      <c r="F1075" s="7" t="s">
        <v>182</v>
      </c>
    </row>
    <row r="1076" spans="1:6">
      <c r="A1076" t="s">
        <v>4</v>
      </c>
      <c r="B1076" s="4" t="s">
        <v>5</v>
      </c>
      <c r="C1076" s="4" t="s">
        <v>11</v>
      </c>
    </row>
    <row r="1077" spans="1:6">
      <c r="A1077" t="n">
        <v>12214</v>
      </c>
      <c r="B1077" s="28" t="n">
        <v>16</v>
      </c>
      <c r="C1077" s="7" t="n">
        <v>0</v>
      </c>
    </row>
    <row r="1078" spans="1:6">
      <c r="A1078" t="s">
        <v>4</v>
      </c>
      <c r="B1078" s="4" t="s">
        <v>5</v>
      </c>
      <c r="C1078" s="4" t="s">
        <v>8</v>
      </c>
      <c r="D1078" s="4" t="s">
        <v>11</v>
      </c>
    </row>
    <row r="1079" spans="1:6">
      <c r="A1079" t="n">
        <v>12217</v>
      </c>
      <c r="B1079" s="57" t="n">
        <v>29</v>
      </c>
      <c r="C1079" s="7" t="s">
        <v>183</v>
      </c>
      <c r="D1079" s="7" t="n">
        <v>6</v>
      </c>
    </row>
    <row r="1080" spans="1:6">
      <c r="A1080" t="s">
        <v>4</v>
      </c>
      <c r="B1080" s="4" t="s">
        <v>5</v>
      </c>
      <c r="C1080" s="4" t="s">
        <v>11</v>
      </c>
      <c r="D1080" s="4" t="s">
        <v>13</v>
      </c>
      <c r="E1080" s="4" t="s">
        <v>13</v>
      </c>
      <c r="F1080" s="4" t="s">
        <v>13</v>
      </c>
      <c r="G1080" s="4" t="s">
        <v>13</v>
      </c>
    </row>
    <row r="1081" spans="1:6">
      <c r="A1081" t="n">
        <v>12237</v>
      </c>
      <c r="B1081" s="37" t="n">
        <v>46</v>
      </c>
      <c r="C1081" s="7" t="n">
        <v>6</v>
      </c>
      <c r="D1081" s="7" t="n">
        <v>-0.100000001490116</v>
      </c>
      <c r="E1081" s="7" t="n">
        <v>0</v>
      </c>
      <c r="F1081" s="7" t="n">
        <v>-196.820007324219</v>
      </c>
      <c r="G1081" s="7" t="n">
        <v>182.399993896484</v>
      </c>
    </row>
    <row r="1082" spans="1:6">
      <c r="A1082" t="s">
        <v>4</v>
      </c>
      <c r="B1082" s="4" t="s">
        <v>5</v>
      </c>
      <c r="C1082" s="4" t="s">
        <v>11</v>
      </c>
      <c r="D1082" s="4" t="s">
        <v>13</v>
      </c>
      <c r="E1082" s="4" t="s">
        <v>13</v>
      </c>
      <c r="F1082" s="4" t="s">
        <v>13</v>
      </c>
      <c r="G1082" s="4" t="s">
        <v>13</v>
      </c>
    </row>
    <row r="1083" spans="1:6">
      <c r="A1083" t="n">
        <v>12256</v>
      </c>
      <c r="B1083" s="37" t="n">
        <v>46</v>
      </c>
      <c r="C1083" s="7" t="n">
        <v>7014</v>
      </c>
      <c r="D1083" s="7" t="n">
        <v>0</v>
      </c>
      <c r="E1083" s="7" t="n">
        <v>0</v>
      </c>
      <c r="F1083" s="7" t="n">
        <v>-199.399993896484</v>
      </c>
      <c r="G1083" s="7" t="n">
        <v>178.699996948242</v>
      </c>
    </row>
    <row r="1084" spans="1:6">
      <c r="A1084" t="s">
        <v>4</v>
      </c>
      <c r="B1084" s="4" t="s">
        <v>5</v>
      </c>
      <c r="C1084" s="4" t="s">
        <v>11</v>
      </c>
      <c r="D1084" s="4" t="s">
        <v>13</v>
      </c>
      <c r="E1084" s="4" t="s">
        <v>13</v>
      </c>
      <c r="F1084" s="4" t="s">
        <v>13</v>
      </c>
      <c r="G1084" s="4" t="s">
        <v>13</v>
      </c>
    </row>
    <row r="1085" spans="1:6">
      <c r="A1085" t="n">
        <v>12275</v>
      </c>
      <c r="B1085" s="37" t="n">
        <v>46</v>
      </c>
      <c r="C1085" s="7" t="n">
        <v>5259</v>
      </c>
      <c r="D1085" s="7" t="n">
        <v>2.47000002861023</v>
      </c>
      <c r="E1085" s="7" t="n">
        <v>3</v>
      </c>
      <c r="F1085" s="7" t="n">
        <v>-60.4700012207031</v>
      </c>
      <c r="G1085" s="7" t="n">
        <v>0</v>
      </c>
    </row>
    <row r="1086" spans="1:6">
      <c r="A1086" t="s">
        <v>4</v>
      </c>
      <c r="B1086" s="4" t="s">
        <v>5</v>
      </c>
      <c r="C1086" s="4" t="s">
        <v>11</v>
      </c>
      <c r="D1086" s="4" t="s">
        <v>13</v>
      </c>
      <c r="E1086" s="4" t="s">
        <v>13</v>
      </c>
      <c r="F1086" s="4" t="s">
        <v>13</v>
      </c>
      <c r="G1086" s="4" t="s">
        <v>13</v>
      </c>
    </row>
    <row r="1087" spans="1:6">
      <c r="A1087" t="n">
        <v>12294</v>
      </c>
      <c r="B1087" s="37" t="n">
        <v>46</v>
      </c>
      <c r="C1087" s="7" t="n">
        <v>5257</v>
      </c>
      <c r="D1087" s="7" t="n">
        <v>-24.5499992370605</v>
      </c>
      <c r="E1087" s="7" t="n">
        <v>0</v>
      </c>
      <c r="F1087" s="7" t="n">
        <v>-11.0900001525879</v>
      </c>
      <c r="G1087" s="7" t="n">
        <v>260.299987792969</v>
      </c>
    </row>
    <row r="1088" spans="1:6">
      <c r="A1088" t="s">
        <v>4</v>
      </c>
      <c r="B1088" s="4" t="s">
        <v>5</v>
      </c>
      <c r="C1088" s="4" t="s">
        <v>11</v>
      </c>
      <c r="D1088" s="4" t="s">
        <v>13</v>
      </c>
      <c r="E1088" s="4" t="s">
        <v>13</v>
      </c>
      <c r="F1088" s="4" t="s">
        <v>13</v>
      </c>
      <c r="G1088" s="4" t="s">
        <v>13</v>
      </c>
    </row>
    <row r="1089" spans="1:7">
      <c r="A1089" t="n">
        <v>12313</v>
      </c>
      <c r="B1089" s="37" t="n">
        <v>46</v>
      </c>
      <c r="C1089" s="7" t="n">
        <v>5256</v>
      </c>
      <c r="D1089" s="7" t="n">
        <v>10.4399995803833</v>
      </c>
      <c r="E1089" s="7" t="n">
        <v>2</v>
      </c>
      <c r="F1089" s="7" t="n">
        <v>-33.5900001525879</v>
      </c>
      <c r="G1089" s="7" t="n">
        <v>90</v>
      </c>
    </row>
    <row r="1090" spans="1:7">
      <c r="A1090" t="s">
        <v>4</v>
      </c>
      <c r="B1090" s="4" t="s">
        <v>5</v>
      </c>
      <c r="C1090" s="4" t="s">
        <v>11</v>
      </c>
      <c r="D1090" s="4" t="s">
        <v>13</v>
      </c>
      <c r="E1090" s="4" t="s">
        <v>13</v>
      </c>
      <c r="F1090" s="4" t="s">
        <v>13</v>
      </c>
      <c r="G1090" s="4" t="s">
        <v>13</v>
      </c>
    </row>
    <row r="1091" spans="1:7">
      <c r="A1091" t="n">
        <v>12332</v>
      </c>
      <c r="B1091" s="37" t="n">
        <v>46</v>
      </c>
      <c r="C1091" s="7" t="n">
        <v>5261</v>
      </c>
      <c r="D1091" s="7" t="n">
        <v>-0.949999988079071</v>
      </c>
      <c r="E1091" s="7" t="n">
        <v>2</v>
      </c>
      <c r="F1091" s="7" t="n">
        <v>-48.2700004577637</v>
      </c>
      <c r="G1091" s="7" t="n">
        <v>0</v>
      </c>
    </row>
    <row r="1092" spans="1:7">
      <c r="A1092" t="s">
        <v>4</v>
      </c>
      <c r="B1092" s="4" t="s">
        <v>5</v>
      </c>
      <c r="C1092" s="4" t="s">
        <v>7</v>
      </c>
      <c r="D1092" s="4" t="s">
        <v>11</v>
      </c>
      <c r="E1092" s="4" t="s">
        <v>8</v>
      </c>
      <c r="F1092" s="4" t="s">
        <v>8</v>
      </c>
      <c r="G1092" s="4" t="s">
        <v>8</v>
      </c>
      <c r="H1092" s="4" t="s">
        <v>8</v>
      </c>
    </row>
    <row r="1093" spans="1:7">
      <c r="A1093" t="n">
        <v>12351</v>
      </c>
      <c r="B1093" s="27" t="n">
        <v>51</v>
      </c>
      <c r="C1093" s="7" t="n">
        <v>3</v>
      </c>
      <c r="D1093" s="7" t="n">
        <v>7014</v>
      </c>
      <c r="E1093" s="7" t="s">
        <v>184</v>
      </c>
      <c r="F1093" s="7" t="s">
        <v>86</v>
      </c>
      <c r="G1093" s="7" t="s">
        <v>87</v>
      </c>
      <c r="H1093" s="7" t="s">
        <v>88</v>
      </c>
    </row>
    <row r="1094" spans="1:7">
      <c r="A1094" t="s">
        <v>4</v>
      </c>
      <c r="B1094" s="4" t="s">
        <v>5</v>
      </c>
      <c r="C1094" s="4" t="s">
        <v>7</v>
      </c>
      <c r="D1094" s="4" t="s">
        <v>11</v>
      </c>
      <c r="E1094" s="4" t="s">
        <v>7</v>
      </c>
      <c r="F1094" s="4" t="s">
        <v>8</v>
      </c>
      <c r="G1094" s="4" t="s">
        <v>8</v>
      </c>
      <c r="H1094" s="4" t="s">
        <v>8</v>
      </c>
      <c r="I1094" s="4" t="s">
        <v>8</v>
      </c>
      <c r="J1094" s="4" t="s">
        <v>8</v>
      </c>
      <c r="K1094" s="4" t="s">
        <v>8</v>
      </c>
      <c r="L1094" s="4" t="s">
        <v>8</v>
      </c>
      <c r="M1094" s="4" t="s">
        <v>8</v>
      </c>
      <c r="N1094" s="4" t="s">
        <v>8</v>
      </c>
      <c r="O1094" s="4" t="s">
        <v>8</v>
      </c>
      <c r="P1094" s="4" t="s">
        <v>8</v>
      </c>
      <c r="Q1094" s="4" t="s">
        <v>8</v>
      </c>
      <c r="R1094" s="4" t="s">
        <v>8</v>
      </c>
      <c r="S1094" s="4" t="s">
        <v>8</v>
      </c>
      <c r="T1094" s="4" t="s">
        <v>8</v>
      </c>
      <c r="U1094" s="4" t="s">
        <v>8</v>
      </c>
    </row>
    <row r="1095" spans="1:7">
      <c r="A1095" t="n">
        <v>12380</v>
      </c>
      <c r="B1095" s="39" t="n">
        <v>36</v>
      </c>
      <c r="C1095" s="7" t="n">
        <v>8</v>
      </c>
      <c r="D1095" s="7" t="n">
        <v>6</v>
      </c>
      <c r="E1095" s="7" t="n">
        <v>0</v>
      </c>
      <c r="F1095" s="7" t="s">
        <v>64</v>
      </c>
      <c r="G1095" s="7" t="s">
        <v>18</v>
      </c>
      <c r="H1095" s="7" t="s">
        <v>18</v>
      </c>
      <c r="I1095" s="7" t="s">
        <v>18</v>
      </c>
      <c r="J1095" s="7" t="s">
        <v>18</v>
      </c>
      <c r="K1095" s="7" t="s">
        <v>18</v>
      </c>
      <c r="L1095" s="7" t="s">
        <v>18</v>
      </c>
      <c r="M1095" s="7" t="s">
        <v>18</v>
      </c>
      <c r="N1095" s="7" t="s">
        <v>18</v>
      </c>
      <c r="O1095" s="7" t="s">
        <v>18</v>
      </c>
      <c r="P1095" s="7" t="s">
        <v>18</v>
      </c>
      <c r="Q1095" s="7" t="s">
        <v>18</v>
      </c>
      <c r="R1095" s="7" t="s">
        <v>18</v>
      </c>
      <c r="S1095" s="7" t="s">
        <v>18</v>
      </c>
      <c r="T1095" s="7" t="s">
        <v>18</v>
      </c>
      <c r="U1095" s="7" t="s">
        <v>18</v>
      </c>
    </row>
    <row r="1096" spans="1:7">
      <c r="A1096" t="s">
        <v>4</v>
      </c>
      <c r="B1096" s="4" t="s">
        <v>5</v>
      </c>
      <c r="C1096" s="4" t="s">
        <v>7</v>
      </c>
      <c r="D1096" s="4" t="s">
        <v>11</v>
      </c>
      <c r="E1096" s="4" t="s">
        <v>7</v>
      </c>
      <c r="F1096" s="4" t="s">
        <v>8</v>
      </c>
      <c r="G1096" s="4" t="s">
        <v>8</v>
      </c>
      <c r="H1096" s="4" t="s">
        <v>8</v>
      </c>
      <c r="I1096" s="4" t="s">
        <v>8</v>
      </c>
      <c r="J1096" s="4" t="s">
        <v>8</v>
      </c>
      <c r="K1096" s="4" t="s">
        <v>8</v>
      </c>
      <c r="L1096" s="4" t="s">
        <v>8</v>
      </c>
      <c r="M1096" s="4" t="s">
        <v>8</v>
      </c>
      <c r="N1096" s="4" t="s">
        <v>8</v>
      </c>
      <c r="O1096" s="4" t="s">
        <v>8</v>
      </c>
      <c r="P1096" s="4" t="s">
        <v>8</v>
      </c>
      <c r="Q1096" s="4" t="s">
        <v>8</v>
      </c>
      <c r="R1096" s="4" t="s">
        <v>8</v>
      </c>
      <c r="S1096" s="4" t="s">
        <v>8</v>
      </c>
      <c r="T1096" s="4" t="s">
        <v>8</v>
      </c>
      <c r="U1096" s="4" t="s">
        <v>8</v>
      </c>
    </row>
    <row r="1097" spans="1:7">
      <c r="A1097" t="n">
        <v>12412</v>
      </c>
      <c r="B1097" s="39" t="n">
        <v>36</v>
      </c>
      <c r="C1097" s="7" t="n">
        <v>8</v>
      </c>
      <c r="D1097" s="7" t="n">
        <v>7014</v>
      </c>
      <c r="E1097" s="7" t="n">
        <v>0</v>
      </c>
      <c r="F1097" s="7" t="s">
        <v>53</v>
      </c>
      <c r="G1097" s="7" t="s">
        <v>185</v>
      </c>
      <c r="H1097" s="7" t="s">
        <v>18</v>
      </c>
      <c r="I1097" s="7" t="s">
        <v>18</v>
      </c>
      <c r="J1097" s="7" t="s">
        <v>18</v>
      </c>
      <c r="K1097" s="7" t="s">
        <v>18</v>
      </c>
      <c r="L1097" s="7" t="s">
        <v>18</v>
      </c>
      <c r="M1097" s="7" t="s">
        <v>18</v>
      </c>
      <c r="N1097" s="7" t="s">
        <v>18</v>
      </c>
      <c r="O1097" s="7" t="s">
        <v>18</v>
      </c>
      <c r="P1097" s="7" t="s">
        <v>18</v>
      </c>
      <c r="Q1097" s="7" t="s">
        <v>18</v>
      </c>
      <c r="R1097" s="7" t="s">
        <v>18</v>
      </c>
      <c r="S1097" s="7" t="s">
        <v>18</v>
      </c>
      <c r="T1097" s="7" t="s">
        <v>18</v>
      </c>
      <c r="U1097" s="7" t="s">
        <v>18</v>
      </c>
    </row>
    <row r="1098" spans="1:7">
      <c r="A1098" t="s">
        <v>4</v>
      </c>
      <c r="B1098" s="4" t="s">
        <v>5</v>
      </c>
      <c r="C1098" s="4" t="s">
        <v>11</v>
      </c>
      <c r="D1098" s="4" t="s">
        <v>7</v>
      </c>
      <c r="E1098" s="4" t="s">
        <v>8</v>
      </c>
      <c r="F1098" s="4" t="s">
        <v>13</v>
      </c>
      <c r="G1098" s="4" t="s">
        <v>13</v>
      </c>
      <c r="H1098" s="4" t="s">
        <v>13</v>
      </c>
    </row>
    <row r="1099" spans="1:7">
      <c r="A1099" t="n">
        <v>12456</v>
      </c>
      <c r="B1099" s="40" t="n">
        <v>48</v>
      </c>
      <c r="C1099" s="7" t="n">
        <v>7014</v>
      </c>
      <c r="D1099" s="7" t="n">
        <v>0</v>
      </c>
      <c r="E1099" s="7" t="s">
        <v>53</v>
      </c>
      <c r="F1099" s="7" t="n">
        <v>-1</v>
      </c>
      <c r="G1099" s="7" t="n">
        <v>1</v>
      </c>
      <c r="H1099" s="7" t="n">
        <v>1.40129846432482e-45</v>
      </c>
    </row>
    <row r="1100" spans="1:7">
      <c r="A1100" t="s">
        <v>4</v>
      </c>
      <c r="B1100" s="4" t="s">
        <v>5</v>
      </c>
      <c r="C1100" s="4" t="s">
        <v>7</v>
      </c>
      <c r="D1100" s="4" t="s">
        <v>11</v>
      </c>
      <c r="E1100" s="4" t="s">
        <v>7</v>
      </c>
      <c r="F1100" s="4" t="s">
        <v>8</v>
      </c>
      <c r="G1100" s="4" t="s">
        <v>8</v>
      </c>
      <c r="H1100" s="4" t="s">
        <v>8</v>
      </c>
      <c r="I1100" s="4" t="s">
        <v>8</v>
      </c>
      <c r="J1100" s="4" t="s">
        <v>8</v>
      </c>
      <c r="K1100" s="4" t="s">
        <v>8</v>
      </c>
      <c r="L1100" s="4" t="s">
        <v>8</v>
      </c>
      <c r="M1100" s="4" t="s">
        <v>8</v>
      </c>
      <c r="N1100" s="4" t="s">
        <v>8</v>
      </c>
      <c r="O1100" s="4" t="s">
        <v>8</v>
      </c>
      <c r="P1100" s="4" t="s">
        <v>8</v>
      </c>
      <c r="Q1100" s="4" t="s">
        <v>8</v>
      </c>
      <c r="R1100" s="4" t="s">
        <v>8</v>
      </c>
      <c r="S1100" s="4" t="s">
        <v>8</v>
      </c>
      <c r="T1100" s="4" t="s">
        <v>8</v>
      </c>
      <c r="U1100" s="4" t="s">
        <v>8</v>
      </c>
    </row>
    <row r="1101" spans="1:7">
      <c r="A1101" t="n">
        <v>12487</v>
      </c>
      <c r="B1101" s="39" t="n">
        <v>36</v>
      </c>
      <c r="C1101" s="7" t="n">
        <v>8</v>
      </c>
      <c r="D1101" s="7" t="n">
        <v>5259</v>
      </c>
      <c r="E1101" s="7" t="n">
        <v>0</v>
      </c>
      <c r="F1101" s="7" t="s">
        <v>154</v>
      </c>
      <c r="G1101" s="7" t="s">
        <v>18</v>
      </c>
      <c r="H1101" s="7" t="s">
        <v>18</v>
      </c>
      <c r="I1101" s="7" t="s">
        <v>18</v>
      </c>
      <c r="J1101" s="7" t="s">
        <v>18</v>
      </c>
      <c r="K1101" s="7" t="s">
        <v>18</v>
      </c>
      <c r="L1101" s="7" t="s">
        <v>18</v>
      </c>
      <c r="M1101" s="7" t="s">
        <v>18</v>
      </c>
      <c r="N1101" s="7" t="s">
        <v>18</v>
      </c>
      <c r="O1101" s="7" t="s">
        <v>18</v>
      </c>
      <c r="P1101" s="7" t="s">
        <v>18</v>
      </c>
      <c r="Q1101" s="7" t="s">
        <v>18</v>
      </c>
      <c r="R1101" s="7" t="s">
        <v>18</v>
      </c>
      <c r="S1101" s="7" t="s">
        <v>18</v>
      </c>
      <c r="T1101" s="7" t="s">
        <v>18</v>
      </c>
      <c r="U1101" s="7" t="s">
        <v>18</v>
      </c>
    </row>
    <row r="1102" spans="1:7">
      <c r="A1102" t="s">
        <v>4</v>
      </c>
      <c r="B1102" s="4" t="s">
        <v>5</v>
      </c>
      <c r="C1102" s="4" t="s">
        <v>11</v>
      </c>
      <c r="D1102" s="4" t="s">
        <v>7</v>
      </c>
      <c r="E1102" s="4" t="s">
        <v>8</v>
      </c>
      <c r="F1102" s="4" t="s">
        <v>13</v>
      </c>
      <c r="G1102" s="4" t="s">
        <v>13</v>
      </c>
      <c r="H1102" s="4" t="s">
        <v>13</v>
      </c>
    </row>
    <row r="1103" spans="1:7">
      <c r="A1103" t="n">
        <v>12521</v>
      </c>
      <c r="B1103" s="40" t="n">
        <v>48</v>
      </c>
      <c r="C1103" s="7" t="n">
        <v>5259</v>
      </c>
      <c r="D1103" s="7" t="n">
        <v>0</v>
      </c>
      <c r="E1103" s="7" t="s">
        <v>154</v>
      </c>
      <c r="F1103" s="7" t="n">
        <v>-1</v>
      </c>
      <c r="G1103" s="7" t="n">
        <v>1</v>
      </c>
      <c r="H1103" s="7" t="n">
        <v>1.40129846432482e-45</v>
      </c>
    </row>
    <row r="1104" spans="1:7">
      <c r="A1104" t="s">
        <v>4</v>
      </c>
      <c r="B1104" s="4" t="s">
        <v>5</v>
      </c>
      <c r="C1104" s="4" t="s">
        <v>11</v>
      </c>
      <c r="D1104" s="4" t="s">
        <v>15</v>
      </c>
    </row>
    <row r="1105" spans="1:21">
      <c r="A1105" t="n">
        <v>12551</v>
      </c>
      <c r="B1105" s="38" t="n">
        <v>43</v>
      </c>
      <c r="C1105" s="7" t="n">
        <v>5257</v>
      </c>
      <c r="D1105" s="7" t="n">
        <v>524288</v>
      </c>
    </row>
    <row r="1106" spans="1:21">
      <c r="A1106" t="s">
        <v>4</v>
      </c>
      <c r="B1106" s="4" t="s">
        <v>5</v>
      </c>
      <c r="C1106" s="4" t="s">
        <v>7</v>
      </c>
      <c r="D1106" s="4" t="s">
        <v>11</v>
      </c>
      <c r="E1106" s="4" t="s">
        <v>7</v>
      </c>
      <c r="F1106" s="4" t="s">
        <v>8</v>
      </c>
      <c r="G1106" s="4" t="s">
        <v>8</v>
      </c>
      <c r="H1106" s="4" t="s">
        <v>8</v>
      </c>
      <c r="I1106" s="4" t="s">
        <v>8</v>
      </c>
      <c r="J1106" s="4" t="s">
        <v>8</v>
      </c>
      <c r="K1106" s="4" t="s">
        <v>8</v>
      </c>
      <c r="L1106" s="4" t="s">
        <v>8</v>
      </c>
      <c r="M1106" s="4" t="s">
        <v>8</v>
      </c>
      <c r="N1106" s="4" t="s">
        <v>8</v>
      </c>
      <c r="O1106" s="4" t="s">
        <v>8</v>
      </c>
      <c r="P1106" s="4" t="s">
        <v>8</v>
      </c>
      <c r="Q1106" s="4" t="s">
        <v>8</v>
      </c>
      <c r="R1106" s="4" t="s">
        <v>8</v>
      </c>
      <c r="S1106" s="4" t="s">
        <v>8</v>
      </c>
      <c r="T1106" s="4" t="s">
        <v>8</v>
      </c>
      <c r="U1106" s="4" t="s">
        <v>8</v>
      </c>
    </row>
    <row r="1107" spans="1:21">
      <c r="A1107" t="n">
        <v>12558</v>
      </c>
      <c r="B1107" s="39" t="n">
        <v>36</v>
      </c>
      <c r="C1107" s="7" t="n">
        <v>8</v>
      </c>
      <c r="D1107" s="7" t="n">
        <v>5257</v>
      </c>
      <c r="E1107" s="7" t="n">
        <v>0</v>
      </c>
      <c r="F1107" s="7" t="s">
        <v>124</v>
      </c>
      <c r="G1107" s="7" t="s">
        <v>125</v>
      </c>
      <c r="H1107" s="7" t="s">
        <v>127</v>
      </c>
      <c r="I1107" s="7" t="s">
        <v>128</v>
      </c>
      <c r="J1107" s="7" t="s">
        <v>18</v>
      </c>
      <c r="K1107" s="7" t="s">
        <v>18</v>
      </c>
      <c r="L1107" s="7" t="s">
        <v>18</v>
      </c>
      <c r="M1107" s="7" t="s">
        <v>18</v>
      </c>
      <c r="N1107" s="7" t="s">
        <v>18</v>
      </c>
      <c r="O1107" s="7" t="s">
        <v>18</v>
      </c>
      <c r="P1107" s="7" t="s">
        <v>18</v>
      </c>
      <c r="Q1107" s="7" t="s">
        <v>18</v>
      </c>
      <c r="R1107" s="7" t="s">
        <v>18</v>
      </c>
      <c r="S1107" s="7" t="s">
        <v>18</v>
      </c>
      <c r="T1107" s="7" t="s">
        <v>18</v>
      </c>
      <c r="U1107" s="7" t="s">
        <v>18</v>
      </c>
    </row>
    <row r="1108" spans="1:21">
      <c r="A1108" t="s">
        <v>4</v>
      </c>
      <c r="B1108" s="4" t="s">
        <v>5</v>
      </c>
      <c r="C1108" s="4" t="s">
        <v>11</v>
      </c>
      <c r="D1108" s="4" t="s">
        <v>7</v>
      </c>
      <c r="E1108" s="4" t="s">
        <v>7</v>
      </c>
      <c r="F1108" s="4" t="s">
        <v>8</v>
      </c>
    </row>
    <row r="1109" spans="1:21">
      <c r="A1109" t="n">
        <v>12615</v>
      </c>
      <c r="B1109" s="50" t="n">
        <v>47</v>
      </c>
      <c r="C1109" s="7" t="n">
        <v>5257</v>
      </c>
      <c r="D1109" s="7" t="n">
        <v>0</v>
      </c>
      <c r="E1109" s="7" t="n">
        <v>0</v>
      </c>
      <c r="F1109" s="7" t="s">
        <v>129</v>
      </c>
    </row>
    <row r="1110" spans="1:21">
      <c r="A1110" t="s">
        <v>4</v>
      </c>
      <c r="B1110" s="4" t="s">
        <v>5</v>
      </c>
      <c r="C1110" s="4" t="s">
        <v>11</v>
      </c>
      <c r="D1110" s="4" t="s">
        <v>7</v>
      </c>
      <c r="E1110" s="4" t="s">
        <v>8</v>
      </c>
      <c r="F1110" s="4" t="s">
        <v>13</v>
      </c>
      <c r="G1110" s="4" t="s">
        <v>13</v>
      </c>
      <c r="H1110" s="4" t="s">
        <v>13</v>
      </c>
    </row>
    <row r="1111" spans="1:21">
      <c r="A1111" t="n">
        <v>12636</v>
      </c>
      <c r="B1111" s="40" t="n">
        <v>48</v>
      </c>
      <c r="C1111" s="7" t="n">
        <v>5257</v>
      </c>
      <c r="D1111" s="7" t="n">
        <v>0</v>
      </c>
      <c r="E1111" s="7" t="s">
        <v>127</v>
      </c>
      <c r="F1111" s="7" t="n">
        <v>-1</v>
      </c>
      <c r="G1111" s="7" t="n">
        <v>1</v>
      </c>
      <c r="H1111" s="7" t="n">
        <v>0</v>
      </c>
    </row>
    <row r="1112" spans="1:21">
      <c r="A1112" t="s">
        <v>4</v>
      </c>
      <c r="B1112" s="4" t="s">
        <v>5</v>
      </c>
      <c r="C1112" s="4" t="s">
        <v>11</v>
      </c>
      <c r="D1112" s="4" t="s">
        <v>11</v>
      </c>
      <c r="E1112" s="4" t="s">
        <v>13</v>
      </c>
      <c r="F1112" s="4" t="s">
        <v>13</v>
      </c>
      <c r="G1112" s="4" t="s">
        <v>13</v>
      </c>
      <c r="H1112" s="4" t="s">
        <v>13</v>
      </c>
      <c r="I1112" s="4" t="s">
        <v>7</v>
      </c>
      <c r="J1112" s="4" t="s">
        <v>11</v>
      </c>
    </row>
    <row r="1113" spans="1:21">
      <c r="A1113" t="n">
        <v>12662</v>
      </c>
      <c r="B1113" s="58" t="n">
        <v>55</v>
      </c>
      <c r="C1113" s="7" t="n">
        <v>5261</v>
      </c>
      <c r="D1113" s="7" t="n">
        <v>65024</v>
      </c>
      <c r="E1113" s="7" t="n">
        <v>0</v>
      </c>
      <c r="F1113" s="7" t="n">
        <v>0</v>
      </c>
      <c r="G1113" s="7" t="n">
        <v>50</v>
      </c>
      <c r="H1113" s="7" t="n">
        <v>1.20000004768372</v>
      </c>
      <c r="I1113" s="7" t="n">
        <v>1</v>
      </c>
      <c r="J1113" s="7" t="n">
        <v>0</v>
      </c>
    </row>
    <row r="1114" spans="1:21">
      <c r="A1114" t="s">
        <v>4</v>
      </c>
      <c r="B1114" s="4" t="s">
        <v>5</v>
      </c>
      <c r="C1114" s="4" t="s">
        <v>7</v>
      </c>
      <c r="D1114" s="4" t="s">
        <v>11</v>
      </c>
      <c r="E1114" s="4" t="s">
        <v>15</v>
      </c>
      <c r="F1114" s="4" t="s">
        <v>11</v>
      </c>
      <c r="G1114" s="4" t="s">
        <v>15</v>
      </c>
      <c r="H1114" s="4" t="s">
        <v>7</v>
      </c>
    </row>
    <row r="1115" spans="1:21">
      <c r="A1115" t="n">
        <v>12686</v>
      </c>
      <c r="B1115" s="12" t="n">
        <v>49</v>
      </c>
      <c r="C1115" s="7" t="n">
        <v>0</v>
      </c>
      <c r="D1115" s="7" t="n">
        <v>566</v>
      </c>
      <c r="E1115" s="7" t="n">
        <v>1065353216</v>
      </c>
      <c r="F1115" s="7" t="n">
        <v>0</v>
      </c>
      <c r="G1115" s="7" t="n">
        <v>0</v>
      </c>
      <c r="H1115" s="7" t="n">
        <v>0</v>
      </c>
    </row>
    <row r="1116" spans="1:21">
      <c r="A1116" t="s">
        <v>4</v>
      </c>
      <c r="B1116" s="4" t="s">
        <v>5</v>
      </c>
      <c r="C1116" s="4" t="s">
        <v>7</v>
      </c>
      <c r="D1116" s="4" t="s">
        <v>7</v>
      </c>
      <c r="E1116" s="4" t="s">
        <v>7</v>
      </c>
      <c r="F1116" s="4" t="s">
        <v>7</v>
      </c>
    </row>
    <row r="1117" spans="1:21">
      <c r="A1117" t="n">
        <v>12701</v>
      </c>
      <c r="B1117" s="9" t="n">
        <v>14</v>
      </c>
      <c r="C1117" s="7" t="n">
        <v>0</v>
      </c>
      <c r="D1117" s="7" t="n">
        <v>0</v>
      </c>
      <c r="E1117" s="7" t="n">
        <v>32</v>
      </c>
      <c r="F1117" s="7" t="n">
        <v>0</v>
      </c>
    </row>
    <row r="1118" spans="1:21">
      <c r="A1118" t="s">
        <v>4</v>
      </c>
      <c r="B1118" s="4" t="s">
        <v>5</v>
      </c>
      <c r="C1118" s="4" t="s">
        <v>7</v>
      </c>
    </row>
    <row r="1119" spans="1:21">
      <c r="A1119" t="n">
        <v>12706</v>
      </c>
      <c r="B1119" s="59" t="n">
        <v>116</v>
      </c>
      <c r="C1119" s="7" t="n">
        <v>0</v>
      </c>
    </row>
    <row r="1120" spans="1:21">
      <c r="A1120" t="s">
        <v>4</v>
      </c>
      <c r="B1120" s="4" t="s">
        <v>5</v>
      </c>
      <c r="C1120" s="4" t="s">
        <v>7</v>
      </c>
      <c r="D1120" s="4" t="s">
        <v>11</v>
      </c>
    </row>
    <row r="1121" spans="1:21">
      <c r="A1121" t="n">
        <v>12708</v>
      </c>
      <c r="B1121" s="59" t="n">
        <v>116</v>
      </c>
      <c r="C1121" s="7" t="n">
        <v>2</v>
      </c>
      <c r="D1121" s="7" t="n">
        <v>1</v>
      </c>
    </row>
    <row r="1122" spans="1:21">
      <c r="A1122" t="s">
        <v>4</v>
      </c>
      <c r="B1122" s="4" t="s">
        <v>5</v>
      </c>
      <c r="C1122" s="4" t="s">
        <v>7</v>
      </c>
      <c r="D1122" s="4" t="s">
        <v>15</v>
      </c>
    </row>
    <row r="1123" spans="1:21">
      <c r="A1123" t="n">
        <v>12712</v>
      </c>
      <c r="B1123" s="59" t="n">
        <v>116</v>
      </c>
      <c r="C1123" s="7" t="n">
        <v>5</v>
      </c>
      <c r="D1123" s="7" t="n">
        <v>1137180672</v>
      </c>
    </row>
    <row r="1124" spans="1:21">
      <c r="A1124" t="s">
        <v>4</v>
      </c>
      <c r="B1124" s="4" t="s">
        <v>5</v>
      </c>
      <c r="C1124" s="4" t="s">
        <v>7</v>
      </c>
      <c r="D1124" s="4" t="s">
        <v>11</v>
      </c>
    </row>
    <row r="1125" spans="1:21">
      <c r="A1125" t="n">
        <v>12718</v>
      </c>
      <c r="B1125" s="59" t="n">
        <v>116</v>
      </c>
      <c r="C1125" s="7" t="n">
        <v>6</v>
      </c>
      <c r="D1125" s="7" t="n">
        <v>1</v>
      </c>
    </row>
    <row r="1126" spans="1:21">
      <c r="A1126" t="s">
        <v>4</v>
      </c>
      <c r="B1126" s="4" t="s">
        <v>5</v>
      </c>
      <c r="C1126" s="4" t="s">
        <v>7</v>
      </c>
      <c r="D1126" s="4" t="s">
        <v>7</v>
      </c>
      <c r="E1126" s="4" t="s">
        <v>13</v>
      </c>
      <c r="F1126" s="4" t="s">
        <v>11</v>
      </c>
    </row>
    <row r="1127" spans="1:21">
      <c r="A1127" t="n">
        <v>12722</v>
      </c>
      <c r="B1127" s="60" t="n">
        <v>45</v>
      </c>
      <c r="C1127" s="7" t="n">
        <v>5</v>
      </c>
      <c r="D1127" s="7" t="n">
        <v>3</v>
      </c>
      <c r="E1127" s="7" t="n">
        <v>4</v>
      </c>
      <c r="F1127" s="7" t="n">
        <v>4000</v>
      </c>
    </row>
    <row r="1128" spans="1:21">
      <c r="A1128" t="s">
        <v>4</v>
      </c>
      <c r="B1128" s="4" t="s">
        <v>5</v>
      </c>
      <c r="C1128" s="4" t="s">
        <v>7</v>
      </c>
      <c r="D1128" s="4" t="s">
        <v>7</v>
      </c>
      <c r="E1128" s="4" t="s">
        <v>13</v>
      </c>
      <c r="F1128" s="4" t="s">
        <v>13</v>
      </c>
      <c r="G1128" s="4" t="s">
        <v>13</v>
      </c>
      <c r="H1128" s="4" t="s">
        <v>11</v>
      </c>
    </row>
    <row r="1129" spans="1:21">
      <c r="A1129" t="n">
        <v>12731</v>
      </c>
      <c r="B1129" s="60" t="n">
        <v>45</v>
      </c>
      <c r="C1129" s="7" t="n">
        <v>2</v>
      </c>
      <c r="D1129" s="7" t="n">
        <v>3</v>
      </c>
      <c r="E1129" s="7" t="n">
        <v>0</v>
      </c>
      <c r="F1129" s="7" t="n">
        <v>8.39999961853027</v>
      </c>
      <c r="G1129" s="7" t="n">
        <v>45.9000015258789</v>
      </c>
      <c r="H1129" s="7" t="n">
        <v>0</v>
      </c>
    </row>
    <row r="1130" spans="1:21">
      <c r="A1130" t="s">
        <v>4</v>
      </c>
      <c r="B1130" s="4" t="s">
        <v>5</v>
      </c>
      <c r="C1130" s="4" t="s">
        <v>7</v>
      </c>
      <c r="D1130" s="4" t="s">
        <v>7</v>
      </c>
      <c r="E1130" s="4" t="s">
        <v>13</v>
      </c>
      <c r="F1130" s="4" t="s">
        <v>13</v>
      </c>
      <c r="G1130" s="4" t="s">
        <v>13</v>
      </c>
      <c r="H1130" s="4" t="s">
        <v>11</v>
      </c>
      <c r="I1130" s="4" t="s">
        <v>7</v>
      </c>
    </row>
    <row r="1131" spans="1:21">
      <c r="A1131" t="n">
        <v>12748</v>
      </c>
      <c r="B1131" s="60" t="n">
        <v>45</v>
      </c>
      <c r="C1131" s="7" t="n">
        <v>4</v>
      </c>
      <c r="D1131" s="7" t="n">
        <v>3</v>
      </c>
      <c r="E1131" s="7" t="n">
        <v>-8.40999984741211</v>
      </c>
      <c r="F1131" s="7" t="n">
        <v>360</v>
      </c>
      <c r="G1131" s="7" t="n">
        <v>0</v>
      </c>
      <c r="H1131" s="7" t="n">
        <v>0</v>
      </c>
      <c r="I1131" s="7" t="n">
        <v>0</v>
      </c>
    </row>
    <row r="1132" spans="1:21">
      <c r="A1132" t="s">
        <v>4</v>
      </c>
      <c r="B1132" s="4" t="s">
        <v>5</v>
      </c>
      <c r="C1132" s="4" t="s">
        <v>7</v>
      </c>
      <c r="D1132" s="4" t="s">
        <v>7</v>
      </c>
      <c r="E1132" s="4" t="s">
        <v>13</v>
      </c>
      <c r="F1132" s="4" t="s">
        <v>11</v>
      </c>
    </row>
    <row r="1133" spans="1:21">
      <c r="A1133" t="n">
        <v>12766</v>
      </c>
      <c r="B1133" s="60" t="n">
        <v>45</v>
      </c>
      <c r="C1133" s="7" t="n">
        <v>5</v>
      </c>
      <c r="D1133" s="7" t="n">
        <v>3</v>
      </c>
      <c r="E1133" s="7" t="n">
        <v>21.1000003814697</v>
      </c>
      <c r="F1133" s="7" t="n">
        <v>0</v>
      </c>
    </row>
    <row r="1134" spans="1:21">
      <c r="A1134" t="s">
        <v>4</v>
      </c>
      <c r="B1134" s="4" t="s">
        <v>5</v>
      </c>
      <c r="C1134" s="4" t="s">
        <v>7</v>
      </c>
      <c r="D1134" s="4" t="s">
        <v>7</v>
      </c>
      <c r="E1134" s="4" t="s">
        <v>13</v>
      </c>
      <c r="F1134" s="4" t="s">
        <v>11</v>
      </c>
    </row>
    <row r="1135" spans="1:21">
      <c r="A1135" t="n">
        <v>12775</v>
      </c>
      <c r="B1135" s="60" t="n">
        <v>45</v>
      </c>
      <c r="C1135" s="7" t="n">
        <v>11</v>
      </c>
      <c r="D1135" s="7" t="n">
        <v>3</v>
      </c>
      <c r="E1135" s="7" t="n">
        <v>34</v>
      </c>
      <c r="F1135" s="7" t="n">
        <v>0</v>
      </c>
    </row>
    <row r="1136" spans="1:21">
      <c r="A1136" t="s">
        <v>4</v>
      </c>
      <c r="B1136" s="4" t="s">
        <v>5</v>
      </c>
      <c r="C1136" s="4" t="s">
        <v>7</v>
      </c>
      <c r="D1136" s="4" t="s">
        <v>7</v>
      </c>
      <c r="E1136" s="4" t="s">
        <v>13</v>
      </c>
      <c r="F1136" s="4" t="s">
        <v>13</v>
      </c>
      <c r="G1136" s="4" t="s">
        <v>13</v>
      </c>
      <c r="H1136" s="4" t="s">
        <v>11</v>
      </c>
    </row>
    <row r="1137" spans="1:9">
      <c r="A1137" t="n">
        <v>12784</v>
      </c>
      <c r="B1137" s="60" t="n">
        <v>45</v>
      </c>
      <c r="C1137" s="7" t="n">
        <v>2</v>
      </c>
      <c r="D1137" s="7" t="n">
        <v>3</v>
      </c>
      <c r="E1137" s="7" t="n">
        <v>0</v>
      </c>
      <c r="F1137" s="7" t="n">
        <v>5.01999998092651</v>
      </c>
      <c r="G1137" s="7" t="n">
        <v>20.1499996185303</v>
      </c>
      <c r="H1137" s="7" t="n">
        <v>8000</v>
      </c>
    </row>
    <row r="1138" spans="1:9">
      <c r="A1138" t="s">
        <v>4</v>
      </c>
      <c r="B1138" s="4" t="s">
        <v>5</v>
      </c>
      <c r="C1138" s="4" t="s">
        <v>7</v>
      </c>
      <c r="D1138" s="4" t="s">
        <v>7</v>
      </c>
      <c r="E1138" s="4" t="s">
        <v>13</v>
      </c>
      <c r="F1138" s="4" t="s">
        <v>13</v>
      </c>
      <c r="G1138" s="4" t="s">
        <v>13</v>
      </c>
      <c r="H1138" s="4" t="s">
        <v>11</v>
      </c>
      <c r="I1138" s="4" t="s">
        <v>7</v>
      </c>
    </row>
    <row r="1139" spans="1:9">
      <c r="A1139" t="n">
        <v>12801</v>
      </c>
      <c r="B1139" s="60" t="n">
        <v>45</v>
      </c>
      <c r="C1139" s="7" t="n">
        <v>4</v>
      </c>
      <c r="D1139" s="7" t="n">
        <v>3</v>
      </c>
      <c r="E1139" s="7" t="n">
        <v>351.589996337891</v>
      </c>
      <c r="F1139" s="7" t="n">
        <v>0</v>
      </c>
      <c r="G1139" s="7" t="n">
        <v>0</v>
      </c>
      <c r="H1139" s="7" t="n">
        <v>8000</v>
      </c>
      <c r="I1139" s="7" t="n">
        <v>1</v>
      </c>
    </row>
    <row r="1140" spans="1:9">
      <c r="A1140" t="s">
        <v>4</v>
      </c>
      <c r="B1140" s="4" t="s">
        <v>5</v>
      </c>
      <c r="C1140" s="4" t="s">
        <v>7</v>
      </c>
      <c r="D1140" s="4" t="s">
        <v>7</v>
      </c>
      <c r="E1140" s="4" t="s">
        <v>13</v>
      </c>
      <c r="F1140" s="4" t="s">
        <v>11</v>
      </c>
    </row>
    <row r="1141" spans="1:9">
      <c r="A1141" t="n">
        <v>12819</v>
      </c>
      <c r="B1141" s="60" t="n">
        <v>45</v>
      </c>
      <c r="C1141" s="7" t="n">
        <v>5</v>
      </c>
      <c r="D1141" s="7" t="n">
        <v>3</v>
      </c>
      <c r="E1141" s="7" t="n">
        <v>21.1000003814697</v>
      </c>
      <c r="F1141" s="7" t="n">
        <v>8000</v>
      </c>
    </row>
    <row r="1142" spans="1:9">
      <c r="A1142" t="s">
        <v>4</v>
      </c>
      <c r="B1142" s="4" t="s">
        <v>5</v>
      </c>
      <c r="C1142" s="4" t="s">
        <v>7</v>
      </c>
      <c r="D1142" s="4" t="s">
        <v>11</v>
      </c>
      <c r="E1142" s="4" t="s">
        <v>13</v>
      </c>
    </row>
    <row r="1143" spans="1:9">
      <c r="A1143" t="n">
        <v>12828</v>
      </c>
      <c r="B1143" s="32" t="n">
        <v>58</v>
      </c>
      <c r="C1143" s="7" t="n">
        <v>100</v>
      </c>
      <c r="D1143" s="7" t="n">
        <v>1000</v>
      </c>
      <c r="E1143" s="7" t="n">
        <v>1</v>
      </c>
    </row>
    <row r="1144" spans="1:9">
      <c r="A1144" t="s">
        <v>4</v>
      </c>
      <c r="B1144" s="4" t="s">
        <v>5</v>
      </c>
      <c r="C1144" s="4" t="s">
        <v>7</v>
      </c>
      <c r="D1144" s="4" t="s">
        <v>11</v>
      </c>
    </row>
    <row r="1145" spans="1:9">
      <c r="A1145" t="n">
        <v>12836</v>
      </c>
      <c r="B1145" s="32" t="n">
        <v>58</v>
      </c>
      <c r="C1145" s="7" t="n">
        <v>255</v>
      </c>
      <c r="D1145" s="7" t="n">
        <v>0</v>
      </c>
    </row>
    <row r="1146" spans="1:9">
      <c r="A1146" t="s">
        <v>4</v>
      </c>
      <c r="B1146" s="4" t="s">
        <v>5</v>
      </c>
      <c r="C1146" s="4" t="s">
        <v>11</v>
      </c>
    </row>
    <row r="1147" spans="1:9">
      <c r="A1147" t="n">
        <v>12840</v>
      </c>
      <c r="B1147" s="28" t="n">
        <v>16</v>
      </c>
      <c r="C1147" s="7" t="n">
        <v>1000</v>
      </c>
    </row>
    <row r="1148" spans="1:9">
      <c r="A1148" t="s">
        <v>4</v>
      </c>
      <c r="B1148" s="4" t="s">
        <v>5</v>
      </c>
      <c r="C1148" s="4" t="s">
        <v>7</v>
      </c>
      <c r="D1148" s="4" t="s">
        <v>7</v>
      </c>
      <c r="E1148" s="4" t="s">
        <v>7</v>
      </c>
      <c r="F1148" s="4" t="s">
        <v>13</v>
      </c>
      <c r="G1148" s="4" t="s">
        <v>13</v>
      </c>
      <c r="H1148" s="4" t="s">
        <v>13</v>
      </c>
      <c r="I1148" s="4" t="s">
        <v>13</v>
      </c>
      <c r="J1148" s="4" t="s">
        <v>13</v>
      </c>
    </row>
    <row r="1149" spans="1:9">
      <c r="A1149" t="n">
        <v>12843</v>
      </c>
      <c r="B1149" s="61" t="n">
        <v>76</v>
      </c>
      <c r="C1149" s="7" t="n">
        <v>0</v>
      </c>
      <c r="D1149" s="7" t="n">
        <v>3</v>
      </c>
      <c r="E1149" s="7" t="n">
        <v>2</v>
      </c>
      <c r="F1149" s="7" t="n">
        <v>1</v>
      </c>
      <c r="G1149" s="7" t="n">
        <v>1</v>
      </c>
      <c r="H1149" s="7" t="n">
        <v>1</v>
      </c>
      <c r="I1149" s="7" t="n">
        <v>1</v>
      </c>
      <c r="J1149" s="7" t="n">
        <v>2000</v>
      </c>
    </row>
    <row r="1150" spans="1:9">
      <c r="A1150" t="s">
        <v>4</v>
      </c>
      <c r="B1150" s="4" t="s">
        <v>5</v>
      </c>
      <c r="C1150" s="4" t="s">
        <v>7</v>
      </c>
      <c r="D1150" s="4" t="s">
        <v>7</v>
      </c>
      <c r="E1150" s="4" t="s">
        <v>7</v>
      </c>
      <c r="F1150" s="4" t="s">
        <v>13</v>
      </c>
      <c r="G1150" s="4" t="s">
        <v>13</v>
      </c>
      <c r="H1150" s="4" t="s">
        <v>13</v>
      </c>
      <c r="I1150" s="4" t="s">
        <v>13</v>
      </c>
      <c r="J1150" s="4" t="s">
        <v>13</v>
      </c>
    </row>
    <row r="1151" spans="1:9">
      <c r="A1151" t="n">
        <v>12867</v>
      </c>
      <c r="B1151" s="61" t="n">
        <v>76</v>
      </c>
      <c r="C1151" s="7" t="n">
        <v>0</v>
      </c>
      <c r="D1151" s="7" t="n">
        <v>0</v>
      </c>
      <c r="E1151" s="7" t="n">
        <v>2</v>
      </c>
      <c r="F1151" s="7" t="n">
        <v>64</v>
      </c>
      <c r="G1151" s="7" t="n">
        <v>0</v>
      </c>
      <c r="H1151" s="7" t="n">
        <v>2000</v>
      </c>
      <c r="I1151" s="7" t="n">
        <v>0</v>
      </c>
      <c r="J1151" s="7" t="n">
        <v>0</v>
      </c>
    </row>
    <row r="1152" spans="1:9">
      <c r="A1152" t="s">
        <v>4</v>
      </c>
      <c r="B1152" s="4" t="s">
        <v>5</v>
      </c>
      <c r="C1152" s="4" t="s">
        <v>7</v>
      </c>
      <c r="D1152" s="4" t="s">
        <v>7</v>
      </c>
    </row>
    <row r="1153" spans="1:10">
      <c r="A1153" t="n">
        <v>12891</v>
      </c>
      <c r="B1153" s="62" t="n">
        <v>77</v>
      </c>
      <c r="C1153" s="7" t="n">
        <v>0</v>
      </c>
      <c r="D1153" s="7" t="n">
        <v>3</v>
      </c>
    </row>
    <row r="1154" spans="1:10">
      <c r="A1154" t="s">
        <v>4</v>
      </c>
      <c r="B1154" s="4" t="s">
        <v>5</v>
      </c>
      <c r="C1154" s="4" t="s">
        <v>7</v>
      </c>
      <c r="D1154" s="4" t="s">
        <v>7</v>
      </c>
    </row>
    <row r="1155" spans="1:10">
      <c r="A1155" t="n">
        <v>12894</v>
      </c>
      <c r="B1155" s="62" t="n">
        <v>77</v>
      </c>
      <c r="C1155" s="7" t="n">
        <v>0</v>
      </c>
      <c r="D1155" s="7" t="n">
        <v>0</v>
      </c>
    </row>
    <row r="1156" spans="1:10">
      <c r="A1156" t="s">
        <v>4</v>
      </c>
      <c r="B1156" s="4" t="s">
        <v>5</v>
      </c>
      <c r="C1156" s="4" t="s">
        <v>11</v>
      </c>
    </row>
    <row r="1157" spans="1:10">
      <c r="A1157" t="n">
        <v>12897</v>
      </c>
      <c r="B1157" s="28" t="n">
        <v>16</v>
      </c>
      <c r="C1157" s="7" t="n">
        <v>1000</v>
      </c>
    </row>
    <row r="1158" spans="1:10">
      <c r="A1158" t="s">
        <v>4</v>
      </c>
      <c r="B1158" s="4" t="s">
        <v>5</v>
      </c>
      <c r="C1158" s="4" t="s">
        <v>7</v>
      </c>
      <c r="D1158" s="4" t="s">
        <v>7</v>
      </c>
      <c r="E1158" s="4" t="s">
        <v>7</v>
      </c>
      <c r="F1158" s="4" t="s">
        <v>13</v>
      </c>
      <c r="G1158" s="4" t="s">
        <v>13</v>
      </c>
      <c r="H1158" s="4" t="s">
        <v>13</v>
      </c>
      <c r="I1158" s="4" t="s">
        <v>13</v>
      </c>
      <c r="J1158" s="4" t="s">
        <v>13</v>
      </c>
    </row>
    <row r="1159" spans="1:10">
      <c r="A1159" t="n">
        <v>12900</v>
      </c>
      <c r="B1159" s="61" t="n">
        <v>76</v>
      </c>
      <c r="C1159" s="7" t="n">
        <v>0</v>
      </c>
      <c r="D1159" s="7" t="n">
        <v>3</v>
      </c>
      <c r="E1159" s="7" t="n">
        <v>1</v>
      </c>
      <c r="F1159" s="7" t="n">
        <v>1</v>
      </c>
      <c r="G1159" s="7" t="n">
        <v>1</v>
      </c>
      <c r="H1159" s="7" t="n">
        <v>1</v>
      </c>
      <c r="I1159" s="7" t="n">
        <v>0</v>
      </c>
      <c r="J1159" s="7" t="n">
        <v>2000</v>
      </c>
    </row>
    <row r="1160" spans="1:10">
      <c r="A1160" t="s">
        <v>4</v>
      </c>
      <c r="B1160" s="4" t="s">
        <v>5</v>
      </c>
      <c r="C1160" s="4" t="s">
        <v>7</v>
      </c>
      <c r="D1160" s="4" t="s">
        <v>7</v>
      </c>
      <c r="E1160" s="4" t="s">
        <v>7</v>
      </c>
      <c r="F1160" s="4" t="s">
        <v>13</v>
      </c>
      <c r="G1160" s="4" t="s">
        <v>13</v>
      </c>
      <c r="H1160" s="4" t="s">
        <v>13</v>
      </c>
      <c r="I1160" s="4" t="s">
        <v>13</v>
      </c>
      <c r="J1160" s="4" t="s">
        <v>13</v>
      </c>
    </row>
    <row r="1161" spans="1:10">
      <c r="A1161" t="n">
        <v>12924</v>
      </c>
      <c r="B1161" s="61" t="n">
        <v>76</v>
      </c>
      <c r="C1161" s="7" t="n">
        <v>0</v>
      </c>
      <c r="D1161" s="7" t="n">
        <v>0</v>
      </c>
      <c r="E1161" s="7" t="n">
        <v>1</v>
      </c>
      <c r="F1161" s="7" t="n">
        <v>128</v>
      </c>
      <c r="G1161" s="7" t="n">
        <v>0</v>
      </c>
      <c r="H1161" s="7" t="n">
        <v>2000</v>
      </c>
      <c r="I1161" s="7" t="n">
        <v>0</v>
      </c>
      <c r="J1161" s="7" t="n">
        <v>0</v>
      </c>
    </row>
    <row r="1162" spans="1:10">
      <c r="A1162" t="s">
        <v>4</v>
      </c>
      <c r="B1162" s="4" t="s">
        <v>5</v>
      </c>
      <c r="C1162" s="4" t="s">
        <v>7</v>
      </c>
      <c r="D1162" s="4" t="s">
        <v>7</v>
      </c>
    </row>
    <row r="1163" spans="1:10">
      <c r="A1163" t="n">
        <v>12948</v>
      </c>
      <c r="B1163" s="62" t="n">
        <v>77</v>
      </c>
      <c r="C1163" s="7" t="n">
        <v>0</v>
      </c>
      <c r="D1163" s="7" t="n">
        <v>3</v>
      </c>
    </row>
    <row r="1164" spans="1:10">
      <c r="A1164" t="s">
        <v>4</v>
      </c>
      <c r="B1164" s="4" t="s">
        <v>5</v>
      </c>
      <c r="C1164" s="4" t="s">
        <v>7</v>
      </c>
      <c r="D1164" s="4" t="s">
        <v>7</v>
      </c>
    </row>
    <row r="1165" spans="1:10">
      <c r="A1165" t="n">
        <v>12951</v>
      </c>
      <c r="B1165" s="62" t="n">
        <v>77</v>
      </c>
      <c r="C1165" s="7" t="n">
        <v>0</v>
      </c>
      <c r="D1165" s="7" t="n">
        <v>0</v>
      </c>
    </row>
    <row r="1166" spans="1:10">
      <c r="A1166" t="s">
        <v>4</v>
      </c>
      <c r="B1166" s="4" t="s">
        <v>5</v>
      </c>
      <c r="C1166" s="4" t="s">
        <v>11</v>
      </c>
    </row>
    <row r="1167" spans="1:10">
      <c r="A1167" t="n">
        <v>12954</v>
      </c>
      <c r="B1167" s="28" t="n">
        <v>16</v>
      </c>
      <c r="C1167" s="7" t="n">
        <v>1000</v>
      </c>
    </row>
    <row r="1168" spans="1:10">
      <c r="A1168" t="s">
        <v>4</v>
      </c>
      <c r="B1168" s="4" t="s">
        <v>5</v>
      </c>
      <c r="C1168" s="4" t="s">
        <v>7</v>
      </c>
      <c r="D1168" s="4" t="s">
        <v>11</v>
      </c>
    </row>
    <row r="1169" spans="1:10">
      <c r="A1169" t="n">
        <v>12957</v>
      </c>
      <c r="B1169" s="60" t="n">
        <v>45</v>
      </c>
      <c r="C1169" s="7" t="n">
        <v>7</v>
      </c>
      <c r="D1169" s="7" t="n">
        <v>255</v>
      </c>
    </row>
    <row r="1170" spans="1:10">
      <c r="A1170" t="s">
        <v>4</v>
      </c>
      <c r="B1170" s="4" t="s">
        <v>5</v>
      </c>
      <c r="C1170" s="4" t="s">
        <v>7</v>
      </c>
      <c r="D1170" s="4" t="s">
        <v>11</v>
      </c>
      <c r="E1170" s="4" t="s">
        <v>13</v>
      </c>
    </row>
    <row r="1171" spans="1:10">
      <c r="A1171" t="n">
        <v>12961</v>
      </c>
      <c r="B1171" s="32" t="n">
        <v>58</v>
      </c>
      <c r="C1171" s="7" t="n">
        <v>101</v>
      </c>
      <c r="D1171" s="7" t="n">
        <v>500</v>
      </c>
      <c r="E1171" s="7" t="n">
        <v>1</v>
      </c>
    </row>
    <row r="1172" spans="1:10">
      <c r="A1172" t="s">
        <v>4</v>
      </c>
      <c r="B1172" s="4" t="s">
        <v>5</v>
      </c>
      <c r="C1172" s="4" t="s">
        <v>7</v>
      </c>
      <c r="D1172" s="4" t="s">
        <v>11</v>
      </c>
    </row>
    <row r="1173" spans="1:10">
      <c r="A1173" t="n">
        <v>12969</v>
      </c>
      <c r="B1173" s="32" t="n">
        <v>58</v>
      </c>
      <c r="C1173" s="7" t="n">
        <v>254</v>
      </c>
      <c r="D1173" s="7" t="n">
        <v>0</v>
      </c>
    </row>
    <row r="1174" spans="1:10">
      <c r="A1174" t="s">
        <v>4</v>
      </c>
      <c r="B1174" s="4" t="s">
        <v>5</v>
      </c>
      <c r="C1174" s="4" t="s">
        <v>7</v>
      </c>
      <c r="D1174" s="4" t="s">
        <v>7</v>
      </c>
      <c r="E1174" s="4" t="s">
        <v>13</v>
      </c>
      <c r="F1174" s="4" t="s">
        <v>13</v>
      </c>
      <c r="G1174" s="4" t="s">
        <v>13</v>
      </c>
      <c r="H1174" s="4" t="s">
        <v>11</v>
      </c>
    </row>
    <row r="1175" spans="1:10">
      <c r="A1175" t="n">
        <v>12973</v>
      </c>
      <c r="B1175" s="60" t="n">
        <v>45</v>
      </c>
      <c r="C1175" s="7" t="n">
        <v>2</v>
      </c>
      <c r="D1175" s="7" t="n">
        <v>3</v>
      </c>
      <c r="E1175" s="7" t="n">
        <v>-7.30999994277954</v>
      </c>
      <c r="F1175" s="7" t="n">
        <v>4.28999996185303</v>
      </c>
      <c r="G1175" s="7" t="n">
        <v>2.02999997138977</v>
      </c>
      <c r="H1175" s="7" t="n">
        <v>0</v>
      </c>
    </row>
    <row r="1176" spans="1:10">
      <c r="A1176" t="s">
        <v>4</v>
      </c>
      <c r="B1176" s="4" t="s">
        <v>5</v>
      </c>
      <c r="C1176" s="4" t="s">
        <v>7</v>
      </c>
      <c r="D1176" s="4" t="s">
        <v>7</v>
      </c>
      <c r="E1176" s="4" t="s">
        <v>13</v>
      </c>
      <c r="F1176" s="4" t="s">
        <v>13</v>
      </c>
      <c r="G1176" s="4" t="s">
        <v>13</v>
      </c>
      <c r="H1176" s="4" t="s">
        <v>11</v>
      </c>
      <c r="I1176" s="4" t="s">
        <v>7</v>
      </c>
    </row>
    <row r="1177" spans="1:10">
      <c r="A1177" t="n">
        <v>12990</v>
      </c>
      <c r="B1177" s="60" t="n">
        <v>45</v>
      </c>
      <c r="C1177" s="7" t="n">
        <v>4</v>
      </c>
      <c r="D1177" s="7" t="n">
        <v>3</v>
      </c>
      <c r="E1177" s="7" t="n">
        <v>2.54999995231628</v>
      </c>
      <c r="F1177" s="7" t="n">
        <v>66.0199966430664</v>
      </c>
      <c r="G1177" s="7" t="n">
        <v>0</v>
      </c>
      <c r="H1177" s="7" t="n">
        <v>0</v>
      </c>
      <c r="I1177" s="7" t="n">
        <v>0</v>
      </c>
    </row>
    <row r="1178" spans="1:10">
      <c r="A1178" t="s">
        <v>4</v>
      </c>
      <c r="B1178" s="4" t="s">
        <v>5</v>
      </c>
      <c r="C1178" s="4" t="s">
        <v>7</v>
      </c>
      <c r="D1178" s="4" t="s">
        <v>7</v>
      </c>
      <c r="E1178" s="4" t="s">
        <v>13</v>
      </c>
      <c r="F1178" s="4" t="s">
        <v>11</v>
      </c>
    </row>
    <row r="1179" spans="1:10">
      <c r="A1179" t="n">
        <v>13008</v>
      </c>
      <c r="B1179" s="60" t="n">
        <v>45</v>
      </c>
      <c r="C1179" s="7" t="n">
        <v>5</v>
      </c>
      <c r="D1179" s="7" t="n">
        <v>3</v>
      </c>
      <c r="E1179" s="7" t="n">
        <v>4.5</v>
      </c>
      <c r="F1179" s="7" t="n">
        <v>0</v>
      </c>
    </row>
    <row r="1180" spans="1:10">
      <c r="A1180" t="s">
        <v>4</v>
      </c>
      <c r="B1180" s="4" t="s">
        <v>5</v>
      </c>
      <c r="C1180" s="4" t="s">
        <v>7</v>
      </c>
      <c r="D1180" s="4" t="s">
        <v>7</v>
      </c>
      <c r="E1180" s="4" t="s">
        <v>13</v>
      </c>
      <c r="F1180" s="4" t="s">
        <v>11</v>
      </c>
    </row>
    <row r="1181" spans="1:10">
      <c r="A1181" t="n">
        <v>13017</v>
      </c>
      <c r="B1181" s="60" t="n">
        <v>45</v>
      </c>
      <c r="C1181" s="7" t="n">
        <v>11</v>
      </c>
      <c r="D1181" s="7" t="n">
        <v>3</v>
      </c>
      <c r="E1181" s="7" t="n">
        <v>34</v>
      </c>
      <c r="F1181" s="7" t="n">
        <v>0</v>
      </c>
    </row>
    <row r="1182" spans="1:10">
      <c r="A1182" t="s">
        <v>4</v>
      </c>
      <c r="B1182" s="4" t="s">
        <v>5</v>
      </c>
      <c r="C1182" s="4" t="s">
        <v>7</v>
      </c>
      <c r="D1182" s="4" t="s">
        <v>7</v>
      </c>
      <c r="E1182" s="4" t="s">
        <v>13</v>
      </c>
      <c r="F1182" s="4" t="s">
        <v>13</v>
      </c>
      <c r="G1182" s="4" t="s">
        <v>13</v>
      </c>
      <c r="H1182" s="4" t="s">
        <v>11</v>
      </c>
    </row>
    <row r="1183" spans="1:10">
      <c r="A1183" t="n">
        <v>13026</v>
      </c>
      <c r="B1183" s="60" t="n">
        <v>45</v>
      </c>
      <c r="C1183" s="7" t="n">
        <v>2</v>
      </c>
      <c r="D1183" s="7" t="n">
        <v>3</v>
      </c>
      <c r="E1183" s="7" t="n">
        <v>0</v>
      </c>
      <c r="F1183" s="7" t="n">
        <v>4.28999996185303</v>
      </c>
      <c r="G1183" s="7" t="n">
        <v>-33.3600006103516</v>
      </c>
      <c r="H1183" s="7" t="n">
        <v>10000</v>
      </c>
    </row>
    <row r="1184" spans="1:10">
      <c r="A1184" t="s">
        <v>4</v>
      </c>
      <c r="B1184" s="4" t="s">
        <v>5</v>
      </c>
      <c r="C1184" s="4" t="s">
        <v>7</v>
      </c>
      <c r="D1184" s="4" t="s">
        <v>7</v>
      </c>
      <c r="E1184" s="4" t="s">
        <v>13</v>
      </c>
      <c r="F1184" s="4" t="s">
        <v>13</v>
      </c>
      <c r="G1184" s="4" t="s">
        <v>13</v>
      </c>
      <c r="H1184" s="4" t="s">
        <v>11</v>
      </c>
      <c r="I1184" s="4" t="s">
        <v>7</v>
      </c>
    </row>
    <row r="1185" spans="1:9">
      <c r="A1185" t="n">
        <v>13043</v>
      </c>
      <c r="B1185" s="60" t="n">
        <v>45</v>
      </c>
      <c r="C1185" s="7" t="n">
        <v>4</v>
      </c>
      <c r="D1185" s="7" t="n">
        <v>3</v>
      </c>
      <c r="E1185" s="7" t="n">
        <v>0</v>
      </c>
      <c r="F1185" s="7" t="n">
        <v>0.550000011920929</v>
      </c>
      <c r="G1185" s="7" t="n">
        <v>0</v>
      </c>
      <c r="H1185" s="7" t="n">
        <v>10000</v>
      </c>
      <c r="I1185" s="7" t="n">
        <v>0</v>
      </c>
    </row>
    <row r="1186" spans="1:9">
      <c r="A1186" t="s">
        <v>4</v>
      </c>
      <c r="B1186" s="4" t="s">
        <v>5</v>
      </c>
      <c r="C1186" s="4" t="s">
        <v>7</v>
      </c>
      <c r="D1186" s="4" t="s">
        <v>7</v>
      </c>
      <c r="E1186" s="4" t="s">
        <v>13</v>
      </c>
      <c r="F1186" s="4" t="s">
        <v>11</v>
      </c>
    </row>
    <row r="1187" spans="1:9">
      <c r="A1187" t="n">
        <v>13061</v>
      </c>
      <c r="B1187" s="60" t="n">
        <v>45</v>
      </c>
      <c r="C1187" s="7" t="n">
        <v>5</v>
      </c>
      <c r="D1187" s="7" t="n">
        <v>3</v>
      </c>
      <c r="E1187" s="7" t="n">
        <v>5</v>
      </c>
      <c r="F1187" s="7" t="n">
        <v>10000</v>
      </c>
    </row>
    <row r="1188" spans="1:9">
      <c r="A1188" t="s">
        <v>4</v>
      </c>
      <c r="B1188" s="4" t="s">
        <v>5</v>
      </c>
      <c r="C1188" s="4" t="s">
        <v>7</v>
      </c>
      <c r="D1188" s="4" t="s">
        <v>7</v>
      </c>
      <c r="E1188" s="4" t="s">
        <v>13</v>
      </c>
      <c r="F1188" s="4" t="s">
        <v>11</v>
      </c>
    </row>
    <row r="1189" spans="1:9">
      <c r="A1189" t="n">
        <v>13070</v>
      </c>
      <c r="B1189" s="60" t="n">
        <v>45</v>
      </c>
      <c r="C1189" s="7" t="n">
        <v>11</v>
      </c>
      <c r="D1189" s="7" t="n">
        <v>3</v>
      </c>
      <c r="E1189" s="7" t="n">
        <v>34</v>
      </c>
      <c r="F1189" s="7" t="n">
        <v>10000</v>
      </c>
    </row>
    <row r="1190" spans="1:9">
      <c r="A1190" t="s">
        <v>4</v>
      </c>
      <c r="B1190" s="4" t="s">
        <v>5</v>
      </c>
      <c r="C1190" s="4" t="s">
        <v>11</v>
      </c>
      <c r="D1190" s="4" t="s">
        <v>7</v>
      </c>
      <c r="E1190" s="4" t="s">
        <v>7</v>
      </c>
      <c r="F1190" s="4" t="s">
        <v>8</v>
      </c>
    </row>
    <row r="1191" spans="1:9">
      <c r="A1191" t="n">
        <v>13079</v>
      </c>
      <c r="B1191" s="41" t="n">
        <v>20</v>
      </c>
      <c r="C1191" s="7" t="n">
        <v>5256</v>
      </c>
      <c r="D1191" s="7" t="n">
        <v>2</v>
      </c>
      <c r="E1191" s="7" t="n">
        <v>11</v>
      </c>
      <c r="F1191" s="7" t="s">
        <v>98</v>
      </c>
    </row>
    <row r="1192" spans="1:9">
      <c r="A1192" t="s">
        <v>4</v>
      </c>
      <c r="B1192" s="4" t="s">
        <v>5</v>
      </c>
      <c r="C1192" s="4" t="s">
        <v>7</v>
      </c>
      <c r="D1192" s="4" t="s">
        <v>11</v>
      </c>
    </row>
    <row r="1193" spans="1:9">
      <c r="A1193" t="n">
        <v>13100</v>
      </c>
      <c r="B1193" s="32" t="n">
        <v>58</v>
      </c>
      <c r="C1193" s="7" t="n">
        <v>255</v>
      </c>
      <c r="D1193" s="7" t="n">
        <v>0</v>
      </c>
    </row>
    <row r="1194" spans="1:9">
      <c r="A1194" t="s">
        <v>4</v>
      </c>
      <c r="B1194" s="4" t="s">
        <v>5</v>
      </c>
      <c r="C1194" s="4" t="s">
        <v>7</v>
      </c>
      <c r="D1194" s="4" t="s">
        <v>11</v>
      </c>
    </row>
    <row r="1195" spans="1:9">
      <c r="A1195" t="n">
        <v>13104</v>
      </c>
      <c r="B1195" s="60" t="n">
        <v>45</v>
      </c>
      <c r="C1195" s="7" t="n">
        <v>7</v>
      </c>
      <c r="D1195" s="7" t="n">
        <v>255</v>
      </c>
    </row>
    <row r="1196" spans="1:9">
      <c r="A1196" t="s">
        <v>4</v>
      </c>
      <c r="B1196" s="4" t="s">
        <v>5</v>
      </c>
      <c r="C1196" s="4" t="s">
        <v>7</v>
      </c>
      <c r="D1196" s="4" t="s">
        <v>7</v>
      </c>
      <c r="E1196" s="4" t="s">
        <v>13</v>
      </c>
      <c r="F1196" s="4" t="s">
        <v>11</v>
      </c>
    </row>
    <row r="1197" spans="1:9">
      <c r="A1197" t="n">
        <v>13108</v>
      </c>
      <c r="B1197" s="60" t="n">
        <v>45</v>
      </c>
      <c r="C1197" s="7" t="n">
        <v>5</v>
      </c>
      <c r="D1197" s="7" t="n">
        <v>3</v>
      </c>
      <c r="E1197" s="7" t="n">
        <v>4.5</v>
      </c>
      <c r="F1197" s="7" t="n">
        <v>4000</v>
      </c>
    </row>
    <row r="1198" spans="1:9">
      <c r="A1198" t="s">
        <v>4</v>
      </c>
      <c r="B1198" s="4" t="s">
        <v>5</v>
      </c>
      <c r="C1198" s="4" t="s">
        <v>11</v>
      </c>
    </row>
    <row r="1199" spans="1:9">
      <c r="A1199" t="n">
        <v>13117</v>
      </c>
      <c r="B1199" s="28" t="n">
        <v>16</v>
      </c>
      <c r="C1199" s="7" t="n">
        <v>1000</v>
      </c>
    </row>
    <row r="1200" spans="1:9">
      <c r="A1200" t="s">
        <v>4</v>
      </c>
      <c r="B1200" s="4" t="s">
        <v>5</v>
      </c>
      <c r="C1200" s="4" t="s">
        <v>7</v>
      </c>
      <c r="D1200" s="4" t="s">
        <v>11</v>
      </c>
      <c r="E1200" s="4" t="s">
        <v>13</v>
      </c>
    </row>
    <row r="1201" spans="1:9">
      <c r="A1201" t="n">
        <v>13120</v>
      </c>
      <c r="B1201" s="32" t="n">
        <v>58</v>
      </c>
      <c r="C1201" s="7" t="n">
        <v>0</v>
      </c>
      <c r="D1201" s="7" t="n">
        <v>1000</v>
      </c>
      <c r="E1201" s="7" t="n">
        <v>1</v>
      </c>
    </row>
    <row r="1202" spans="1:9">
      <c r="A1202" t="s">
        <v>4</v>
      </c>
      <c r="B1202" s="4" t="s">
        <v>5</v>
      </c>
      <c r="C1202" s="4" t="s">
        <v>7</v>
      </c>
      <c r="D1202" s="4" t="s">
        <v>11</v>
      </c>
    </row>
    <row r="1203" spans="1:9">
      <c r="A1203" t="n">
        <v>13128</v>
      </c>
      <c r="B1203" s="32" t="n">
        <v>58</v>
      </c>
      <c r="C1203" s="7" t="n">
        <v>255</v>
      </c>
      <c r="D1203" s="7" t="n">
        <v>0</v>
      </c>
    </row>
    <row r="1204" spans="1:9">
      <c r="A1204" t="s">
        <v>4</v>
      </c>
      <c r="B1204" s="4" t="s">
        <v>5</v>
      </c>
      <c r="C1204" s="4" t="s">
        <v>7</v>
      </c>
    </row>
    <row r="1205" spans="1:9">
      <c r="A1205" t="n">
        <v>13132</v>
      </c>
      <c r="B1205" s="60" t="n">
        <v>45</v>
      </c>
      <c r="C1205" s="7" t="n">
        <v>0</v>
      </c>
    </row>
    <row r="1206" spans="1:9">
      <c r="A1206" t="s">
        <v>4</v>
      </c>
      <c r="B1206" s="4" t="s">
        <v>5</v>
      </c>
      <c r="C1206" s="4" t="s">
        <v>7</v>
      </c>
      <c r="D1206" s="4" t="s">
        <v>7</v>
      </c>
      <c r="E1206" s="4" t="s">
        <v>13</v>
      </c>
      <c r="F1206" s="4" t="s">
        <v>13</v>
      </c>
      <c r="G1206" s="4" t="s">
        <v>13</v>
      </c>
      <c r="H1206" s="4" t="s">
        <v>11</v>
      </c>
    </row>
    <row r="1207" spans="1:9">
      <c r="A1207" t="n">
        <v>13134</v>
      </c>
      <c r="B1207" s="60" t="n">
        <v>45</v>
      </c>
      <c r="C1207" s="7" t="n">
        <v>2</v>
      </c>
      <c r="D1207" s="7" t="n">
        <v>3</v>
      </c>
      <c r="E1207" s="7" t="n">
        <v>1.30999994277954</v>
      </c>
      <c r="F1207" s="7" t="n">
        <v>2.04999995231628</v>
      </c>
      <c r="G1207" s="7" t="n">
        <v>-187.649993896484</v>
      </c>
      <c r="H1207" s="7" t="n">
        <v>0</v>
      </c>
    </row>
    <row r="1208" spans="1:9">
      <c r="A1208" t="s">
        <v>4</v>
      </c>
      <c r="B1208" s="4" t="s">
        <v>5</v>
      </c>
      <c r="C1208" s="4" t="s">
        <v>7</v>
      </c>
      <c r="D1208" s="4" t="s">
        <v>7</v>
      </c>
      <c r="E1208" s="4" t="s">
        <v>13</v>
      </c>
      <c r="F1208" s="4" t="s">
        <v>13</v>
      </c>
      <c r="G1208" s="4" t="s">
        <v>13</v>
      </c>
      <c r="H1208" s="4" t="s">
        <v>11</v>
      </c>
      <c r="I1208" s="4" t="s">
        <v>7</v>
      </c>
    </row>
    <row r="1209" spans="1:9">
      <c r="A1209" t="n">
        <v>13151</v>
      </c>
      <c r="B1209" s="60" t="n">
        <v>45</v>
      </c>
      <c r="C1209" s="7" t="n">
        <v>4</v>
      </c>
      <c r="D1209" s="7" t="n">
        <v>3</v>
      </c>
      <c r="E1209" s="7" t="n">
        <v>2.14000010490417</v>
      </c>
      <c r="F1209" s="7" t="n">
        <v>12.1000003814697</v>
      </c>
      <c r="G1209" s="7" t="n">
        <v>0</v>
      </c>
      <c r="H1209" s="7" t="n">
        <v>0</v>
      </c>
      <c r="I1209" s="7" t="n">
        <v>0</v>
      </c>
    </row>
    <row r="1210" spans="1:9">
      <c r="A1210" t="s">
        <v>4</v>
      </c>
      <c r="B1210" s="4" t="s">
        <v>5</v>
      </c>
      <c r="C1210" s="4" t="s">
        <v>7</v>
      </c>
      <c r="D1210" s="4" t="s">
        <v>7</v>
      </c>
      <c r="E1210" s="4" t="s">
        <v>13</v>
      </c>
      <c r="F1210" s="4" t="s">
        <v>11</v>
      </c>
    </row>
    <row r="1211" spans="1:9">
      <c r="A1211" t="n">
        <v>13169</v>
      </c>
      <c r="B1211" s="60" t="n">
        <v>45</v>
      </c>
      <c r="C1211" s="7" t="n">
        <v>5</v>
      </c>
      <c r="D1211" s="7" t="n">
        <v>3</v>
      </c>
      <c r="E1211" s="7" t="n">
        <v>10.6000003814697</v>
      </c>
      <c r="F1211" s="7" t="n">
        <v>0</v>
      </c>
    </row>
    <row r="1212" spans="1:9">
      <c r="A1212" t="s">
        <v>4</v>
      </c>
      <c r="B1212" s="4" t="s">
        <v>5</v>
      </c>
      <c r="C1212" s="4" t="s">
        <v>7</v>
      </c>
      <c r="D1212" s="4" t="s">
        <v>7</v>
      </c>
      <c r="E1212" s="4" t="s">
        <v>13</v>
      </c>
      <c r="F1212" s="4" t="s">
        <v>11</v>
      </c>
    </row>
    <row r="1213" spans="1:9">
      <c r="A1213" t="n">
        <v>13178</v>
      </c>
      <c r="B1213" s="60" t="n">
        <v>45</v>
      </c>
      <c r="C1213" s="7" t="n">
        <v>11</v>
      </c>
      <c r="D1213" s="7" t="n">
        <v>3</v>
      </c>
      <c r="E1213" s="7" t="n">
        <v>34.5999984741211</v>
      </c>
      <c r="F1213" s="7" t="n">
        <v>0</v>
      </c>
    </row>
    <row r="1214" spans="1:9">
      <c r="A1214" t="s">
        <v>4</v>
      </c>
      <c r="B1214" s="4" t="s">
        <v>5</v>
      </c>
      <c r="C1214" s="4" t="s">
        <v>7</v>
      </c>
      <c r="D1214" s="4" t="s">
        <v>7</v>
      </c>
      <c r="E1214" s="4" t="s">
        <v>13</v>
      </c>
      <c r="F1214" s="4" t="s">
        <v>13</v>
      </c>
      <c r="G1214" s="4" t="s">
        <v>13</v>
      </c>
      <c r="H1214" s="4" t="s">
        <v>11</v>
      </c>
    </row>
    <row r="1215" spans="1:9">
      <c r="A1215" t="n">
        <v>13187</v>
      </c>
      <c r="B1215" s="60" t="n">
        <v>45</v>
      </c>
      <c r="C1215" s="7" t="n">
        <v>2</v>
      </c>
      <c r="D1215" s="7" t="n">
        <v>3</v>
      </c>
      <c r="E1215" s="7" t="n">
        <v>-0.5</v>
      </c>
      <c r="F1215" s="7" t="n">
        <v>1.99000000953674</v>
      </c>
      <c r="G1215" s="7" t="n">
        <v>-200.729995727539</v>
      </c>
      <c r="H1215" s="7" t="n">
        <v>8000</v>
      </c>
    </row>
    <row r="1216" spans="1:9">
      <c r="A1216" t="s">
        <v>4</v>
      </c>
      <c r="B1216" s="4" t="s">
        <v>5</v>
      </c>
      <c r="C1216" s="4" t="s">
        <v>7</v>
      </c>
      <c r="D1216" s="4" t="s">
        <v>7</v>
      </c>
      <c r="E1216" s="4" t="s">
        <v>13</v>
      </c>
      <c r="F1216" s="4" t="s">
        <v>13</v>
      </c>
      <c r="G1216" s="4" t="s">
        <v>13</v>
      </c>
      <c r="H1216" s="4" t="s">
        <v>11</v>
      </c>
      <c r="I1216" s="4" t="s">
        <v>7</v>
      </c>
    </row>
    <row r="1217" spans="1:9">
      <c r="A1217" t="n">
        <v>13204</v>
      </c>
      <c r="B1217" s="60" t="n">
        <v>45</v>
      </c>
      <c r="C1217" s="7" t="n">
        <v>4</v>
      </c>
      <c r="D1217" s="7" t="n">
        <v>3</v>
      </c>
      <c r="E1217" s="7" t="n">
        <v>349.600006103516</v>
      </c>
      <c r="F1217" s="7" t="n">
        <v>25.7900009155273</v>
      </c>
      <c r="G1217" s="7" t="n">
        <v>0</v>
      </c>
      <c r="H1217" s="7" t="n">
        <v>8000</v>
      </c>
      <c r="I1217" s="7" t="n">
        <v>1</v>
      </c>
    </row>
    <row r="1218" spans="1:9">
      <c r="A1218" t="s">
        <v>4</v>
      </c>
      <c r="B1218" s="4" t="s">
        <v>5</v>
      </c>
      <c r="C1218" s="4" t="s">
        <v>7</v>
      </c>
      <c r="D1218" s="4" t="s">
        <v>7</v>
      </c>
      <c r="E1218" s="4" t="s">
        <v>13</v>
      </c>
      <c r="F1218" s="4" t="s">
        <v>11</v>
      </c>
    </row>
    <row r="1219" spans="1:9">
      <c r="A1219" t="n">
        <v>13222</v>
      </c>
      <c r="B1219" s="60" t="n">
        <v>45</v>
      </c>
      <c r="C1219" s="7" t="n">
        <v>5</v>
      </c>
      <c r="D1219" s="7" t="n">
        <v>3</v>
      </c>
      <c r="E1219" s="7" t="n">
        <v>8.30000019073486</v>
      </c>
      <c r="F1219" s="7" t="n">
        <v>8000</v>
      </c>
    </row>
    <row r="1220" spans="1:9">
      <c r="A1220" t="s">
        <v>4</v>
      </c>
      <c r="B1220" s="4" t="s">
        <v>5</v>
      </c>
      <c r="C1220" s="4" t="s">
        <v>7</v>
      </c>
      <c r="D1220" s="4" t="s">
        <v>7</v>
      </c>
      <c r="E1220" s="4" t="s">
        <v>13</v>
      </c>
      <c r="F1220" s="4" t="s">
        <v>11</v>
      </c>
    </row>
    <row r="1221" spans="1:9">
      <c r="A1221" t="n">
        <v>13231</v>
      </c>
      <c r="B1221" s="60" t="n">
        <v>45</v>
      </c>
      <c r="C1221" s="7" t="n">
        <v>11</v>
      </c>
      <c r="D1221" s="7" t="n">
        <v>3</v>
      </c>
      <c r="E1221" s="7" t="n">
        <v>34.5999984741211</v>
      </c>
      <c r="F1221" s="7" t="n">
        <v>8000</v>
      </c>
    </row>
    <row r="1222" spans="1:9">
      <c r="A1222" t="s">
        <v>4</v>
      </c>
      <c r="B1222" s="4" t="s">
        <v>5</v>
      </c>
      <c r="C1222" s="4" t="s">
        <v>11</v>
      </c>
      <c r="D1222" s="4" t="s">
        <v>15</v>
      </c>
    </row>
    <row r="1223" spans="1:9">
      <c r="A1223" t="n">
        <v>13240</v>
      </c>
      <c r="B1223" s="38" t="n">
        <v>43</v>
      </c>
      <c r="C1223" s="7" t="n">
        <v>6</v>
      </c>
      <c r="D1223" s="7" t="n">
        <v>1</v>
      </c>
    </row>
    <row r="1224" spans="1:9">
      <c r="A1224" t="s">
        <v>4</v>
      </c>
      <c r="B1224" s="4" t="s">
        <v>5</v>
      </c>
      <c r="C1224" s="4" t="s">
        <v>7</v>
      </c>
      <c r="D1224" s="4" t="s">
        <v>11</v>
      </c>
      <c r="E1224" s="4" t="s">
        <v>13</v>
      </c>
    </row>
    <row r="1225" spans="1:9">
      <c r="A1225" t="n">
        <v>13247</v>
      </c>
      <c r="B1225" s="32" t="n">
        <v>58</v>
      </c>
      <c r="C1225" s="7" t="n">
        <v>100</v>
      </c>
      <c r="D1225" s="7" t="n">
        <v>1000</v>
      </c>
      <c r="E1225" s="7" t="n">
        <v>1</v>
      </c>
    </row>
    <row r="1226" spans="1:9">
      <c r="A1226" t="s">
        <v>4</v>
      </c>
      <c r="B1226" s="4" t="s">
        <v>5</v>
      </c>
      <c r="C1226" s="4" t="s">
        <v>7</v>
      </c>
      <c r="D1226" s="4" t="s">
        <v>11</v>
      </c>
    </row>
    <row r="1227" spans="1:9">
      <c r="A1227" t="n">
        <v>13255</v>
      </c>
      <c r="B1227" s="32" t="n">
        <v>58</v>
      </c>
      <c r="C1227" s="7" t="n">
        <v>255</v>
      </c>
      <c r="D1227" s="7" t="n">
        <v>0</v>
      </c>
    </row>
    <row r="1228" spans="1:9">
      <c r="A1228" t="s">
        <v>4</v>
      </c>
      <c r="B1228" s="4" t="s">
        <v>5</v>
      </c>
      <c r="C1228" s="4" t="s">
        <v>7</v>
      </c>
      <c r="D1228" s="4" t="s">
        <v>11</v>
      </c>
    </row>
    <row r="1229" spans="1:9">
      <c r="A1229" t="n">
        <v>13259</v>
      </c>
      <c r="B1229" s="60" t="n">
        <v>45</v>
      </c>
      <c r="C1229" s="7" t="n">
        <v>7</v>
      </c>
      <c r="D1229" s="7" t="n">
        <v>255</v>
      </c>
    </row>
    <row r="1230" spans="1:9">
      <c r="A1230" t="s">
        <v>4</v>
      </c>
      <c r="B1230" s="4" t="s">
        <v>5</v>
      </c>
      <c r="C1230" s="4" t="s">
        <v>11</v>
      </c>
    </row>
    <row r="1231" spans="1:9">
      <c r="A1231" t="n">
        <v>13263</v>
      </c>
      <c r="B1231" s="28" t="n">
        <v>16</v>
      </c>
      <c r="C1231" s="7" t="n">
        <v>500</v>
      </c>
    </row>
    <row r="1232" spans="1:9">
      <c r="A1232" t="s">
        <v>4</v>
      </c>
      <c r="B1232" s="4" t="s">
        <v>5</v>
      </c>
      <c r="C1232" s="4" t="s">
        <v>7</v>
      </c>
      <c r="D1232" s="4" t="s">
        <v>11</v>
      </c>
      <c r="E1232" s="4" t="s">
        <v>13</v>
      </c>
    </row>
    <row r="1233" spans="1:9">
      <c r="A1233" t="n">
        <v>13266</v>
      </c>
      <c r="B1233" s="32" t="n">
        <v>58</v>
      </c>
      <c r="C1233" s="7" t="n">
        <v>101</v>
      </c>
      <c r="D1233" s="7" t="n">
        <v>500</v>
      </c>
      <c r="E1233" s="7" t="n">
        <v>1</v>
      </c>
    </row>
    <row r="1234" spans="1:9">
      <c r="A1234" t="s">
        <v>4</v>
      </c>
      <c r="B1234" s="4" t="s">
        <v>5</v>
      </c>
      <c r="C1234" s="4" t="s">
        <v>7</v>
      </c>
      <c r="D1234" s="4" t="s">
        <v>11</v>
      </c>
    </row>
    <row r="1235" spans="1:9">
      <c r="A1235" t="n">
        <v>13274</v>
      </c>
      <c r="B1235" s="32" t="n">
        <v>58</v>
      </c>
      <c r="C1235" s="7" t="n">
        <v>254</v>
      </c>
      <c r="D1235" s="7" t="n">
        <v>0</v>
      </c>
    </row>
    <row r="1236" spans="1:9">
      <c r="A1236" t="s">
        <v>4</v>
      </c>
      <c r="B1236" s="4" t="s">
        <v>5</v>
      </c>
      <c r="C1236" s="4" t="s">
        <v>7</v>
      </c>
      <c r="D1236" s="4" t="s">
        <v>7</v>
      </c>
      <c r="E1236" s="4" t="s">
        <v>13</v>
      </c>
      <c r="F1236" s="4" t="s">
        <v>13</v>
      </c>
      <c r="G1236" s="4" t="s">
        <v>13</v>
      </c>
      <c r="H1236" s="4" t="s">
        <v>11</v>
      </c>
    </row>
    <row r="1237" spans="1:9">
      <c r="A1237" t="n">
        <v>13278</v>
      </c>
      <c r="B1237" s="60" t="n">
        <v>45</v>
      </c>
      <c r="C1237" s="7" t="n">
        <v>2</v>
      </c>
      <c r="D1237" s="7" t="n">
        <v>3</v>
      </c>
      <c r="E1237" s="7" t="n">
        <v>0.0399999991059303</v>
      </c>
      <c r="F1237" s="7" t="n">
        <v>1.24000000953674</v>
      </c>
      <c r="G1237" s="7" t="n">
        <v>-199.460006713867</v>
      </c>
      <c r="H1237" s="7" t="n">
        <v>0</v>
      </c>
    </row>
    <row r="1238" spans="1:9">
      <c r="A1238" t="s">
        <v>4</v>
      </c>
      <c r="B1238" s="4" t="s">
        <v>5</v>
      </c>
      <c r="C1238" s="4" t="s">
        <v>7</v>
      </c>
      <c r="D1238" s="4" t="s">
        <v>7</v>
      </c>
      <c r="E1238" s="4" t="s">
        <v>13</v>
      </c>
      <c r="F1238" s="4" t="s">
        <v>13</v>
      </c>
      <c r="G1238" s="4" t="s">
        <v>13</v>
      </c>
      <c r="H1238" s="4" t="s">
        <v>11</v>
      </c>
      <c r="I1238" s="4" t="s">
        <v>7</v>
      </c>
    </row>
    <row r="1239" spans="1:9">
      <c r="A1239" t="n">
        <v>13295</v>
      </c>
      <c r="B1239" s="60" t="n">
        <v>45</v>
      </c>
      <c r="C1239" s="7" t="n">
        <v>4</v>
      </c>
      <c r="D1239" s="7" t="n">
        <v>3</v>
      </c>
      <c r="E1239" s="7" t="n">
        <v>358.049987792969</v>
      </c>
      <c r="F1239" s="7" t="n">
        <v>117.48999786377</v>
      </c>
      <c r="G1239" s="7" t="n">
        <v>0</v>
      </c>
      <c r="H1239" s="7" t="n">
        <v>0</v>
      </c>
      <c r="I1239" s="7" t="n">
        <v>0</v>
      </c>
    </row>
    <row r="1240" spans="1:9">
      <c r="A1240" t="s">
        <v>4</v>
      </c>
      <c r="B1240" s="4" t="s">
        <v>5</v>
      </c>
      <c r="C1240" s="4" t="s">
        <v>7</v>
      </c>
      <c r="D1240" s="4" t="s">
        <v>7</v>
      </c>
      <c r="E1240" s="4" t="s">
        <v>13</v>
      </c>
      <c r="F1240" s="4" t="s">
        <v>11</v>
      </c>
    </row>
    <row r="1241" spans="1:9">
      <c r="A1241" t="n">
        <v>13313</v>
      </c>
      <c r="B1241" s="60" t="n">
        <v>45</v>
      </c>
      <c r="C1241" s="7" t="n">
        <v>5</v>
      </c>
      <c r="D1241" s="7" t="n">
        <v>3</v>
      </c>
      <c r="E1241" s="7" t="n">
        <v>1.39999997615814</v>
      </c>
      <c r="F1241" s="7" t="n">
        <v>0</v>
      </c>
    </row>
    <row r="1242" spans="1:9">
      <c r="A1242" t="s">
        <v>4</v>
      </c>
      <c r="B1242" s="4" t="s">
        <v>5</v>
      </c>
      <c r="C1242" s="4" t="s">
        <v>7</v>
      </c>
      <c r="D1242" s="4" t="s">
        <v>7</v>
      </c>
      <c r="E1242" s="4" t="s">
        <v>13</v>
      </c>
      <c r="F1242" s="4" t="s">
        <v>11</v>
      </c>
    </row>
    <row r="1243" spans="1:9">
      <c r="A1243" t="n">
        <v>13322</v>
      </c>
      <c r="B1243" s="60" t="n">
        <v>45</v>
      </c>
      <c r="C1243" s="7" t="n">
        <v>11</v>
      </c>
      <c r="D1243" s="7" t="n">
        <v>3</v>
      </c>
      <c r="E1243" s="7" t="n">
        <v>34.5999984741211</v>
      </c>
      <c r="F1243" s="7" t="n">
        <v>0</v>
      </c>
    </row>
    <row r="1244" spans="1:9">
      <c r="A1244" t="s">
        <v>4</v>
      </c>
      <c r="B1244" s="4" t="s">
        <v>5</v>
      </c>
      <c r="C1244" s="4" t="s">
        <v>11</v>
      </c>
      <c r="D1244" s="4" t="s">
        <v>15</v>
      </c>
    </row>
    <row r="1245" spans="1:9">
      <c r="A1245" t="n">
        <v>13331</v>
      </c>
      <c r="B1245" s="38" t="n">
        <v>43</v>
      </c>
      <c r="C1245" s="7" t="n">
        <v>6</v>
      </c>
      <c r="D1245" s="7" t="n">
        <v>128</v>
      </c>
    </row>
    <row r="1246" spans="1:9">
      <c r="A1246" t="s">
        <v>4</v>
      </c>
      <c r="B1246" s="4" t="s">
        <v>5</v>
      </c>
      <c r="C1246" s="4" t="s">
        <v>7</v>
      </c>
    </row>
    <row r="1247" spans="1:9">
      <c r="A1247" t="n">
        <v>13338</v>
      </c>
      <c r="B1247" s="59" t="n">
        <v>116</v>
      </c>
      <c r="C1247" s="7" t="n">
        <v>0</v>
      </c>
    </row>
    <row r="1248" spans="1:9">
      <c r="A1248" t="s">
        <v>4</v>
      </c>
      <c r="B1248" s="4" t="s">
        <v>5</v>
      </c>
      <c r="C1248" s="4" t="s">
        <v>7</v>
      </c>
      <c r="D1248" s="4" t="s">
        <v>11</v>
      </c>
    </row>
    <row r="1249" spans="1:9">
      <c r="A1249" t="n">
        <v>13340</v>
      </c>
      <c r="B1249" s="59" t="n">
        <v>116</v>
      </c>
      <c r="C1249" s="7" t="n">
        <v>2</v>
      </c>
      <c r="D1249" s="7" t="n">
        <v>1</v>
      </c>
    </row>
    <row r="1250" spans="1:9">
      <c r="A1250" t="s">
        <v>4</v>
      </c>
      <c r="B1250" s="4" t="s">
        <v>5</v>
      </c>
      <c r="C1250" s="4" t="s">
        <v>7</v>
      </c>
      <c r="D1250" s="4" t="s">
        <v>15</v>
      </c>
    </row>
    <row r="1251" spans="1:9">
      <c r="A1251" t="n">
        <v>13344</v>
      </c>
      <c r="B1251" s="59" t="n">
        <v>116</v>
      </c>
      <c r="C1251" s="7" t="n">
        <v>5</v>
      </c>
      <c r="D1251" s="7" t="n">
        <v>1106247680</v>
      </c>
    </row>
    <row r="1252" spans="1:9">
      <c r="A1252" t="s">
        <v>4</v>
      </c>
      <c r="B1252" s="4" t="s">
        <v>5</v>
      </c>
      <c r="C1252" s="4" t="s">
        <v>7</v>
      </c>
      <c r="D1252" s="4" t="s">
        <v>11</v>
      </c>
    </row>
    <row r="1253" spans="1:9">
      <c r="A1253" t="n">
        <v>13350</v>
      </c>
      <c r="B1253" s="59" t="n">
        <v>116</v>
      </c>
      <c r="C1253" s="7" t="n">
        <v>6</v>
      </c>
      <c r="D1253" s="7" t="n">
        <v>1</v>
      </c>
    </row>
    <row r="1254" spans="1:9">
      <c r="A1254" t="s">
        <v>4</v>
      </c>
      <c r="B1254" s="4" t="s">
        <v>5</v>
      </c>
      <c r="C1254" s="4" t="s">
        <v>7</v>
      </c>
      <c r="D1254" s="4" t="s">
        <v>7</v>
      </c>
      <c r="E1254" s="4" t="s">
        <v>13</v>
      </c>
      <c r="F1254" s="4" t="s">
        <v>13</v>
      </c>
      <c r="G1254" s="4" t="s">
        <v>13</v>
      </c>
      <c r="H1254" s="4" t="s">
        <v>11</v>
      </c>
    </row>
    <row r="1255" spans="1:9">
      <c r="A1255" t="n">
        <v>13354</v>
      </c>
      <c r="B1255" s="60" t="n">
        <v>45</v>
      </c>
      <c r="C1255" s="7" t="n">
        <v>2</v>
      </c>
      <c r="D1255" s="7" t="n">
        <v>3</v>
      </c>
      <c r="E1255" s="7" t="n">
        <v>0.0399999991059303</v>
      </c>
      <c r="F1255" s="7" t="n">
        <v>1.52999997138977</v>
      </c>
      <c r="G1255" s="7" t="n">
        <v>-199.460006713867</v>
      </c>
      <c r="H1255" s="7" t="n">
        <v>6000</v>
      </c>
    </row>
    <row r="1256" spans="1:9">
      <c r="A1256" t="s">
        <v>4</v>
      </c>
      <c r="B1256" s="4" t="s">
        <v>5</v>
      </c>
      <c r="C1256" s="4" t="s">
        <v>7</v>
      </c>
      <c r="D1256" s="4" t="s">
        <v>7</v>
      </c>
      <c r="E1256" s="4" t="s">
        <v>13</v>
      </c>
      <c r="F1256" s="4" t="s">
        <v>13</v>
      </c>
      <c r="G1256" s="4" t="s">
        <v>13</v>
      </c>
      <c r="H1256" s="4" t="s">
        <v>11</v>
      </c>
      <c r="I1256" s="4" t="s">
        <v>7</v>
      </c>
    </row>
    <row r="1257" spans="1:9">
      <c r="A1257" t="n">
        <v>13371</v>
      </c>
      <c r="B1257" s="60" t="n">
        <v>45</v>
      </c>
      <c r="C1257" s="7" t="n">
        <v>4</v>
      </c>
      <c r="D1257" s="7" t="n">
        <v>3</v>
      </c>
      <c r="E1257" s="7" t="n">
        <v>351.510009765625</v>
      </c>
      <c r="F1257" s="7" t="n">
        <v>132.110000610352</v>
      </c>
      <c r="G1257" s="7" t="n">
        <v>0</v>
      </c>
      <c r="H1257" s="7" t="n">
        <v>6000</v>
      </c>
      <c r="I1257" s="7" t="n">
        <v>1</v>
      </c>
    </row>
    <row r="1258" spans="1:9">
      <c r="A1258" t="s">
        <v>4</v>
      </c>
      <c r="B1258" s="4" t="s">
        <v>5</v>
      </c>
      <c r="C1258" s="4" t="s">
        <v>7</v>
      </c>
      <c r="D1258" s="4" t="s">
        <v>7</v>
      </c>
      <c r="E1258" s="4" t="s">
        <v>13</v>
      </c>
      <c r="F1258" s="4" t="s">
        <v>11</v>
      </c>
    </row>
    <row r="1259" spans="1:9">
      <c r="A1259" t="n">
        <v>13389</v>
      </c>
      <c r="B1259" s="60" t="n">
        <v>45</v>
      </c>
      <c r="C1259" s="7" t="n">
        <v>5</v>
      </c>
      <c r="D1259" s="7" t="n">
        <v>3</v>
      </c>
      <c r="E1259" s="7" t="n">
        <v>1.39999997615814</v>
      </c>
      <c r="F1259" s="7" t="n">
        <v>6000</v>
      </c>
    </row>
    <row r="1260" spans="1:9">
      <c r="A1260" t="s">
        <v>4</v>
      </c>
      <c r="B1260" s="4" t="s">
        <v>5</v>
      </c>
      <c r="C1260" s="4" t="s">
        <v>7</v>
      </c>
      <c r="D1260" s="4" t="s">
        <v>7</v>
      </c>
      <c r="E1260" s="4" t="s">
        <v>13</v>
      </c>
      <c r="F1260" s="4" t="s">
        <v>11</v>
      </c>
    </row>
    <row r="1261" spans="1:9">
      <c r="A1261" t="n">
        <v>13398</v>
      </c>
      <c r="B1261" s="60" t="n">
        <v>45</v>
      </c>
      <c r="C1261" s="7" t="n">
        <v>11</v>
      </c>
      <c r="D1261" s="7" t="n">
        <v>3</v>
      </c>
      <c r="E1261" s="7" t="n">
        <v>34.5999984741211</v>
      </c>
      <c r="F1261" s="7" t="n">
        <v>6000</v>
      </c>
    </row>
    <row r="1262" spans="1:9">
      <c r="A1262" t="s">
        <v>4</v>
      </c>
      <c r="B1262" s="4" t="s">
        <v>5</v>
      </c>
      <c r="C1262" s="4" t="s">
        <v>7</v>
      </c>
      <c r="D1262" s="4" t="s">
        <v>11</v>
      </c>
      <c r="E1262" s="4" t="s">
        <v>8</v>
      </c>
      <c r="F1262" s="4" t="s">
        <v>8</v>
      </c>
      <c r="G1262" s="4" t="s">
        <v>8</v>
      </c>
      <c r="H1262" s="4" t="s">
        <v>8</v>
      </c>
    </row>
    <row r="1263" spans="1:9">
      <c r="A1263" t="n">
        <v>13407</v>
      </c>
      <c r="B1263" s="27" t="n">
        <v>51</v>
      </c>
      <c r="C1263" s="7" t="n">
        <v>3</v>
      </c>
      <c r="D1263" s="7" t="n">
        <v>7014</v>
      </c>
      <c r="E1263" s="7" t="s">
        <v>186</v>
      </c>
      <c r="F1263" s="7" t="s">
        <v>88</v>
      </c>
      <c r="G1263" s="7" t="s">
        <v>87</v>
      </c>
      <c r="H1263" s="7" t="s">
        <v>88</v>
      </c>
    </row>
    <row r="1264" spans="1:9">
      <c r="A1264" t="s">
        <v>4</v>
      </c>
      <c r="B1264" s="4" t="s">
        <v>5</v>
      </c>
      <c r="C1264" s="4" t="s">
        <v>7</v>
      </c>
      <c r="D1264" s="4" t="s">
        <v>11</v>
      </c>
    </row>
    <row r="1265" spans="1:9">
      <c r="A1265" t="n">
        <v>13420</v>
      </c>
      <c r="B1265" s="32" t="n">
        <v>58</v>
      </c>
      <c r="C1265" s="7" t="n">
        <v>255</v>
      </c>
      <c r="D1265" s="7" t="n">
        <v>0</v>
      </c>
    </row>
    <row r="1266" spans="1:9">
      <c r="A1266" t="s">
        <v>4</v>
      </c>
      <c r="B1266" s="4" t="s">
        <v>5</v>
      </c>
      <c r="C1266" s="4" t="s">
        <v>11</v>
      </c>
    </row>
    <row r="1267" spans="1:9">
      <c r="A1267" t="n">
        <v>13424</v>
      </c>
      <c r="B1267" s="28" t="n">
        <v>16</v>
      </c>
      <c r="C1267" s="7" t="n">
        <v>1000</v>
      </c>
    </row>
    <row r="1268" spans="1:9">
      <c r="A1268" t="s">
        <v>4</v>
      </c>
      <c r="B1268" s="4" t="s">
        <v>5</v>
      </c>
      <c r="C1268" s="4" t="s">
        <v>11</v>
      </c>
    </row>
    <row r="1269" spans="1:9">
      <c r="A1269" t="n">
        <v>13427</v>
      </c>
      <c r="B1269" s="28" t="n">
        <v>16</v>
      </c>
      <c r="C1269" s="7" t="n">
        <v>2000</v>
      </c>
    </row>
    <row r="1270" spans="1:9">
      <c r="A1270" t="s">
        <v>4</v>
      </c>
      <c r="B1270" s="4" t="s">
        <v>5</v>
      </c>
      <c r="C1270" s="4" t="s">
        <v>11</v>
      </c>
      <c r="D1270" s="4" t="s">
        <v>11</v>
      </c>
      <c r="E1270" s="4" t="s">
        <v>8</v>
      </c>
      <c r="F1270" s="4" t="s">
        <v>7</v>
      </c>
      <c r="G1270" s="4" t="s">
        <v>11</v>
      </c>
    </row>
    <row r="1271" spans="1:9">
      <c r="A1271" t="n">
        <v>13430</v>
      </c>
      <c r="B1271" s="63" t="n">
        <v>80</v>
      </c>
      <c r="C1271" s="7" t="n">
        <v>744</v>
      </c>
      <c r="D1271" s="7" t="n">
        <v>508</v>
      </c>
      <c r="E1271" s="7" t="s">
        <v>187</v>
      </c>
      <c r="F1271" s="7" t="n">
        <v>1</v>
      </c>
      <c r="G1271" s="7" t="n">
        <v>0</v>
      </c>
    </row>
    <row r="1272" spans="1:9">
      <c r="A1272" t="s">
        <v>4</v>
      </c>
      <c r="B1272" s="4" t="s">
        <v>5</v>
      </c>
      <c r="C1272" s="4" t="s">
        <v>11</v>
      </c>
    </row>
    <row r="1273" spans="1:9">
      <c r="A1273" t="n">
        <v>13448</v>
      </c>
      <c r="B1273" s="28" t="n">
        <v>16</v>
      </c>
      <c r="C1273" s="7" t="n">
        <v>4000</v>
      </c>
    </row>
    <row r="1274" spans="1:9">
      <c r="A1274" t="s">
        <v>4</v>
      </c>
      <c r="B1274" s="4" t="s">
        <v>5</v>
      </c>
      <c r="C1274" s="4" t="s">
        <v>7</v>
      </c>
      <c r="D1274" s="4" t="s">
        <v>11</v>
      </c>
    </row>
    <row r="1275" spans="1:9">
      <c r="A1275" t="n">
        <v>13451</v>
      </c>
      <c r="B1275" s="60" t="n">
        <v>45</v>
      </c>
      <c r="C1275" s="7" t="n">
        <v>7</v>
      </c>
      <c r="D1275" s="7" t="n">
        <v>255</v>
      </c>
    </row>
    <row r="1276" spans="1:9">
      <c r="A1276" t="s">
        <v>4</v>
      </c>
      <c r="B1276" s="4" t="s">
        <v>5</v>
      </c>
      <c r="C1276" s="4" t="s">
        <v>15</v>
      </c>
    </row>
    <row r="1277" spans="1:9">
      <c r="A1277" t="n">
        <v>13455</v>
      </c>
      <c r="B1277" s="64" t="n">
        <v>15</v>
      </c>
      <c r="C1277" s="7" t="n">
        <v>2097152</v>
      </c>
    </row>
    <row r="1278" spans="1:9">
      <c r="A1278" t="s">
        <v>4</v>
      </c>
      <c r="B1278" s="4" t="s">
        <v>5</v>
      </c>
      <c r="C1278" s="4" t="s">
        <v>7</v>
      </c>
      <c r="D1278" s="4" t="s">
        <v>11</v>
      </c>
      <c r="E1278" s="4" t="s">
        <v>8</v>
      </c>
    </row>
    <row r="1279" spans="1:9">
      <c r="A1279" t="n">
        <v>13460</v>
      </c>
      <c r="B1279" s="27" t="n">
        <v>51</v>
      </c>
      <c r="C1279" s="7" t="n">
        <v>4</v>
      </c>
      <c r="D1279" s="7" t="n">
        <v>7014</v>
      </c>
      <c r="E1279" s="7" t="s">
        <v>188</v>
      </c>
    </row>
    <row r="1280" spans="1:9">
      <c r="A1280" t="s">
        <v>4</v>
      </c>
      <c r="B1280" s="4" t="s">
        <v>5</v>
      </c>
      <c r="C1280" s="4" t="s">
        <v>11</v>
      </c>
    </row>
    <row r="1281" spans="1:7">
      <c r="A1281" t="n">
        <v>13474</v>
      </c>
      <c r="B1281" s="28" t="n">
        <v>16</v>
      </c>
      <c r="C1281" s="7" t="n">
        <v>0</v>
      </c>
    </row>
    <row r="1282" spans="1:7">
      <c r="A1282" t="s">
        <v>4</v>
      </c>
      <c r="B1282" s="4" t="s">
        <v>5</v>
      </c>
      <c r="C1282" s="4" t="s">
        <v>11</v>
      </c>
      <c r="D1282" s="4" t="s">
        <v>7</v>
      </c>
      <c r="E1282" s="4" t="s">
        <v>15</v>
      </c>
      <c r="F1282" s="4" t="s">
        <v>39</v>
      </c>
      <c r="G1282" s="4" t="s">
        <v>7</v>
      </c>
      <c r="H1282" s="4" t="s">
        <v>7</v>
      </c>
      <c r="I1282" s="4" t="s">
        <v>7</v>
      </c>
      <c r="J1282" s="4" t="s">
        <v>15</v>
      </c>
      <c r="K1282" s="4" t="s">
        <v>39</v>
      </c>
      <c r="L1282" s="4" t="s">
        <v>7</v>
      </c>
      <c r="M1282" s="4" t="s">
        <v>7</v>
      </c>
      <c r="N1282" s="4" t="s">
        <v>7</v>
      </c>
      <c r="O1282" s="4" t="s">
        <v>15</v>
      </c>
      <c r="P1282" s="4" t="s">
        <v>39</v>
      </c>
      <c r="Q1282" s="4" t="s">
        <v>7</v>
      </c>
      <c r="R1282" s="4" t="s">
        <v>7</v>
      </c>
      <c r="S1282" s="4" t="s">
        <v>7</v>
      </c>
      <c r="T1282" s="4" t="s">
        <v>15</v>
      </c>
      <c r="U1282" s="4" t="s">
        <v>39</v>
      </c>
      <c r="V1282" s="4" t="s">
        <v>7</v>
      </c>
      <c r="W1282" s="4" t="s">
        <v>7</v>
      </c>
    </row>
    <row r="1283" spans="1:7">
      <c r="A1283" t="n">
        <v>13477</v>
      </c>
      <c r="B1283" s="29" t="n">
        <v>26</v>
      </c>
      <c r="C1283" s="7" t="n">
        <v>7014</v>
      </c>
      <c r="D1283" s="7" t="n">
        <v>17</v>
      </c>
      <c r="E1283" s="7" t="n">
        <v>61575</v>
      </c>
      <c r="F1283" s="7" t="s">
        <v>189</v>
      </c>
      <c r="G1283" s="7" t="n">
        <v>2</v>
      </c>
      <c r="H1283" s="7" t="n">
        <v>3</v>
      </c>
      <c r="I1283" s="7" t="n">
        <v>17</v>
      </c>
      <c r="J1283" s="7" t="n">
        <v>61576</v>
      </c>
      <c r="K1283" s="7" t="s">
        <v>190</v>
      </c>
      <c r="L1283" s="7" t="n">
        <v>2</v>
      </c>
      <c r="M1283" s="7" t="n">
        <v>3</v>
      </c>
      <c r="N1283" s="7" t="n">
        <v>17</v>
      </c>
      <c r="O1283" s="7" t="n">
        <v>61577</v>
      </c>
      <c r="P1283" s="7" t="s">
        <v>191</v>
      </c>
      <c r="Q1283" s="7" t="n">
        <v>2</v>
      </c>
      <c r="R1283" s="7" t="n">
        <v>3</v>
      </c>
      <c r="S1283" s="7" t="n">
        <v>17</v>
      </c>
      <c r="T1283" s="7" t="n">
        <v>61578</v>
      </c>
      <c r="U1283" s="7" t="s">
        <v>192</v>
      </c>
      <c r="V1283" s="7" t="n">
        <v>2</v>
      </c>
      <c r="W1283" s="7" t="n">
        <v>0</v>
      </c>
    </row>
    <row r="1284" spans="1:7">
      <c r="A1284" t="s">
        <v>4</v>
      </c>
      <c r="B1284" s="4" t="s">
        <v>5</v>
      </c>
    </row>
    <row r="1285" spans="1:7">
      <c r="A1285" t="n">
        <v>13819</v>
      </c>
      <c r="B1285" s="25" t="n">
        <v>28</v>
      </c>
    </row>
    <row r="1286" spans="1:7">
      <c r="A1286" t="s">
        <v>4</v>
      </c>
      <c r="B1286" s="4" t="s">
        <v>5</v>
      </c>
      <c r="C1286" s="4" t="s">
        <v>11</v>
      </c>
      <c r="D1286" s="4" t="s">
        <v>7</v>
      </c>
    </row>
    <row r="1287" spans="1:7">
      <c r="A1287" t="n">
        <v>13820</v>
      </c>
      <c r="B1287" s="31" t="n">
        <v>89</v>
      </c>
      <c r="C1287" s="7" t="n">
        <v>65533</v>
      </c>
      <c r="D1287" s="7" t="n">
        <v>1</v>
      </c>
    </row>
    <row r="1288" spans="1:7">
      <c r="A1288" t="s">
        <v>4</v>
      </c>
      <c r="B1288" s="4" t="s">
        <v>5</v>
      </c>
      <c r="C1288" s="4" t="s">
        <v>7</v>
      </c>
      <c r="D1288" s="4" t="s">
        <v>7</v>
      </c>
      <c r="E1288" s="4" t="s">
        <v>7</v>
      </c>
      <c r="F1288" s="4" t="s">
        <v>7</v>
      </c>
    </row>
    <row r="1289" spans="1:7">
      <c r="A1289" t="n">
        <v>13824</v>
      </c>
      <c r="B1289" s="9" t="n">
        <v>14</v>
      </c>
      <c r="C1289" s="7" t="n">
        <v>0</v>
      </c>
      <c r="D1289" s="7" t="n">
        <v>128</v>
      </c>
      <c r="E1289" s="7" t="n">
        <v>0</v>
      </c>
      <c r="F1289" s="7" t="n">
        <v>0</v>
      </c>
    </row>
    <row r="1290" spans="1:7">
      <c r="A1290" t="s">
        <v>4</v>
      </c>
      <c r="B1290" s="4" t="s">
        <v>5</v>
      </c>
      <c r="C1290" s="4" t="s">
        <v>7</v>
      </c>
      <c r="D1290" s="4" t="s">
        <v>11</v>
      </c>
      <c r="E1290" s="4" t="s">
        <v>11</v>
      </c>
      <c r="F1290" s="4" t="s">
        <v>7</v>
      </c>
    </row>
    <row r="1291" spans="1:7">
      <c r="A1291" t="n">
        <v>13829</v>
      </c>
      <c r="B1291" s="23" t="n">
        <v>25</v>
      </c>
      <c r="C1291" s="7" t="n">
        <v>1</v>
      </c>
      <c r="D1291" s="7" t="n">
        <v>40</v>
      </c>
      <c r="E1291" s="7" t="n">
        <v>400</v>
      </c>
      <c r="F1291" s="7" t="n">
        <v>5</v>
      </c>
    </row>
    <row r="1292" spans="1:7">
      <c r="A1292" t="s">
        <v>4</v>
      </c>
      <c r="B1292" s="4" t="s">
        <v>5</v>
      </c>
      <c r="C1292" s="4" t="s">
        <v>8</v>
      </c>
      <c r="D1292" s="4" t="s">
        <v>11</v>
      </c>
    </row>
    <row r="1293" spans="1:7">
      <c r="A1293" t="n">
        <v>13836</v>
      </c>
      <c r="B1293" s="57" t="n">
        <v>29</v>
      </c>
      <c r="C1293" s="7" t="s">
        <v>193</v>
      </c>
      <c r="D1293" s="7" t="n">
        <v>65533</v>
      </c>
    </row>
    <row r="1294" spans="1:7">
      <c r="A1294" t="s">
        <v>4</v>
      </c>
      <c r="B1294" s="4" t="s">
        <v>5</v>
      </c>
      <c r="C1294" s="4" t="s">
        <v>7</v>
      </c>
      <c r="D1294" s="4" t="s">
        <v>11</v>
      </c>
      <c r="E1294" s="4" t="s">
        <v>8</v>
      </c>
    </row>
    <row r="1295" spans="1:7">
      <c r="A1295" t="n">
        <v>13850</v>
      </c>
      <c r="B1295" s="27" t="n">
        <v>51</v>
      </c>
      <c r="C1295" s="7" t="n">
        <v>4</v>
      </c>
      <c r="D1295" s="7" t="n">
        <v>6</v>
      </c>
      <c r="E1295" s="7" t="s">
        <v>194</v>
      </c>
    </row>
    <row r="1296" spans="1:7">
      <c r="A1296" t="s">
        <v>4</v>
      </c>
      <c r="B1296" s="4" t="s">
        <v>5</v>
      </c>
      <c r="C1296" s="4" t="s">
        <v>11</v>
      </c>
    </row>
    <row r="1297" spans="1:23">
      <c r="A1297" t="n">
        <v>13863</v>
      </c>
      <c r="B1297" s="28" t="n">
        <v>16</v>
      </c>
      <c r="C1297" s="7" t="n">
        <v>0</v>
      </c>
    </row>
    <row r="1298" spans="1:23">
      <c r="A1298" t="s">
        <v>4</v>
      </c>
      <c r="B1298" s="4" t="s">
        <v>5</v>
      </c>
      <c r="C1298" s="4" t="s">
        <v>11</v>
      </c>
      <c r="D1298" s="4" t="s">
        <v>7</v>
      </c>
      <c r="E1298" s="4" t="s">
        <v>15</v>
      </c>
      <c r="F1298" s="4" t="s">
        <v>39</v>
      </c>
      <c r="G1298" s="4" t="s">
        <v>7</v>
      </c>
      <c r="H1298" s="4" t="s">
        <v>7</v>
      </c>
      <c r="I1298" s="4" t="s">
        <v>7</v>
      </c>
      <c r="J1298" s="4" t="s">
        <v>15</v>
      </c>
      <c r="K1298" s="4" t="s">
        <v>39</v>
      </c>
      <c r="L1298" s="4" t="s">
        <v>7</v>
      </c>
      <c r="M1298" s="4" t="s">
        <v>7</v>
      </c>
    </row>
    <row r="1299" spans="1:23">
      <c r="A1299" t="n">
        <v>13866</v>
      </c>
      <c r="B1299" s="29" t="n">
        <v>26</v>
      </c>
      <c r="C1299" s="7" t="n">
        <v>6</v>
      </c>
      <c r="D1299" s="7" t="n">
        <v>17</v>
      </c>
      <c r="E1299" s="7" t="n">
        <v>61579</v>
      </c>
      <c r="F1299" s="7" t="s">
        <v>195</v>
      </c>
      <c r="G1299" s="7" t="n">
        <v>2</v>
      </c>
      <c r="H1299" s="7" t="n">
        <v>3</v>
      </c>
      <c r="I1299" s="7" t="n">
        <v>17</v>
      </c>
      <c r="J1299" s="7" t="n">
        <v>61580</v>
      </c>
      <c r="K1299" s="7" t="s">
        <v>196</v>
      </c>
      <c r="L1299" s="7" t="n">
        <v>2</v>
      </c>
      <c r="M1299" s="7" t="n">
        <v>0</v>
      </c>
    </row>
    <row r="1300" spans="1:23">
      <c r="A1300" t="s">
        <v>4</v>
      </c>
      <c r="B1300" s="4" t="s">
        <v>5</v>
      </c>
    </row>
    <row r="1301" spans="1:23">
      <c r="A1301" t="n">
        <v>14088</v>
      </c>
      <c r="B1301" s="25" t="n">
        <v>28</v>
      </c>
    </row>
    <row r="1302" spans="1:23">
      <c r="A1302" t="s">
        <v>4</v>
      </c>
      <c r="B1302" s="4" t="s">
        <v>5</v>
      </c>
      <c r="C1302" s="4" t="s">
        <v>7</v>
      </c>
      <c r="D1302" s="4" t="s">
        <v>11</v>
      </c>
      <c r="E1302" s="4" t="s">
        <v>11</v>
      </c>
      <c r="F1302" s="4" t="s">
        <v>7</v>
      </c>
    </row>
    <row r="1303" spans="1:23">
      <c r="A1303" t="n">
        <v>14089</v>
      </c>
      <c r="B1303" s="23" t="n">
        <v>25</v>
      </c>
      <c r="C1303" s="7" t="n">
        <v>1</v>
      </c>
      <c r="D1303" s="7" t="n">
        <v>65535</v>
      </c>
      <c r="E1303" s="7" t="n">
        <v>65535</v>
      </c>
      <c r="F1303" s="7" t="n">
        <v>0</v>
      </c>
    </row>
    <row r="1304" spans="1:23">
      <c r="A1304" t="s">
        <v>4</v>
      </c>
      <c r="B1304" s="4" t="s">
        <v>5</v>
      </c>
      <c r="C1304" s="4" t="s">
        <v>8</v>
      </c>
      <c r="D1304" s="4" t="s">
        <v>11</v>
      </c>
    </row>
    <row r="1305" spans="1:23">
      <c r="A1305" t="n">
        <v>14096</v>
      </c>
      <c r="B1305" s="57" t="n">
        <v>29</v>
      </c>
      <c r="C1305" s="7" t="s">
        <v>18</v>
      </c>
      <c r="D1305" s="7" t="n">
        <v>65533</v>
      </c>
    </row>
    <row r="1306" spans="1:23">
      <c r="A1306" t="s">
        <v>4</v>
      </c>
      <c r="B1306" s="4" t="s">
        <v>5</v>
      </c>
      <c r="C1306" s="4" t="s">
        <v>15</v>
      </c>
    </row>
    <row r="1307" spans="1:23">
      <c r="A1307" t="n">
        <v>14100</v>
      </c>
      <c r="B1307" s="64" t="n">
        <v>15</v>
      </c>
      <c r="C1307" s="7" t="n">
        <v>32768</v>
      </c>
    </row>
    <row r="1308" spans="1:23">
      <c r="A1308" t="s">
        <v>4</v>
      </c>
      <c r="B1308" s="4" t="s">
        <v>5</v>
      </c>
      <c r="C1308" s="4" t="s">
        <v>7</v>
      </c>
      <c r="D1308" s="4" t="s">
        <v>11</v>
      </c>
      <c r="E1308" s="4" t="s">
        <v>8</v>
      </c>
      <c r="F1308" s="4" t="s">
        <v>8</v>
      </c>
      <c r="G1308" s="4" t="s">
        <v>8</v>
      </c>
      <c r="H1308" s="4" t="s">
        <v>8</v>
      </c>
    </row>
    <row r="1309" spans="1:23">
      <c r="A1309" t="n">
        <v>14105</v>
      </c>
      <c r="B1309" s="27" t="n">
        <v>51</v>
      </c>
      <c r="C1309" s="7" t="n">
        <v>3</v>
      </c>
      <c r="D1309" s="7" t="n">
        <v>7014</v>
      </c>
      <c r="E1309" s="7" t="s">
        <v>197</v>
      </c>
      <c r="F1309" s="7" t="s">
        <v>88</v>
      </c>
      <c r="G1309" s="7" t="s">
        <v>87</v>
      </c>
      <c r="H1309" s="7" t="s">
        <v>88</v>
      </c>
    </row>
    <row r="1310" spans="1:23">
      <c r="A1310" t="s">
        <v>4</v>
      </c>
      <c r="B1310" s="4" t="s">
        <v>5</v>
      </c>
      <c r="C1310" s="4" t="s">
        <v>11</v>
      </c>
      <c r="D1310" s="4" t="s">
        <v>13</v>
      </c>
      <c r="E1310" s="4" t="s">
        <v>13</v>
      </c>
      <c r="F1310" s="4" t="s">
        <v>13</v>
      </c>
      <c r="G1310" s="4" t="s">
        <v>11</v>
      </c>
      <c r="H1310" s="4" t="s">
        <v>11</v>
      </c>
    </row>
    <row r="1311" spans="1:23">
      <c r="A1311" t="n">
        <v>14118</v>
      </c>
      <c r="B1311" s="44" t="n">
        <v>60</v>
      </c>
      <c r="C1311" s="7" t="n">
        <v>7014</v>
      </c>
      <c r="D1311" s="7" t="n">
        <v>-45</v>
      </c>
      <c r="E1311" s="7" t="n">
        <v>0</v>
      </c>
      <c r="F1311" s="7" t="n">
        <v>0</v>
      </c>
      <c r="G1311" s="7" t="n">
        <v>1000</v>
      </c>
      <c r="H1311" s="7" t="n">
        <v>0</v>
      </c>
    </row>
    <row r="1312" spans="1:23">
      <c r="A1312" t="s">
        <v>4</v>
      </c>
      <c r="B1312" s="4" t="s">
        <v>5</v>
      </c>
      <c r="C1312" s="4" t="s">
        <v>11</v>
      </c>
    </row>
    <row r="1313" spans="1:13">
      <c r="A1313" t="n">
        <v>14137</v>
      </c>
      <c r="B1313" s="28" t="n">
        <v>16</v>
      </c>
      <c r="C1313" s="7" t="n">
        <v>300</v>
      </c>
    </row>
    <row r="1314" spans="1:13">
      <c r="A1314" t="s">
        <v>4</v>
      </c>
      <c r="B1314" s="4" t="s">
        <v>5</v>
      </c>
      <c r="C1314" s="4" t="s">
        <v>11</v>
      </c>
      <c r="D1314" s="4" t="s">
        <v>13</v>
      </c>
      <c r="E1314" s="4" t="s">
        <v>13</v>
      </c>
      <c r="F1314" s="4" t="s">
        <v>7</v>
      </c>
    </row>
    <row r="1315" spans="1:13">
      <c r="A1315" t="n">
        <v>14140</v>
      </c>
      <c r="B1315" s="46" t="n">
        <v>52</v>
      </c>
      <c r="C1315" s="7" t="n">
        <v>7014</v>
      </c>
      <c r="D1315" s="7" t="n">
        <v>49.7999992370605</v>
      </c>
      <c r="E1315" s="7" t="n">
        <v>2.5</v>
      </c>
      <c r="F1315" s="7" t="n">
        <v>0</v>
      </c>
    </row>
    <row r="1316" spans="1:13">
      <c r="A1316" t="s">
        <v>4</v>
      </c>
      <c r="B1316" s="4" t="s">
        <v>5</v>
      </c>
      <c r="C1316" s="4" t="s">
        <v>11</v>
      </c>
    </row>
    <row r="1317" spans="1:13">
      <c r="A1317" t="n">
        <v>14152</v>
      </c>
      <c r="B1317" s="28" t="n">
        <v>16</v>
      </c>
      <c r="C1317" s="7" t="n">
        <v>500</v>
      </c>
    </row>
    <row r="1318" spans="1:13">
      <c r="A1318" t="s">
        <v>4</v>
      </c>
      <c r="B1318" s="4" t="s">
        <v>5</v>
      </c>
      <c r="C1318" s="4" t="s">
        <v>7</v>
      </c>
      <c r="D1318" s="4" t="s">
        <v>11</v>
      </c>
      <c r="E1318" s="4" t="s">
        <v>13</v>
      </c>
    </row>
    <row r="1319" spans="1:13">
      <c r="A1319" t="n">
        <v>14155</v>
      </c>
      <c r="B1319" s="32" t="n">
        <v>58</v>
      </c>
      <c r="C1319" s="7" t="n">
        <v>101</v>
      </c>
      <c r="D1319" s="7" t="n">
        <v>300</v>
      </c>
      <c r="E1319" s="7" t="n">
        <v>1</v>
      </c>
    </row>
    <row r="1320" spans="1:13">
      <c r="A1320" t="s">
        <v>4</v>
      </c>
      <c r="B1320" s="4" t="s">
        <v>5</v>
      </c>
      <c r="C1320" s="4" t="s">
        <v>7</v>
      </c>
      <c r="D1320" s="4" t="s">
        <v>11</v>
      </c>
    </row>
    <row r="1321" spans="1:13">
      <c r="A1321" t="n">
        <v>14163</v>
      </c>
      <c r="B1321" s="32" t="n">
        <v>58</v>
      </c>
      <c r="C1321" s="7" t="n">
        <v>254</v>
      </c>
      <c r="D1321" s="7" t="n">
        <v>0</v>
      </c>
    </row>
    <row r="1322" spans="1:13">
      <c r="A1322" t="s">
        <v>4</v>
      </c>
      <c r="B1322" s="4" t="s">
        <v>5</v>
      </c>
      <c r="C1322" s="4" t="s">
        <v>7</v>
      </c>
      <c r="D1322" s="4" t="s">
        <v>7</v>
      </c>
      <c r="E1322" s="4" t="s">
        <v>13</v>
      </c>
      <c r="F1322" s="4" t="s">
        <v>13</v>
      </c>
      <c r="G1322" s="4" t="s">
        <v>13</v>
      </c>
      <c r="H1322" s="4" t="s">
        <v>11</v>
      </c>
    </row>
    <row r="1323" spans="1:13">
      <c r="A1323" t="n">
        <v>14167</v>
      </c>
      <c r="B1323" s="60" t="n">
        <v>45</v>
      </c>
      <c r="C1323" s="7" t="n">
        <v>2</v>
      </c>
      <c r="D1323" s="7" t="n">
        <v>3</v>
      </c>
      <c r="E1323" s="7" t="n">
        <v>0.560000002384186</v>
      </c>
      <c r="F1323" s="7" t="n">
        <v>1.49000000953674</v>
      </c>
      <c r="G1323" s="7" t="n">
        <v>-196.479995727539</v>
      </c>
      <c r="H1323" s="7" t="n">
        <v>0</v>
      </c>
    </row>
    <row r="1324" spans="1:13">
      <c r="A1324" t="s">
        <v>4</v>
      </c>
      <c r="B1324" s="4" t="s">
        <v>5</v>
      </c>
      <c r="C1324" s="4" t="s">
        <v>7</v>
      </c>
      <c r="D1324" s="4" t="s">
        <v>7</v>
      </c>
      <c r="E1324" s="4" t="s">
        <v>13</v>
      </c>
      <c r="F1324" s="4" t="s">
        <v>13</v>
      </c>
      <c r="G1324" s="4" t="s">
        <v>13</v>
      </c>
      <c r="H1324" s="4" t="s">
        <v>11</v>
      </c>
      <c r="I1324" s="4" t="s">
        <v>7</v>
      </c>
    </row>
    <row r="1325" spans="1:13">
      <c r="A1325" t="n">
        <v>14184</v>
      </c>
      <c r="B1325" s="60" t="n">
        <v>45</v>
      </c>
      <c r="C1325" s="7" t="n">
        <v>4</v>
      </c>
      <c r="D1325" s="7" t="n">
        <v>3</v>
      </c>
      <c r="E1325" s="7" t="n">
        <v>4.90000009536743</v>
      </c>
      <c r="F1325" s="7" t="n">
        <v>29.8400001525879</v>
      </c>
      <c r="G1325" s="7" t="n">
        <v>0</v>
      </c>
      <c r="H1325" s="7" t="n">
        <v>0</v>
      </c>
      <c r="I1325" s="7" t="n">
        <v>0</v>
      </c>
    </row>
    <row r="1326" spans="1:13">
      <c r="A1326" t="s">
        <v>4</v>
      </c>
      <c r="B1326" s="4" t="s">
        <v>5</v>
      </c>
      <c r="C1326" s="4" t="s">
        <v>7</v>
      </c>
      <c r="D1326" s="4" t="s">
        <v>7</v>
      </c>
      <c r="E1326" s="4" t="s">
        <v>13</v>
      </c>
      <c r="F1326" s="4" t="s">
        <v>11</v>
      </c>
    </row>
    <row r="1327" spans="1:13">
      <c r="A1327" t="n">
        <v>14202</v>
      </c>
      <c r="B1327" s="60" t="n">
        <v>45</v>
      </c>
      <c r="C1327" s="7" t="n">
        <v>5</v>
      </c>
      <c r="D1327" s="7" t="n">
        <v>3</v>
      </c>
      <c r="E1327" s="7" t="n">
        <v>1.39999997615814</v>
      </c>
      <c r="F1327" s="7" t="n">
        <v>0</v>
      </c>
    </row>
    <row r="1328" spans="1:13">
      <c r="A1328" t="s">
        <v>4</v>
      </c>
      <c r="B1328" s="4" t="s">
        <v>5</v>
      </c>
      <c r="C1328" s="4" t="s">
        <v>7</v>
      </c>
      <c r="D1328" s="4" t="s">
        <v>7</v>
      </c>
      <c r="E1328" s="4" t="s">
        <v>13</v>
      </c>
      <c r="F1328" s="4" t="s">
        <v>11</v>
      </c>
    </row>
    <row r="1329" spans="1:9">
      <c r="A1329" t="n">
        <v>14211</v>
      </c>
      <c r="B1329" s="60" t="n">
        <v>45</v>
      </c>
      <c r="C1329" s="7" t="n">
        <v>11</v>
      </c>
      <c r="D1329" s="7" t="n">
        <v>3</v>
      </c>
      <c r="E1329" s="7" t="n">
        <v>32.2999992370605</v>
      </c>
      <c r="F1329" s="7" t="n">
        <v>0</v>
      </c>
    </row>
    <row r="1330" spans="1:9">
      <c r="A1330" t="s">
        <v>4</v>
      </c>
      <c r="B1330" s="4" t="s">
        <v>5</v>
      </c>
      <c r="C1330" s="4" t="s">
        <v>7</v>
      </c>
      <c r="D1330" s="4" t="s">
        <v>7</v>
      </c>
      <c r="E1330" s="4" t="s">
        <v>13</v>
      </c>
      <c r="F1330" s="4" t="s">
        <v>13</v>
      </c>
      <c r="G1330" s="4" t="s">
        <v>13</v>
      </c>
      <c r="H1330" s="4" t="s">
        <v>11</v>
      </c>
    </row>
    <row r="1331" spans="1:9">
      <c r="A1331" t="n">
        <v>14220</v>
      </c>
      <c r="B1331" s="60" t="n">
        <v>45</v>
      </c>
      <c r="C1331" s="7" t="n">
        <v>2</v>
      </c>
      <c r="D1331" s="7" t="n">
        <v>3</v>
      </c>
      <c r="E1331" s="7" t="n">
        <v>0.430000007152557</v>
      </c>
      <c r="F1331" s="7" t="n">
        <v>1.49000000953674</v>
      </c>
      <c r="G1331" s="7" t="n">
        <v>-196.440002441406</v>
      </c>
      <c r="H1331" s="7" t="n">
        <v>3000</v>
      </c>
    </row>
    <row r="1332" spans="1:9">
      <c r="A1332" t="s">
        <v>4</v>
      </c>
      <c r="B1332" s="4" t="s">
        <v>5</v>
      </c>
      <c r="C1332" s="4" t="s">
        <v>7</v>
      </c>
      <c r="D1332" s="4" t="s">
        <v>7</v>
      </c>
      <c r="E1332" s="4" t="s">
        <v>13</v>
      </c>
      <c r="F1332" s="4" t="s">
        <v>13</v>
      </c>
      <c r="G1332" s="4" t="s">
        <v>13</v>
      </c>
      <c r="H1332" s="4" t="s">
        <v>11</v>
      </c>
      <c r="I1332" s="4" t="s">
        <v>7</v>
      </c>
    </row>
    <row r="1333" spans="1:9">
      <c r="A1333" t="n">
        <v>14237</v>
      </c>
      <c r="B1333" s="60" t="n">
        <v>45</v>
      </c>
      <c r="C1333" s="7" t="n">
        <v>4</v>
      </c>
      <c r="D1333" s="7" t="n">
        <v>3</v>
      </c>
      <c r="E1333" s="7" t="n">
        <v>1.11000001430511</v>
      </c>
      <c r="F1333" s="7" t="n">
        <v>21.2199993133545</v>
      </c>
      <c r="G1333" s="7" t="n">
        <v>0</v>
      </c>
      <c r="H1333" s="7" t="n">
        <v>3000</v>
      </c>
      <c r="I1333" s="7" t="n">
        <v>1</v>
      </c>
    </row>
    <row r="1334" spans="1:9">
      <c r="A1334" t="s">
        <v>4</v>
      </c>
      <c r="B1334" s="4" t="s">
        <v>5</v>
      </c>
      <c r="C1334" s="4" t="s">
        <v>7</v>
      </c>
      <c r="D1334" s="4" t="s">
        <v>7</v>
      </c>
      <c r="E1334" s="4" t="s">
        <v>13</v>
      </c>
      <c r="F1334" s="4" t="s">
        <v>11</v>
      </c>
    </row>
    <row r="1335" spans="1:9">
      <c r="A1335" t="n">
        <v>14255</v>
      </c>
      <c r="B1335" s="60" t="n">
        <v>45</v>
      </c>
      <c r="C1335" s="7" t="n">
        <v>5</v>
      </c>
      <c r="D1335" s="7" t="n">
        <v>3</v>
      </c>
      <c r="E1335" s="7" t="n">
        <v>0.899999976158142</v>
      </c>
      <c r="F1335" s="7" t="n">
        <v>3000</v>
      </c>
    </row>
    <row r="1336" spans="1:9">
      <c r="A1336" t="s">
        <v>4</v>
      </c>
      <c r="B1336" s="4" t="s">
        <v>5</v>
      </c>
      <c r="C1336" s="4" t="s">
        <v>7</v>
      </c>
      <c r="D1336" s="4" t="s">
        <v>7</v>
      </c>
      <c r="E1336" s="4" t="s">
        <v>13</v>
      </c>
      <c r="F1336" s="4" t="s">
        <v>11</v>
      </c>
    </row>
    <row r="1337" spans="1:9">
      <c r="A1337" t="n">
        <v>14264</v>
      </c>
      <c r="B1337" s="60" t="n">
        <v>45</v>
      </c>
      <c r="C1337" s="7" t="n">
        <v>11</v>
      </c>
      <c r="D1337" s="7" t="n">
        <v>3</v>
      </c>
      <c r="E1337" s="7" t="n">
        <v>32.2999992370605</v>
      </c>
      <c r="F1337" s="7" t="n">
        <v>3000</v>
      </c>
    </row>
    <row r="1338" spans="1:9">
      <c r="A1338" t="s">
        <v>4</v>
      </c>
      <c r="B1338" s="4" t="s">
        <v>5</v>
      </c>
      <c r="C1338" s="4" t="s">
        <v>7</v>
      </c>
    </row>
    <row r="1339" spans="1:9">
      <c r="A1339" t="n">
        <v>14273</v>
      </c>
      <c r="B1339" s="59" t="n">
        <v>116</v>
      </c>
      <c r="C1339" s="7" t="n">
        <v>0</v>
      </c>
    </row>
    <row r="1340" spans="1:9">
      <c r="A1340" t="s">
        <v>4</v>
      </c>
      <c r="B1340" s="4" t="s">
        <v>5</v>
      </c>
      <c r="C1340" s="4" t="s">
        <v>7</v>
      </c>
      <c r="D1340" s="4" t="s">
        <v>11</v>
      </c>
    </row>
    <row r="1341" spans="1:9">
      <c r="A1341" t="n">
        <v>14275</v>
      </c>
      <c r="B1341" s="59" t="n">
        <v>116</v>
      </c>
      <c r="C1341" s="7" t="n">
        <v>2</v>
      </c>
      <c r="D1341" s="7" t="n">
        <v>1</v>
      </c>
    </row>
    <row r="1342" spans="1:9">
      <c r="A1342" t="s">
        <v>4</v>
      </c>
      <c r="B1342" s="4" t="s">
        <v>5</v>
      </c>
      <c r="C1342" s="4" t="s">
        <v>7</v>
      </c>
      <c r="D1342" s="4" t="s">
        <v>15</v>
      </c>
    </row>
    <row r="1343" spans="1:9">
      <c r="A1343" t="n">
        <v>14279</v>
      </c>
      <c r="B1343" s="59" t="n">
        <v>116</v>
      </c>
      <c r="C1343" s="7" t="n">
        <v>5</v>
      </c>
      <c r="D1343" s="7" t="n">
        <v>1090519040</v>
      </c>
    </row>
    <row r="1344" spans="1:9">
      <c r="A1344" t="s">
        <v>4</v>
      </c>
      <c r="B1344" s="4" t="s">
        <v>5</v>
      </c>
      <c r="C1344" s="4" t="s">
        <v>7</v>
      </c>
      <c r="D1344" s="4" t="s">
        <v>11</v>
      </c>
    </row>
    <row r="1345" spans="1:9">
      <c r="A1345" t="n">
        <v>14285</v>
      </c>
      <c r="B1345" s="59" t="n">
        <v>116</v>
      </c>
      <c r="C1345" s="7" t="n">
        <v>6</v>
      </c>
      <c r="D1345" s="7" t="n">
        <v>1</v>
      </c>
    </row>
    <row r="1346" spans="1:9">
      <c r="A1346" t="s">
        <v>4</v>
      </c>
      <c r="B1346" s="4" t="s">
        <v>5</v>
      </c>
      <c r="C1346" s="4" t="s">
        <v>7</v>
      </c>
      <c r="D1346" s="4" t="s">
        <v>11</v>
      </c>
      <c r="E1346" s="4" t="s">
        <v>8</v>
      </c>
      <c r="F1346" s="4" t="s">
        <v>8</v>
      </c>
      <c r="G1346" s="4" t="s">
        <v>8</v>
      </c>
      <c r="H1346" s="4" t="s">
        <v>8</v>
      </c>
    </row>
    <row r="1347" spans="1:9">
      <c r="A1347" t="n">
        <v>14289</v>
      </c>
      <c r="B1347" s="27" t="n">
        <v>51</v>
      </c>
      <c r="C1347" s="7" t="n">
        <v>3</v>
      </c>
      <c r="D1347" s="7" t="n">
        <v>7014</v>
      </c>
      <c r="E1347" s="7" t="s">
        <v>198</v>
      </c>
      <c r="F1347" s="7" t="s">
        <v>88</v>
      </c>
      <c r="G1347" s="7" t="s">
        <v>87</v>
      </c>
      <c r="H1347" s="7" t="s">
        <v>88</v>
      </c>
    </row>
    <row r="1348" spans="1:9">
      <c r="A1348" t="s">
        <v>4</v>
      </c>
      <c r="B1348" s="4" t="s">
        <v>5</v>
      </c>
      <c r="C1348" s="4" t="s">
        <v>11</v>
      </c>
      <c r="D1348" s="4" t="s">
        <v>13</v>
      </c>
      <c r="E1348" s="4" t="s">
        <v>13</v>
      </c>
      <c r="F1348" s="4" t="s">
        <v>13</v>
      </c>
      <c r="G1348" s="4" t="s">
        <v>13</v>
      </c>
    </row>
    <row r="1349" spans="1:9">
      <c r="A1349" t="n">
        <v>14302</v>
      </c>
      <c r="B1349" s="37" t="n">
        <v>46</v>
      </c>
      <c r="C1349" s="7" t="n">
        <v>6</v>
      </c>
      <c r="D1349" s="7" t="n">
        <v>0</v>
      </c>
      <c r="E1349" s="7" t="n">
        <v>0</v>
      </c>
      <c r="F1349" s="7" t="n">
        <v>-195.699996948242</v>
      </c>
      <c r="G1349" s="7" t="n">
        <v>180</v>
      </c>
    </row>
    <row r="1350" spans="1:9">
      <c r="A1350" t="s">
        <v>4</v>
      </c>
      <c r="B1350" s="4" t="s">
        <v>5</v>
      </c>
      <c r="C1350" s="4" t="s">
        <v>11</v>
      </c>
      <c r="D1350" s="4" t="s">
        <v>11</v>
      </c>
      <c r="E1350" s="4" t="s">
        <v>13</v>
      </c>
      <c r="F1350" s="4" t="s">
        <v>13</v>
      </c>
      <c r="G1350" s="4" t="s">
        <v>13</v>
      </c>
      <c r="H1350" s="4" t="s">
        <v>13</v>
      </c>
      <c r="I1350" s="4" t="s">
        <v>7</v>
      </c>
      <c r="J1350" s="4" t="s">
        <v>11</v>
      </c>
    </row>
    <row r="1351" spans="1:9">
      <c r="A1351" t="n">
        <v>14321</v>
      </c>
      <c r="B1351" s="58" t="n">
        <v>55</v>
      </c>
      <c r="C1351" s="7" t="n">
        <v>6</v>
      </c>
      <c r="D1351" s="7" t="n">
        <v>65533</v>
      </c>
      <c r="E1351" s="7" t="n">
        <v>0</v>
      </c>
      <c r="F1351" s="7" t="n">
        <v>0</v>
      </c>
      <c r="G1351" s="7" t="n">
        <v>-196.820007324219</v>
      </c>
      <c r="H1351" s="7" t="n">
        <v>0.899999976158142</v>
      </c>
      <c r="I1351" s="7" t="n">
        <v>1</v>
      </c>
      <c r="J1351" s="7" t="n">
        <v>0</v>
      </c>
    </row>
    <row r="1352" spans="1:9">
      <c r="A1352" t="s">
        <v>4</v>
      </c>
      <c r="B1352" s="4" t="s">
        <v>5</v>
      </c>
      <c r="C1352" s="4" t="s">
        <v>11</v>
      </c>
      <c r="D1352" s="4" t="s">
        <v>15</v>
      </c>
    </row>
    <row r="1353" spans="1:9">
      <c r="A1353" t="n">
        <v>14345</v>
      </c>
      <c r="B1353" s="65" t="n">
        <v>44</v>
      </c>
      <c r="C1353" s="7" t="n">
        <v>6</v>
      </c>
      <c r="D1353" s="7" t="n">
        <v>128</v>
      </c>
    </row>
    <row r="1354" spans="1:9">
      <c r="A1354" t="s">
        <v>4</v>
      </c>
      <c r="B1354" s="4" t="s">
        <v>5</v>
      </c>
      <c r="C1354" s="4" t="s">
        <v>11</v>
      </c>
      <c r="D1354" s="4" t="s">
        <v>15</v>
      </c>
    </row>
    <row r="1355" spans="1:9">
      <c r="A1355" t="n">
        <v>14352</v>
      </c>
      <c r="B1355" s="65" t="n">
        <v>44</v>
      </c>
      <c r="C1355" s="7" t="n">
        <v>6</v>
      </c>
      <c r="D1355" s="7" t="n">
        <v>1</v>
      </c>
    </row>
    <row r="1356" spans="1:9">
      <c r="A1356" t="s">
        <v>4</v>
      </c>
      <c r="B1356" s="4" t="s">
        <v>5</v>
      </c>
      <c r="C1356" s="4" t="s">
        <v>11</v>
      </c>
      <c r="D1356" s="4" t="s">
        <v>13</v>
      </c>
      <c r="E1356" s="4" t="s">
        <v>13</v>
      </c>
      <c r="F1356" s="4" t="s">
        <v>13</v>
      </c>
      <c r="G1356" s="4" t="s">
        <v>11</v>
      </c>
      <c r="H1356" s="4" t="s">
        <v>11</v>
      </c>
    </row>
    <row r="1357" spans="1:9">
      <c r="A1357" t="n">
        <v>14359</v>
      </c>
      <c r="B1357" s="44" t="n">
        <v>60</v>
      </c>
      <c r="C1357" s="7" t="n">
        <v>7014</v>
      </c>
      <c r="D1357" s="7" t="n">
        <v>0</v>
      </c>
      <c r="E1357" s="7" t="n">
        <v>0</v>
      </c>
      <c r="F1357" s="7" t="n">
        <v>0</v>
      </c>
      <c r="G1357" s="7" t="n">
        <v>0</v>
      </c>
      <c r="H1357" s="7" t="n">
        <v>1</v>
      </c>
    </row>
    <row r="1358" spans="1:9">
      <c r="A1358" t="s">
        <v>4</v>
      </c>
      <c r="B1358" s="4" t="s">
        <v>5</v>
      </c>
      <c r="C1358" s="4" t="s">
        <v>11</v>
      </c>
      <c r="D1358" s="4" t="s">
        <v>13</v>
      </c>
      <c r="E1358" s="4" t="s">
        <v>13</v>
      </c>
      <c r="F1358" s="4" t="s">
        <v>13</v>
      </c>
      <c r="G1358" s="4" t="s">
        <v>11</v>
      </c>
      <c r="H1358" s="4" t="s">
        <v>11</v>
      </c>
    </row>
    <row r="1359" spans="1:9">
      <c r="A1359" t="n">
        <v>14378</v>
      </c>
      <c r="B1359" s="44" t="n">
        <v>60</v>
      </c>
      <c r="C1359" s="7" t="n">
        <v>7014</v>
      </c>
      <c r="D1359" s="7" t="n">
        <v>0</v>
      </c>
      <c r="E1359" s="7" t="n">
        <v>0</v>
      </c>
      <c r="F1359" s="7" t="n">
        <v>0</v>
      </c>
      <c r="G1359" s="7" t="n">
        <v>0</v>
      </c>
      <c r="H1359" s="7" t="n">
        <v>0</v>
      </c>
    </row>
    <row r="1360" spans="1:9">
      <c r="A1360" t="s">
        <v>4</v>
      </c>
      <c r="B1360" s="4" t="s">
        <v>5</v>
      </c>
      <c r="C1360" s="4" t="s">
        <v>11</v>
      </c>
      <c r="D1360" s="4" t="s">
        <v>11</v>
      </c>
      <c r="E1360" s="4" t="s">
        <v>11</v>
      </c>
    </row>
    <row r="1361" spans="1:10">
      <c r="A1361" t="n">
        <v>14397</v>
      </c>
      <c r="B1361" s="66" t="n">
        <v>61</v>
      </c>
      <c r="C1361" s="7" t="n">
        <v>7014</v>
      </c>
      <c r="D1361" s="7" t="n">
        <v>65533</v>
      </c>
      <c r="E1361" s="7" t="n">
        <v>0</v>
      </c>
    </row>
    <row r="1362" spans="1:10">
      <c r="A1362" t="s">
        <v>4</v>
      </c>
      <c r="B1362" s="4" t="s">
        <v>5</v>
      </c>
      <c r="C1362" s="4" t="s">
        <v>11</v>
      </c>
      <c r="D1362" s="4" t="s">
        <v>11</v>
      </c>
      <c r="E1362" s="4" t="s">
        <v>11</v>
      </c>
    </row>
    <row r="1363" spans="1:10">
      <c r="A1363" t="n">
        <v>14404</v>
      </c>
      <c r="B1363" s="66" t="n">
        <v>61</v>
      </c>
      <c r="C1363" s="7" t="n">
        <v>7014</v>
      </c>
      <c r="D1363" s="7" t="n">
        <v>6</v>
      </c>
      <c r="E1363" s="7" t="n">
        <v>0</v>
      </c>
    </row>
    <row r="1364" spans="1:10">
      <c r="A1364" t="s">
        <v>4</v>
      </c>
      <c r="B1364" s="4" t="s">
        <v>5</v>
      </c>
      <c r="C1364" s="4" t="s">
        <v>7</v>
      </c>
      <c r="D1364" s="4" t="s">
        <v>11</v>
      </c>
    </row>
    <row r="1365" spans="1:10">
      <c r="A1365" t="n">
        <v>14411</v>
      </c>
      <c r="B1365" s="32" t="n">
        <v>58</v>
      </c>
      <c r="C1365" s="7" t="n">
        <v>255</v>
      </c>
      <c r="D1365" s="7" t="n">
        <v>0</v>
      </c>
    </row>
    <row r="1366" spans="1:10">
      <c r="A1366" t="s">
        <v>4</v>
      </c>
      <c r="B1366" s="4" t="s">
        <v>5</v>
      </c>
      <c r="C1366" s="4" t="s">
        <v>11</v>
      </c>
    </row>
    <row r="1367" spans="1:10">
      <c r="A1367" t="n">
        <v>14415</v>
      </c>
      <c r="B1367" s="47" t="n">
        <v>54</v>
      </c>
      <c r="C1367" s="7" t="n">
        <v>7014</v>
      </c>
    </row>
    <row r="1368" spans="1:10">
      <c r="A1368" t="s">
        <v>4</v>
      </c>
      <c r="B1368" s="4" t="s">
        <v>5</v>
      </c>
      <c r="C1368" s="4" t="s">
        <v>11</v>
      </c>
      <c r="D1368" s="4" t="s">
        <v>7</v>
      </c>
    </row>
    <row r="1369" spans="1:10">
      <c r="A1369" t="n">
        <v>14418</v>
      </c>
      <c r="B1369" s="49" t="n">
        <v>56</v>
      </c>
      <c r="C1369" s="7" t="n">
        <v>6</v>
      </c>
      <c r="D1369" s="7" t="n">
        <v>0</v>
      </c>
    </row>
    <row r="1370" spans="1:10">
      <c r="A1370" t="s">
        <v>4</v>
      </c>
      <c r="B1370" s="4" t="s">
        <v>5</v>
      </c>
      <c r="C1370" s="4" t="s">
        <v>11</v>
      </c>
      <c r="D1370" s="4" t="s">
        <v>7</v>
      </c>
      <c r="E1370" s="4" t="s">
        <v>8</v>
      </c>
      <c r="F1370" s="4" t="s">
        <v>13</v>
      </c>
      <c r="G1370" s="4" t="s">
        <v>13</v>
      </c>
      <c r="H1370" s="4" t="s">
        <v>13</v>
      </c>
    </row>
    <row r="1371" spans="1:10">
      <c r="A1371" t="n">
        <v>14422</v>
      </c>
      <c r="B1371" s="40" t="n">
        <v>48</v>
      </c>
      <c r="C1371" s="7" t="n">
        <v>6</v>
      </c>
      <c r="D1371" s="7" t="n">
        <v>0</v>
      </c>
      <c r="E1371" s="7" t="s">
        <v>64</v>
      </c>
      <c r="F1371" s="7" t="n">
        <v>-1</v>
      </c>
      <c r="G1371" s="7" t="n">
        <v>1</v>
      </c>
      <c r="H1371" s="7" t="n">
        <v>0</v>
      </c>
    </row>
    <row r="1372" spans="1:10">
      <c r="A1372" t="s">
        <v>4</v>
      </c>
      <c r="B1372" s="4" t="s">
        <v>5</v>
      </c>
      <c r="C1372" s="4" t="s">
        <v>7</v>
      </c>
      <c r="D1372" s="4" t="s">
        <v>11</v>
      </c>
    </row>
    <row r="1373" spans="1:10">
      <c r="A1373" t="n">
        <v>14450</v>
      </c>
      <c r="B1373" s="60" t="n">
        <v>45</v>
      </c>
      <c r="C1373" s="7" t="n">
        <v>7</v>
      </c>
      <c r="D1373" s="7" t="n">
        <v>255</v>
      </c>
    </row>
    <row r="1374" spans="1:10">
      <c r="A1374" t="s">
        <v>4</v>
      </c>
      <c r="B1374" s="4" t="s">
        <v>5</v>
      </c>
      <c r="C1374" s="4" t="s">
        <v>7</v>
      </c>
      <c r="D1374" s="4" t="s">
        <v>11</v>
      </c>
      <c r="E1374" s="4" t="s">
        <v>8</v>
      </c>
    </row>
    <row r="1375" spans="1:10">
      <c r="A1375" t="n">
        <v>14454</v>
      </c>
      <c r="B1375" s="27" t="n">
        <v>51</v>
      </c>
      <c r="C1375" s="7" t="n">
        <v>4</v>
      </c>
      <c r="D1375" s="7" t="n">
        <v>7014</v>
      </c>
      <c r="E1375" s="7" t="s">
        <v>199</v>
      </c>
    </row>
    <row r="1376" spans="1:10">
      <c r="A1376" t="s">
        <v>4</v>
      </c>
      <c r="B1376" s="4" t="s">
        <v>5</v>
      </c>
      <c r="C1376" s="4" t="s">
        <v>11</v>
      </c>
    </row>
    <row r="1377" spans="1:8">
      <c r="A1377" t="n">
        <v>14467</v>
      </c>
      <c r="B1377" s="28" t="n">
        <v>16</v>
      </c>
      <c r="C1377" s="7" t="n">
        <v>0</v>
      </c>
    </row>
    <row r="1378" spans="1:8">
      <c r="A1378" t="s">
        <v>4</v>
      </c>
      <c r="B1378" s="4" t="s">
        <v>5</v>
      </c>
      <c r="C1378" s="4" t="s">
        <v>11</v>
      </c>
      <c r="D1378" s="4" t="s">
        <v>7</v>
      </c>
      <c r="E1378" s="4" t="s">
        <v>15</v>
      </c>
      <c r="F1378" s="4" t="s">
        <v>39</v>
      </c>
      <c r="G1378" s="4" t="s">
        <v>7</v>
      </c>
      <c r="H1378" s="4" t="s">
        <v>7</v>
      </c>
      <c r="I1378" s="4" t="s">
        <v>7</v>
      </c>
      <c r="J1378" s="4" t="s">
        <v>15</v>
      </c>
      <c r="K1378" s="4" t="s">
        <v>39</v>
      </c>
      <c r="L1378" s="4" t="s">
        <v>7</v>
      </c>
      <c r="M1378" s="4" t="s">
        <v>7</v>
      </c>
    </row>
    <row r="1379" spans="1:8">
      <c r="A1379" t="n">
        <v>14470</v>
      </c>
      <c r="B1379" s="29" t="n">
        <v>26</v>
      </c>
      <c r="C1379" s="7" t="n">
        <v>7014</v>
      </c>
      <c r="D1379" s="7" t="n">
        <v>17</v>
      </c>
      <c r="E1379" s="7" t="n">
        <v>61581</v>
      </c>
      <c r="F1379" s="7" t="s">
        <v>200</v>
      </c>
      <c r="G1379" s="7" t="n">
        <v>2</v>
      </c>
      <c r="H1379" s="7" t="n">
        <v>3</v>
      </c>
      <c r="I1379" s="7" t="n">
        <v>17</v>
      </c>
      <c r="J1379" s="7" t="n">
        <v>61582</v>
      </c>
      <c r="K1379" s="7" t="s">
        <v>201</v>
      </c>
      <c r="L1379" s="7" t="n">
        <v>2</v>
      </c>
      <c r="M1379" s="7" t="n">
        <v>0</v>
      </c>
    </row>
    <row r="1380" spans="1:8">
      <c r="A1380" t="s">
        <v>4</v>
      </c>
      <c r="B1380" s="4" t="s">
        <v>5</v>
      </c>
    </row>
    <row r="1381" spans="1:8">
      <c r="A1381" t="n">
        <v>14646</v>
      </c>
      <c r="B1381" s="25" t="n">
        <v>28</v>
      </c>
    </row>
    <row r="1382" spans="1:8">
      <c r="A1382" t="s">
        <v>4</v>
      </c>
      <c r="B1382" s="4" t="s">
        <v>5</v>
      </c>
      <c r="C1382" s="4" t="s">
        <v>7</v>
      </c>
      <c r="D1382" s="4" t="s">
        <v>11</v>
      </c>
      <c r="E1382" s="4" t="s">
        <v>8</v>
      </c>
    </row>
    <row r="1383" spans="1:8">
      <c r="A1383" t="n">
        <v>14647</v>
      </c>
      <c r="B1383" s="27" t="n">
        <v>51</v>
      </c>
      <c r="C1383" s="7" t="n">
        <v>4</v>
      </c>
      <c r="D1383" s="7" t="n">
        <v>6</v>
      </c>
      <c r="E1383" s="7" t="s">
        <v>188</v>
      </c>
    </row>
    <row r="1384" spans="1:8">
      <c r="A1384" t="s">
        <v>4</v>
      </c>
      <c r="B1384" s="4" t="s">
        <v>5</v>
      </c>
      <c r="C1384" s="4" t="s">
        <v>11</v>
      </c>
    </row>
    <row r="1385" spans="1:8">
      <c r="A1385" t="n">
        <v>14661</v>
      </c>
      <c r="B1385" s="28" t="n">
        <v>16</v>
      </c>
      <c r="C1385" s="7" t="n">
        <v>0</v>
      </c>
    </row>
    <row r="1386" spans="1:8">
      <c r="A1386" t="s">
        <v>4</v>
      </c>
      <c r="B1386" s="4" t="s">
        <v>5</v>
      </c>
      <c r="C1386" s="4" t="s">
        <v>11</v>
      </c>
      <c r="D1386" s="4" t="s">
        <v>7</v>
      </c>
      <c r="E1386" s="4" t="s">
        <v>15</v>
      </c>
      <c r="F1386" s="4" t="s">
        <v>39</v>
      </c>
      <c r="G1386" s="4" t="s">
        <v>7</v>
      </c>
      <c r="H1386" s="4" t="s">
        <v>7</v>
      </c>
      <c r="I1386" s="4" t="s">
        <v>7</v>
      </c>
      <c r="J1386" s="4" t="s">
        <v>15</v>
      </c>
      <c r="K1386" s="4" t="s">
        <v>39</v>
      </c>
      <c r="L1386" s="4" t="s">
        <v>7</v>
      </c>
      <c r="M1386" s="4" t="s">
        <v>7</v>
      </c>
      <c r="N1386" s="4" t="s">
        <v>7</v>
      </c>
      <c r="O1386" s="4" t="s">
        <v>15</v>
      </c>
      <c r="P1386" s="4" t="s">
        <v>39</v>
      </c>
      <c r="Q1386" s="4" t="s">
        <v>7</v>
      </c>
      <c r="R1386" s="4" t="s">
        <v>7</v>
      </c>
    </row>
    <row r="1387" spans="1:8">
      <c r="A1387" t="n">
        <v>14664</v>
      </c>
      <c r="B1387" s="29" t="n">
        <v>26</v>
      </c>
      <c r="C1387" s="7" t="n">
        <v>6</v>
      </c>
      <c r="D1387" s="7" t="n">
        <v>17</v>
      </c>
      <c r="E1387" s="7" t="n">
        <v>61583</v>
      </c>
      <c r="F1387" s="7" t="s">
        <v>202</v>
      </c>
      <c r="G1387" s="7" t="n">
        <v>2</v>
      </c>
      <c r="H1387" s="7" t="n">
        <v>3</v>
      </c>
      <c r="I1387" s="7" t="n">
        <v>17</v>
      </c>
      <c r="J1387" s="7" t="n">
        <v>61584</v>
      </c>
      <c r="K1387" s="7" t="s">
        <v>203</v>
      </c>
      <c r="L1387" s="7" t="n">
        <v>2</v>
      </c>
      <c r="M1387" s="7" t="n">
        <v>3</v>
      </c>
      <c r="N1387" s="7" t="n">
        <v>17</v>
      </c>
      <c r="O1387" s="7" t="n">
        <v>61585</v>
      </c>
      <c r="P1387" s="7" t="s">
        <v>204</v>
      </c>
      <c r="Q1387" s="7" t="n">
        <v>2</v>
      </c>
      <c r="R1387" s="7" t="n">
        <v>0</v>
      </c>
    </row>
    <row r="1388" spans="1:8">
      <c r="A1388" t="s">
        <v>4</v>
      </c>
      <c r="B1388" s="4" t="s">
        <v>5</v>
      </c>
    </row>
    <row r="1389" spans="1:8">
      <c r="A1389" t="n">
        <v>14899</v>
      </c>
      <c r="B1389" s="25" t="n">
        <v>28</v>
      </c>
    </row>
    <row r="1390" spans="1:8">
      <c r="A1390" t="s">
        <v>4</v>
      </c>
      <c r="B1390" s="4" t="s">
        <v>5</v>
      </c>
      <c r="C1390" s="4" t="s">
        <v>11</v>
      </c>
      <c r="D1390" s="4" t="s">
        <v>7</v>
      </c>
      <c r="E1390" s="4" t="s">
        <v>7</v>
      </c>
      <c r="F1390" s="4" t="s">
        <v>8</v>
      </c>
    </row>
    <row r="1391" spans="1:8">
      <c r="A1391" t="n">
        <v>14900</v>
      </c>
      <c r="B1391" s="41" t="n">
        <v>20</v>
      </c>
      <c r="C1391" s="7" t="n">
        <v>7014</v>
      </c>
      <c r="D1391" s="7" t="n">
        <v>2</v>
      </c>
      <c r="E1391" s="7" t="n">
        <v>10</v>
      </c>
      <c r="F1391" s="7" t="s">
        <v>205</v>
      </c>
    </row>
    <row r="1392" spans="1:8">
      <c r="A1392" t="s">
        <v>4</v>
      </c>
      <c r="B1392" s="4" t="s">
        <v>5</v>
      </c>
      <c r="C1392" s="4" t="s">
        <v>11</v>
      </c>
    </row>
    <row r="1393" spans="1:18">
      <c r="A1393" t="n">
        <v>14920</v>
      </c>
      <c r="B1393" s="28" t="n">
        <v>16</v>
      </c>
      <c r="C1393" s="7" t="n">
        <v>500</v>
      </c>
    </row>
    <row r="1394" spans="1:18">
      <c r="A1394" t="s">
        <v>4</v>
      </c>
      <c r="B1394" s="4" t="s">
        <v>5</v>
      </c>
      <c r="C1394" s="4" t="s">
        <v>7</v>
      </c>
      <c r="D1394" s="4" t="s">
        <v>13</v>
      </c>
      <c r="E1394" s="4" t="s">
        <v>13</v>
      </c>
      <c r="F1394" s="4" t="s">
        <v>13</v>
      </c>
    </row>
    <row r="1395" spans="1:18">
      <c r="A1395" t="n">
        <v>14923</v>
      </c>
      <c r="B1395" s="60" t="n">
        <v>45</v>
      </c>
      <c r="C1395" s="7" t="n">
        <v>9</v>
      </c>
      <c r="D1395" s="7" t="n">
        <v>0.0399999991059303</v>
      </c>
      <c r="E1395" s="7" t="n">
        <v>0.0399999991059303</v>
      </c>
      <c r="F1395" s="7" t="n">
        <v>0.200000002980232</v>
      </c>
    </row>
    <row r="1396" spans="1:18">
      <c r="A1396" t="s">
        <v>4</v>
      </c>
      <c r="B1396" s="4" t="s">
        <v>5</v>
      </c>
      <c r="C1396" s="4" t="s">
        <v>7</v>
      </c>
      <c r="D1396" s="4" t="s">
        <v>11</v>
      </c>
      <c r="E1396" s="4" t="s">
        <v>8</v>
      </c>
    </row>
    <row r="1397" spans="1:18">
      <c r="A1397" t="n">
        <v>14937</v>
      </c>
      <c r="B1397" s="27" t="n">
        <v>51</v>
      </c>
      <c r="C1397" s="7" t="n">
        <v>4</v>
      </c>
      <c r="D1397" s="7" t="n">
        <v>7014</v>
      </c>
      <c r="E1397" s="7" t="s">
        <v>206</v>
      </c>
    </row>
    <row r="1398" spans="1:18">
      <c r="A1398" t="s">
        <v>4</v>
      </c>
      <c r="B1398" s="4" t="s">
        <v>5</v>
      </c>
      <c r="C1398" s="4" t="s">
        <v>11</v>
      </c>
    </row>
    <row r="1399" spans="1:18">
      <c r="A1399" t="n">
        <v>14951</v>
      </c>
      <c r="B1399" s="28" t="n">
        <v>16</v>
      </c>
      <c r="C1399" s="7" t="n">
        <v>0</v>
      </c>
    </row>
    <row r="1400" spans="1:18">
      <c r="A1400" t="s">
        <v>4</v>
      </c>
      <c r="B1400" s="4" t="s">
        <v>5</v>
      </c>
      <c r="C1400" s="4" t="s">
        <v>11</v>
      </c>
      <c r="D1400" s="4" t="s">
        <v>7</v>
      </c>
      <c r="E1400" s="4" t="s">
        <v>15</v>
      </c>
      <c r="F1400" s="4" t="s">
        <v>39</v>
      </c>
      <c r="G1400" s="4" t="s">
        <v>7</v>
      </c>
      <c r="H1400" s="4" t="s">
        <v>7</v>
      </c>
      <c r="I1400" s="4" t="s">
        <v>7</v>
      </c>
      <c r="J1400" s="4" t="s">
        <v>15</v>
      </c>
      <c r="K1400" s="4" t="s">
        <v>39</v>
      </c>
      <c r="L1400" s="4" t="s">
        <v>7</v>
      </c>
      <c r="M1400" s="4" t="s">
        <v>7</v>
      </c>
    </row>
    <row r="1401" spans="1:18">
      <c r="A1401" t="n">
        <v>14954</v>
      </c>
      <c r="B1401" s="29" t="n">
        <v>26</v>
      </c>
      <c r="C1401" s="7" t="n">
        <v>7014</v>
      </c>
      <c r="D1401" s="7" t="n">
        <v>17</v>
      </c>
      <c r="E1401" s="7" t="n">
        <v>61586</v>
      </c>
      <c r="F1401" s="7" t="s">
        <v>207</v>
      </c>
      <c r="G1401" s="7" t="n">
        <v>2</v>
      </c>
      <c r="H1401" s="7" t="n">
        <v>3</v>
      </c>
      <c r="I1401" s="7" t="n">
        <v>17</v>
      </c>
      <c r="J1401" s="7" t="n">
        <v>61587</v>
      </c>
      <c r="K1401" s="7" t="s">
        <v>208</v>
      </c>
      <c r="L1401" s="7" t="n">
        <v>2</v>
      </c>
      <c r="M1401" s="7" t="n">
        <v>0</v>
      </c>
    </row>
    <row r="1402" spans="1:18">
      <c r="A1402" t="s">
        <v>4</v>
      </c>
      <c r="B1402" s="4" t="s">
        <v>5</v>
      </c>
    </row>
    <row r="1403" spans="1:18">
      <c r="A1403" t="n">
        <v>15148</v>
      </c>
      <c r="B1403" s="25" t="n">
        <v>28</v>
      </c>
    </row>
    <row r="1404" spans="1:18">
      <c r="A1404" t="s">
        <v>4</v>
      </c>
      <c r="B1404" s="4" t="s">
        <v>5</v>
      </c>
      <c r="C1404" s="4" t="s">
        <v>7</v>
      </c>
      <c r="D1404" s="4" t="s">
        <v>11</v>
      </c>
      <c r="E1404" s="4" t="s">
        <v>8</v>
      </c>
    </row>
    <row r="1405" spans="1:18">
      <c r="A1405" t="n">
        <v>15149</v>
      </c>
      <c r="B1405" s="27" t="n">
        <v>51</v>
      </c>
      <c r="C1405" s="7" t="n">
        <v>4</v>
      </c>
      <c r="D1405" s="7" t="n">
        <v>6</v>
      </c>
      <c r="E1405" s="7" t="s">
        <v>188</v>
      </c>
    </row>
    <row r="1406" spans="1:18">
      <c r="A1406" t="s">
        <v>4</v>
      </c>
      <c r="B1406" s="4" t="s">
        <v>5</v>
      </c>
      <c r="C1406" s="4" t="s">
        <v>11</v>
      </c>
    </row>
    <row r="1407" spans="1:18">
      <c r="A1407" t="n">
        <v>15163</v>
      </c>
      <c r="B1407" s="28" t="n">
        <v>16</v>
      </c>
      <c r="C1407" s="7" t="n">
        <v>500</v>
      </c>
    </row>
    <row r="1408" spans="1:18">
      <c r="A1408" t="s">
        <v>4</v>
      </c>
      <c r="B1408" s="4" t="s">
        <v>5</v>
      </c>
      <c r="C1408" s="4" t="s">
        <v>11</v>
      </c>
      <c r="D1408" s="4" t="s">
        <v>7</v>
      </c>
      <c r="E1408" s="4" t="s">
        <v>15</v>
      </c>
      <c r="F1408" s="4" t="s">
        <v>39</v>
      </c>
      <c r="G1408" s="4" t="s">
        <v>7</v>
      </c>
      <c r="H1408" s="4" t="s">
        <v>7</v>
      </c>
    </row>
    <row r="1409" spans="1:13">
      <c r="A1409" t="n">
        <v>15166</v>
      </c>
      <c r="B1409" s="29" t="n">
        <v>26</v>
      </c>
      <c r="C1409" s="7" t="n">
        <v>6</v>
      </c>
      <c r="D1409" s="7" t="n">
        <v>17</v>
      </c>
      <c r="E1409" s="7" t="n">
        <v>61588</v>
      </c>
      <c r="F1409" s="7" t="s">
        <v>209</v>
      </c>
      <c r="G1409" s="7" t="n">
        <v>2</v>
      </c>
      <c r="H1409" s="7" t="n">
        <v>0</v>
      </c>
    </row>
    <row r="1410" spans="1:13">
      <c r="A1410" t="s">
        <v>4</v>
      </c>
      <c r="B1410" s="4" t="s">
        <v>5</v>
      </c>
    </row>
    <row r="1411" spans="1:13">
      <c r="A1411" t="n">
        <v>15218</v>
      </c>
      <c r="B1411" s="25" t="n">
        <v>28</v>
      </c>
    </row>
    <row r="1412" spans="1:13">
      <c r="A1412" t="s">
        <v>4</v>
      </c>
      <c r="B1412" s="4" t="s">
        <v>5</v>
      </c>
      <c r="C1412" s="4" t="s">
        <v>7</v>
      </c>
      <c r="D1412" s="4" t="s">
        <v>11</v>
      </c>
      <c r="E1412" s="4" t="s">
        <v>8</v>
      </c>
      <c r="F1412" s="4" t="s">
        <v>8</v>
      </c>
      <c r="G1412" s="4" t="s">
        <v>8</v>
      </c>
      <c r="H1412" s="4" t="s">
        <v>8</v>
      </c>
    </row>
    <row r="1413" spans="1:13">
      <c r="A1413" t="n">
        <v>15219</v>
      </c>
      <c r="B1413" s="27" t="n">
        <v>51</v>
      </c>
      <c r="C1413" s="7" t="n">
        <v>3</v>
      </c>
      <c r="D1413" s="7" t="n">
        <v>7014</v>
      </c>
      <c r="E1413" s="7" t="s">
        <v>210</v>
      </c>
      <c r="F1413" s="7" t="s">
        <v>211</v>
      </c>
      <c r="G1413" s="7" t="s">
        <v>87</v>
      </c>
      <c r="H1413" s="7" t="s">
        <v>88</v>
      </c>
    </row>
    <row r="1414" spans="1:13">
      <c r="A1414" t="s">
        <v>4</v>
      </c>
      <c r="B1414" s="4" t="s">
        <v>5</v>
      </c>
      <c r="C1414" s="4" t="s">
        <v>11</v>
      </c>
      <c r="D1414" s="4" t="s">
        <v>11</v>
      </c>
      <c r="E1414" s="4" t="s">
        <v>11</v>
      </c>
    </row>
    <row r="1415" spans="1:13">
      <c r="A1415" t="n">
        <v>15232</v>
      </c>
      <c r="B1415" s="66" t="n">
        <v>61</v>
      </c>
      <c r="C1415" s="7" t="n">
        <v>7014</v>
      </c>
      <c r="D1415" s="7" t="n">
        <v>65533</v>
      </c>
      <c r="E1415" s="7" t="n">
        <v>1000</v>
      </c>
    </row>
    <row r="1416" spans="1:13">
      <c r="A1416" t="s">
        <v>4</v>
      </c>
      <c r="B1416" s="4" t="s">
        <v>5</v>
      </c>
      <c r="C1416" s="4" t="s">
        <v>11</v>
      </c>
      <c r="D1416" s="4" t="s">
        <v>7</v>
      </c>
      <c r="E1416" s="4" t="s">
        <v>8</v>
      </c>
      <c r="F1416" s="4" t="s">
        <v>13</v>
      </c>
      <c r="G1416" s="4" t="s">
        <v>13</v>
      </c>
      <c r="H1416" s="4" t="s">
        <v>13</v>
      </c>
    </row>
    <row r="1417" spans="1:13">
      <c r="A1417" t="n">
        <v>15239</v>
      </c>
      <c r="B1417" s="40" t="n">
        <v>48</v>
      </c>
      <c r="C1417" s="7" t="n">
        <v>7014</v>
      </c>
      <c r="D1417" s="7" t="n">
        <v>0</v>
      </c>
      <c r="E1417" s="7" t="s">
        <v>185</v>
      </c>
      <c r="F1417" s="7" t="n">
        <v>-1</v>
      </c>
      <c r="G1417" s="7" t="n">
        <v>1</v>
      </c>
      <c r="H1417" s="7" t="n">
        <v>0</v>
      </c>
    </row>
    <row r="1418" spans="1:13">
      <c r="A1418" t="s">
        <v>4</v>
      </c>
      <c r="B1418" s="4" t="s">
        <v>5</v>
      </c>
      <c r="C1418" s="4" t="s">
        <v>11</v>
      </c>
    </row>
    <row r="1419" spans="1:13">
      <c r="A1419" t="n">
        <v>15265</v>
      </c>
      <c r="B1419" s="28" t="n">
        <v>16</v>
      </c>
      <c r="C1419" s="7" t="n">
        <v>600</v>
      </c>
    </row>
    <row r="1420" spans="1:13">
      <c r="A1420" t="s">
        <v>4</v>
      </c>
      <c r="B1420" s="4" t="s">
        <v>5</v>
      </c>
      <c r="C1420" s="4" t="s">
        <v>7</v>
      </c>
      <c r="D1420" s="4" t="s">
        <v>11</v>
      </c>
      <c r="E1420" s="4" t="s">
        <v>8</v>
      </c>
    </row>
    <row r="1421" spans="1:13">
      <c r="A1421" t="n">
        <v>15268</v>
      </c>
      <c r="B1421" s="27" t="n">
        <v>51</v>
      </c>
      <c r="C1421" s="7" t="n">
        <v>4</v>
      </c>
      <c r="D1421" s="7" t="n">
        <v>7014</v>
      </c>
      <c r="E1421" s="7" t="s">
        <v>212</v>
      </c>
    </row>
    <row r="1422" spans="1:13">
      <c r="A1422" t="s">
        <v>4</v>
      </c>
      <c r="B1422" s="4" t="s">
        <v>5</v>
      </c>
      <c r="C1422" s="4" t="s">
        <v>11</v>
      </c>
    </row>
    <row r="1423" spans="1:13">
      <c r="A1423" t="n">
        <v>15282</v>
      </c>
      <c r="B1423" s="28" t="n">
        <v>16</v>
      </c>
      <c r="C1423" s="7" t="n">
        <v>0</v>
      </c>
    </row>
    <row r="1424" spans="1:13">
      <c r="A1424" t="s">
        <v>4</v>
      </c>
      <c r="B1424" s="4" t="s">
        <v>5</v>
      </c>
      <c r="C1424" s="4" t="s">
        <v>11</v>
      </c>
      <c r="D1424" s="4" t="s">
        <v>7</v>
      </c>
      <c r="E1424" s="4" t="s">
        <v>15</v>
      </c>
      <c r="F1424" s="4" t="s">
        <v>39</v>
      </c>
      <c r="G1424" s="4" t="s">
        <v>7</v>
      </c>
      <c r="H1424" s="4" t="s">
        <v>7</v>
      </c>
      <c r="I1424" s="4" t="s">
        <v>7</v>
      </c>
      <c r="J1424" s="4" t="s">
        <v>15</v>
      </c>
      <c r="K1424" s="4" t="s">
        <v>39</v>
      </c>
      <c r="L1424" s="4" t="s">
        <v>7</v>
      </c>
      <c r="M1424" s="4" t="s">
        <v>7</v>
      </c>
      <c r="N1424" s="4" t="s">
        <v>7</v>
      </c>
      <c r="O1424" s="4" t="s">
        <v>15</v>
      </c>
      <c r="P1424" s="4" t="s">
        <v>39</v>
      </c>
      <c r="Q1424" s="4" t="s">
        <v>7</v>
      </c>
      <c r="R1424" s="4" t="s">
        <v>7</v>
      </c>
    </row>
    <row r="1425" spans="1:18">
      <c r="A1425" t="n">
        <v>15285</v>
      </c>
      <c r="B1425" s="29" t="n">
        <v>26</v>
      </c>
      <c r="C1425" s="7" t="n">
        <v>7014</v>
      </c>
      <c r="D1425" s="7" t="n">
        <v>17</v>
      </c>
      <c r="E1425" s="7" t="n">
        <v>61589</v>
      </c>
      <c r="F1425" s="7" t="s">
        <v>213</v>
      </c>
      <c r="G1425" s="7" t="n">
        <v>2</v>
      </c>
      <c r="H1425" s="7" t="n">
        <v>3</v>
      </c>
      <c r="I1425" s="7" t="n">
        <v>17</v>
      </c>
      <c r="J1425" s="7" t="n">
        <v>61590</v>
      </c>
      <c r="K1425" s="7" t="s">
        <v>214</v>
      </c>
      <c r="L1425" s="7" t="n">
        <v>2</v>
      </c>
      <c r="M1425" s="7" t="n">
        <v>3</v>
      </c>
      <c r="N1425" s="7" t="n">
        <v>17</v>
      </c>
      <c r="O1425" s="7" t="n">
        <v>61591</v>
      </c>
      <c r="P1425" s="7" t="s">
        <v>215</v>
      </c>
      <c r="Q1425" s="7" t="n">
        <v>2</v>
      </c>
      <c r="R1425" s="7" t="n">
        <v>0</v>
      </c>
    </row>
    <row r="1426" spans="1:18">
      <c r="A1426" t="s">
        <v>4</v>
      </c>
      <c r="B1426" s="4" t="s">
        <v>5</v>
      </c>
    </row>
    <row r="1427" spans="1:18">
      <c r="A1427" t="n">
        <v>15586</v>
      </c>
      <c r="B1427" s="25" t="n">
        <v>28</v>
      </c>
    </row>
    <row r="1428" spans="1:18">
      <c r="A1428" t="s">
        <v>4</v>
      </c>
      <c r="B1428" s="4" t="s">
        <v>5</v>
      </c>
      <c r="C1428" s="4" t="s">
        <v>11</v>
      </c>
      <c r="D1428" s="4" t="s">
        <v>7</v>
      </c>
    </row>
    <row r="1429" spans="1:18">
      <c r="A1429" t="n">
        <v>15587</v>
      </c>
      <c r="B1429" s="31" t="n">
        <v>89</v>
      </c>
      <c r="C1429" s="7" t="n">
        <v>65533</v>
      </c>
      <c r="D1429" s="7" t="n">
        <v>1</v>
      </c>
    </row>
    <row r="1430" spans="1:18">
      <c r="A1430" t="s">
        <v>4</v>
      </c>
      <c r="B1430" s="4" t="s">
        <v>5</v>
      </c>
      <c r="C1430" s="4" t="s">
        <v>7</v>
      </c>
      <c r="D1430" s="4" t="s">
        <v>11</v>
      </c>
      <c r="E1430" s="4" t="s">
        <v>13</v>
      </c>
    </row>
    <row r="1431" spans="1:18">
      <c r="A1431" t="n">
        <v>15591</v>
      </c>
      <c r="B1431" s="32" t="n">
        <v>58</v>
      </c>
      <c r="C1431" s="7" t="n">
        <v>101</v>
      </c>
      <c r="D1431" s="7" t="n">
        <v>300</v>
      </c>
      <c r="E1431" s="7" t="n">
        <v>1</v>
      </c>
    </row>
    <row r="1432" spans="1:18">
      <c r="A1432" t="s">
        <v>4</v>
      </c>
      <c r="B1432" s="4" t="s">
        <v>5</v>
      </c>
      <c r="C1432" s="4" t="s">
        <v>7</v>
      </c>
      <c r="D1432" s="4" t="s">
        <v>11</v>
      </c>
    </row>
    <row r="1433" spans="1:18">
      <c r="A1433" t="n">
        <v>15599</v>
      </c>
      <c r="B1433" s="32" t="n">
        <v>58</v>
      </c>
      <c r="C1433" s="7" t="n">
        <v>254</v>
      </c>
      <c r="D1433" s="7" t="n">
        <v>0</v>
      </c>
    </row>
    <row r="1434" spans="1:18">
      <c r="A1434" t="s">
        <v>4</v>
      </c>
      <c r="B1434" s="4" t="s">
        <v>5</v>
      </c>
      <c r="C1434" s="4" t="s">
        <v>7</v>
      </c>
      <c r="D1434" s="4" t="s">
        <v>7</v>
      </c>
      <c r="E1434" s="4" t="s">
        <v>13</v>
      </c>
      <c r="F1434" s="4" t="s">
        <v>13</v>
      </c>
      <c r="G1434" s="4" t="s">
        <v>13</v>
      </c>
      <c r="H1434" s="4" t="s">
        <v>11</v>
      </c>
    </row>
    <row r="1435" spans="1:18">
      <c r="A1435" t="n">
        <v>15603</v>
      </c>
      <c r="B1435" s="60" t="n">
        <v>45</v>
      </c>
      <c r="C1435" s="7" t="n">
        <v>2</v>
      </c>
      <c r="D1435" s="7" t="n">
        <v>3</v>
      </c>
      <c r="E1435" s="7" t="n">
        <v>0.00999999977648258</v>
      </c>
      <c r="F1435" s="7" t="n">
        <v>1.21000003814697</v>
      </c>
      <c r="G1435" s="7" t="n">
        <v>-196.990005493164</v>
      </c>
      <c r="H1435" s="7" t="n">
        <v>0</v>
      </c>
    </row>
    <row r="1436" spans="1:18">
      <c r="A1436" t="s">
        <v>4</v>
      </c>
      <c r="B1436" s="4" t="s">
        <v>5</v>
      </c>
      <c r="C1436" s="4" t="s">
        <v>7</v>
      </c>
      <c r="D1436" s="4" t="s">
        <v>7</v>
      </c>
      <c r="E1436" s="4" t="s">
        <v>13</v>
      </c>
      <c r="F1436" s="4" t="s">
        <v>13</v>
      </c>
      <c r="G1436" s="4" t="s">
        <v>13</v>
      </c>
      <c r="H1436" s="4" t="s">
        <v>11</v>
      </c>
      <c r="I1436" s="4" t="s">
        <v>7</v>
      </c>
    </row>
    <row r="1437" spans="1:18">
      <c r="A1437" t="n">
        <v>15620</v>
      </c>
      <c r="B1437" s="60" t="n">
        <v>45</v>
      </c>
      <c r="C1437" s="7" t="n">
        <v>4</v>
      </c>
      <c r="D1437" s="7" t="n">
        <v>3</v>
      </c>
      <c r="E1437" s="7" t="n">
        <v>11.4899997711182</v>
      </c>
      <c r="F1437" s="7" t="n">
        <v>169.199996948242</v>
      </c>
      <c r="G1437" s="7" t="n">
        <v>0</v>
      </c>
      <c r="H1437" s="7" t="n">
        <v>0</v>
      </c>
      <c r="I1437" s="7" t="n">
        <v>0</v>
      </c>
    </row>
    <row r="1438" spans="1:18">
      <c r="A1438" t="s">
        <v>4</v>
      </c>
      <c r="B1438" s="4" t="s">
        <v>5</v>
      </c>
      <c r="C1438" s="4" t="s">
        <v>7</v>
      </c>
      <c r="D1438" s="4" t="s">
        <v>7</v>
      </c>
      <c r="E1438" s="4" t="s">
        <v>13</v>
      </c>
      <c r="F1438" s="4" t="s">
        <v>11</v>
      </c>
    </row>
    <row r="1439" spans="1:18">
      <c r="A1439" t="n">
        <v>15638</v>
      </c>
      <c r="B1439" s="60" t="n">
        <v>45</v>
      </c>
      <c r="C1439" s="7" t="n">
        <v>5</v>
      </c>
      <c r="D1439" s="7" t="n">
        <v>3</v>
      </c>
      <c r="E1439" s="7" t="n">
        <v>1.10000002384186</v>
      </c>
      <c r="F1439" s="7" t="n">
        <v>0</v>
      </c>
    </row>
    <row r="1440" spans="1:18">
      <c r="A1440" t="s">
        <v>4</v>
      </c>
      <c r="B1440" s="4" t="s">
        <v>5</v>
      </c>
      <c r="C1440" s="4" t="s">
        <v>7</v>
      </c>
      <c r="D1440" s="4" t="s">
        <v>7</v>
      </c>
      <c r="E1440" s="4" t="s">
        <v>13</v>
      </c>
      <c r="F1440" s="4" t="s">
        <v>11</v>
      </c>
    </row>
    <row r="1441" spans="1:18">
      <c r="A1441" t="n">
        <v>15647</v>
      </c>
      <c r="B1441" s="60" t="n">
        <v>45</v>
      </c>
      <c r="C1441" s="7" t="n">
        <v>11</v>
      </c>
      <c r="D1441" s="7" t="n">
        <v>3</v>
      </c>
      <c r="E1441" s="7" t="n">
        <v>32.2999992370605</v>
      </c>
      <c r="F1441" s="7" t="n">
        <v>0</v>
      </c>
    </row>
    <row r="1442" spans="1:18">
      <c r="A1442" t="s">
        <v>4</v>
      </c>
      <c r="B1442" s="4" t="s">
        <v>5</v>
      </c>
      <c r="C1442" s="4" t="s">
        <v>7</v>
      </c>
    </row>
    <row r="1443" spans="1:18">
      <c r="A1443" t="n">
        <v>15656</v>
      </c>
      <c r="B1443" s="59" t="n">
        <v>116</v>
      </c>
      <c r="C1443" s="7" t="n">
        <v>0</v>
      </c>
    </row>
    <row r="1444" spans="1:18">
      <c r="A1444" t="s">
        <v>4</v>
      </c>
      <c r="B1444" s="4" t="s">
        <v>5</v>
      </c>
      <c r="C1444" s="4" t="s">
        <v>7</v>
      </c>
      <c r="D1444" s="4" t="s">
        <v>11</v>
      </c>
    </row>
    <row r="1445" spans="1:18">
      <c r="A1445" t="n">
        <v>15658</v>
      </c>
      <c r="B1445" s="59" t="n">
        <v>116</v>
      </c>
      <c r="C1445" s="7" t="n">
        <v>2</v>
      </c>
      <c r="D1445" s="7" t="n">
        <v>1</v>
      </c>
    </row>
    <row r="1446" spans="1:18">
      <c r="A1446" t="s">
        <v>4</v>
      </c>
      <c r="B1446" s="4" t="s">
        <v>5</v>
      </c>
      <c r="C1446" s="4" t="s">
        <v>7</v>
      </c>
      <c r="D1446" s="4" t="s">
        <v>15</v>
      </c>
    </row>
    <row r="1447" spans="1:18">
      <c r="A1447" t="n">
        <v>15662</v>
      </c>
      <c r="B1447" s="59" t="n">
        <v>116</v>
      </c>
      <c r="C1447" s="7" t="n">
        <v>5</v>
      </c>
      <c r="D1447" s="7" t="n">
        <v>1106247680</v>
      </c>
    </row>
    <row r="1448" spans="1:18">
      <c r="A1448" t="s">
        <v>4</v>
      </c>
      <c r="B1448" s="4" t="s">
        <v>5</v>
      </c>
      <c r="C1448" s="4" t="s">
        <v>7</v>
      </c>
      <c r="D1448" s="4" t="s">
        <v>11</v>
      </c>
    </row>
    <row r="1449" spans="1:18">
      <c r="A1449" t="n">
        <v>15668</v>
      </c>
      <c r="B1449" s="59" t="n">
        <v>116</v>
      </c>
      <c r="C1449" s="7" t="n">
        <v>6</v>
      </c>
      <c r="D1449" s="7" t="n">
        <v>1</v>
      </c>
    </row>
    <row r="1450" spans="1:18">
      <c r="A1450" t="s">
        <v>4</v>
      </c>
      <c r="B1450" s="4" t="s">
        <v>5</v>
      </c>
      <c r="C1450" s="4" t="s">
        <v>7</v>
      </c>
      <c r="D1450" s="4" t="s">
        <v>7</v>
      </c>
      <c r="E1450" s="4" t="s">
        <v>13</v>
      </c>
      <c r="F1450" s="4" t="s">
        <v>13</v>
      </c>
      <c r="G1450" s="4" t="s">
        <v>13</v>
      </c>
      <c r="H1450" s="4" t="s">
        <v>11</v>
      </c>
    </row>
    <row r="1451" spans="1:18">
      <c r="A1451" t="n">
        <v>15672</v>
      </c>
      <c r="B1451" s="60" t="n">
        <v>45</v>
      </c>
      <c r="C1451" s="7" t="n">
        <v>2</v>
      </c>
      <c r="D1451" s="7" t="n">
        <v>3</v>
      </c>
      <c r="E1451" s="7" t="n">
        <v>0.0299999993294477</v>
      </c>
      <c r="F1451" s="7" t="n">
        <v>1.52999997138977</v>
      </c>
      <c r="G1451" s="7" t="n">
        <v>-196.970001220703</v>
      </c>
      <c r="H1451" s="7" t="n">
        <v>5000</v>
      </c>
    </row>
    <row r="1452" spans="1:18">
      <c r="A1452" t="s">
        <v>4</v>
      </c>
      <c r="B1452" s="4" t="s">
        <v>5</v>
      </c>
      <c r="C1452" s="4" t="s">
        <v>7</v>
      </c>
      <c r="D1452" s="4" t="s">
        <v>7</v>
      </c>
      <c r="E1452" s="4" t="s">
        <v>13</v>
      </c>
      <c r="F1452" s="4" t="s">
        <v>13</v>
      </c>
      <c r="G1452" s="4" t="s">
        <v>13</v>
      </c>
      <c r="H1452" s="4" t="s">
        <v>11</v>
      </c>
      <c r="I1452" s="4" t="s">
        <v>7</v>
      </c>
    </row>
    <row r="1453" spans="1:18">
      <c r="A1453" t="n">
        <v>15689</v>
      </c>
      <c r="B1453" s="60" t="n">
        <v>45</v>
      </c>
      <c r="C1453" s="7" t="n">
        <v>4</v>
      </c>
      <c r="D1453" s="7" t="n">
        <v>3</v>
      </c>
      <c r="E1453" s="7" t="n">
        <v>11.4899997711182</v>
      </c>
      <c r="F1453" s="7" t="n">
        <v>151.529998779297</v>
      </c>
      <c r="G1453" s="7" t="n">
        <v>0</v>
      </c>
      <c r="H1453" s="7" t="n">
        <v>5000</v>
      </c>
      <c r="I1453" s="7" t="n">
        <v>1</v>
      </c>
    </row>
    <row r="1454" spans="1:18">
      <c r="A1454" t="s">
        <v>4</v>
      </c>
      <c r="B1454" s="4" t="s">
        <v>5</v>
      </c>
      <c r="C1454" s="4" t="s">
        <v>7</v>
      </c>
      <c r="D1454" s="4" t="s">
        <v>11</v>
      </c>
      <c r="E1454" s="4" t="s">
        <v>8</v>
      </c>
      <c r="F1454" s="4" t="s">
        <v>8</v>
      </c>
      <c r="G1454" s="4" t="s">
        <v>8</v>
      </c>
      <c r="H1454" s="4" t="s">
        <v>8</v>
      </c>
    </row>
    <row r="1455" spans="1:18">
      <c r="A1455" t="n">
        <v>15707</v>
      </c>
      <c r="B1455" s="27" t="n">
        <v>51</v>
      </c>
      <c r="C1455" s="7" t="n">
        <v>3</v>
      </c>
      <c r="D1455" s="7" t="n">
        <v>6</v>
      </c>
      <c r="E1455" s="7" t="s">
        <v>186</v>
      </c>
      <c r="F1455" s="7" t="s">
        <v>211</v>
      </c>
      <c r="G1455" s="7" t="s">
        <v>87</v>
      </c>
      <c r="H1455" s="7" t="s">
        <v>88</v>
      </c>
    </row>
    <row r="1456" spans="1:18">
      <c r="A1456" t="s">
        <v>4</v>
      </c>
      <c r="B1456" s="4" t="s">
        <v>5</v>
      </c>
      <c r="C1456" s="4" t="s">
        <v>7</v>
      </c>
      <c r="D1456" s="4" t="s">
        <v>11</v>
      </c>
    </row>
    <row r="1457" spans="1:9">
      <c r="A1457" t="n">
        <v>15720</v>
      </c>
      <c r="B1457" s="32" t="n">
        <v>58</v>
      </c>
      <c r="C1457" s="7" t="n">
        <v>255</v>
      </c>
      <c r="D1457" s="7" t="n">
        <v>0</v>
      </c>
    </row>
    <row r="1458" spans="1:9">
      <c r="A1458" t="s">
        <v>4</v>
      </c>
      <c r="B1458" s="4" t="s">
        <v>5</v>
      </c>
      <c r="C1458" s="4" t="s">
        <v>7</v>
      </c>
      <c r="D1458" s="4" t="s">
        <v>11</v>
      </c>
    </row>
    <row r="1459" spans="1:9">
      <c r="A1459" t="n">
        <v>15724</v>
      </c>
      <c r="B1459" s="60" t="n">
        <v>45</v>
      </c>
      <c r="C1459" s="7" t="n">
        <v>7</v>
      </c>
      <c r="D1459" s="7" t="n">
        <v>255</v>
      </c>
    </row>
    <row r="1460" spans="1:9">
      <c r="A1460" t="s">
        <v>4</v>
      </c>
      <c r="B1460" s="4" t="s">
        <v>5</v>
      </c>
      <c r="C1460" s="4" t="s">
        <v>11</v>
      </c>
      <c r="D1460" s="4" t="s">
        <v>13</v>
      </c>
      <c r="E1460" s="4" t="s">
        <v>13</v>
      </c>
      <c r="F1460" s="4" t="s">
        <v>13</v>
      </c>
      <c r="G1460" s="4" t="s">
        <v>11</v>
      </c>
      <c r="H1460" s="4" t="s">
        <v>11</v>
      </c>
    </row>
    <row r="1461" spans="1:9">
      <c r="A1461" t="n">
        <v>15728</v>
      </c>
      <c r="B1461" s="44" t="n">
        <v>60</v>
      </c>
      <c r="C1461" s="7" t="n">
        <v>6</v>
      </c>
      <c r="D1461" s="7" t="n">
        <v>0</v>
      </c>
      <c r="E1461" s="7" t="n">
        <v>-5</v>
      </c>
      <c r="F1461" s="7" t="n">
        <v>0</v>
      </c>
      <c r="G1461" s="7" t="n">
        <v>1000</v>
      </c>
      <c r="H1461" s="7" t="n">
        <v>0</v>
      </c>
    </row>
    <row r="1462" spans="1:9">
      <c r="A1462" t="s">
        <v>4</v>
      </c>
      <c r="B1462" s="4" t="s">
        <v>5</v>
      </c>
      <c r="C1462" s="4" t="s">
        <v>11</v>
      </c>
    </row>
    <row r="1463" spans="1:9">
      <c r="A1463" t="n">
        <v>15747</v>
      </c>
      <c r="B1463" s="28" t="n">
        <v>16</v>
      </c>
      <c r="C1463" s="7" t="n">
        <v>300</v>
      </c>
    </row>
    <row r="1464" spans="1:9">
      <c r="A1464" t="s">
        <v>4</v>
      </c>
      <c r="B1464" s="4" t="s">
        <v>5</v>
      </c>
      <c r="C1464" s="4" t="s">
        <v>7</v>
      </c>
      <c r="D1464" s="4" t="s">
        <v>11</v>
      </c>
      <c r="E1464" s="4" t="s">
        <v>8</v>
      </c>
    </row>
    <row r="1465" spans="1:9">
      <c r="A1465" t="n">
        <v>15750</v>
      </c>
      <c r="B1465" s="27" t="n">
        <v>51</v>
      </c>
      <c r="C1465" s="7" t="n">
        <v>4</v>
      </c>
      <c r="D1465" s="7" t="n">
        <v>6</v>
      </c>
      <c r="E1465" s="7" t="s">
        <v>216</v>
      </c>
    </row>
    <row r="1466" spans="1:9">
      <c r="A1466" t="s">
        <v>4</v>
      </c>
      <c r="B1466" s="4" t="s">
        <v>5</v>
      </c>
      <c r="C1466" s="4" t="s">
        <v>11</v>
      </c>
    </row>
    <row r="1467" spans="1:9">
      <c r="A1467" t="n">
        <v>15765</v>
      </c>
      <c r="B1467" s="28" t="n">
        <v>16</v>
      </c>
      <c r="C1467" s="7" t="n">
        <v>0</v>
      </c>
    </row>
    <row r="1468" spans="1:9">
      <c r="A1468" t="s">
        <v>4</v>
      </c>
      <c r="B1468" s="4" t="s">
        <v>5</v>
      </c>
      <c r="C1468" s="4" t="s">
        <v>11</v>
      </c>
      <c r="D1468" s="4" t="s">
        <v>39</v>
      </c>
      <c r="E1468" s="4" t="s">
        <v>7</v>
      </c>
      <c r="F1468" s="4" t="s">
        <v>7</v>
      </c>
    </row>
    <row r="1469" spans="1:9">
      <c r="A1469" t="n">
        <v>15768</v>
      </c>
      <c r="B1469" s="29" t="n">
        <v>26</v>
      </c>
      <c r="C1469" s="7" t="n">
        <v>6</v>
      </c>
      <c r="D1469" s="7" t="s">
        <v>217</v>
      </c>
      <c r="E1469" s="7" t="n">
        <v>2</v>
      </c>
      <c r="F1469" s="7" t="n">
        <v>0</v>
      </c>
    </row>
    <row r="1470" spans="1:9">
      <c r="A1470" t="s">
        <v>4</v>
      </c>
      <c r="B1470" s="4" t="s">
        <v>5</v>
      </c>
    </row>
    <row r="1471" spans="1:9">
      <c r="A1471" t="n">
        <v>15779</v>
      </c>
      <c r="B1471" s="25" t="n">
        <v>28</v>
      </c>
    </row>
    <row r="1472" spans="1:9">
      <c r="A1472" t="s">
        <v>4</v>
      </c>
      <c r="B1472" s="4" t="s">
        <v>5</v>
      </c>
      <c r="C1472" s="4" t="s">
        <v>11</v>
      </c>
      <c r="D1472" s="4" t="s">
        <v>7</v>
      </c>
    </row>
    <row r="1473" spans="1:8">
      <c r="A1473" t="n">
        <v>15780</v>
      </c>
      <c r="B1473" s="31" t="n">
        <v>89</v>
      </c>
      <c r="C1473" s="7" t="n">
        <v>65533</v>
      </c>
      <c r="D1473" s="7" t="n">
        <v>1</v>
      </c>
    </row>
    <row r="1474" spans="1:8">
      <c r="A1474" t="s">
        <v>4</v>
      </c>
      <c r="B1474" s="4" t="s">
        <v>5</v>
      </c>
      <c r="C1474" s="4" t="s">
        <v>7</v>
      </c>
      <c r="D1474" s="4" t="s">
        <v>7</v>
      </c>
      <c r="E1474" s="4" t="s">
        <v>13</v>
      </c>
      <c r="F1474" s="4" t="s">
        <v>13</v>
      </c>
      <c r="G1474" s="4" t="s">
        <v>13</v>
      </c>
      <c r="H1474" s="4" t="s">
        <v>11</v>
      </c>
    </row>
    <row r="1475" spans="1:8">
      <c r="A1475" t="n">
        <v>15784</v>
      </c>
      <c r="B1475" s="60" t="n">
        <v>45</v>
      </c>
      <c r="C1475" s="7" t="n">
        <v>2</v>
      </c>
      <c r="D1475" s="7" t="n">
        <v>3</v>
      </c>
      <c r="E1475" s="7" t="n">
        <v>0.0299999993294477</v>
      </c>
      <c r="F1475" s="7" t="n">
        <v>1.75</v>
      </c>
      <c r="G1475" s="7" t="n">
        <v>-196.970001220703</v>
      </c>
      <c r="H1475" s="7" t="n">
        <v>4000</v>
      </c>
    </row>
    <row r="1476" spans="1:8">
      <c r="A1476" t="s">
        <v>4</v>
      </c>
      <c r="B1476" s="4" t="s">
        <v>5</v>
      </c>
      <c r="C1476" s="4" t="s">
        <v>7</v>
      </c>
      <c r="D1476" s="4" t="s">
        <v>11</v>
      </c>
      <c r="E1476" s="4" t="s">
        <v>7</v>
      </c>
    </row>
    <row r="1477" spans="1:8">
      <c r="A1477" t="n">
        <v>15801</v>
      </c>
      <c r="B1477" s="12" t="n">
        <v>49</v>
      </c>
      <c r="C1477" s="7" t="n">
        <v>1</v>
      </c>
      <c r="D1477" s="7" t="n">
        <v>4000</v>
      </c>
      <c r="E1477" s="7" t="n">
        <v>0</v>
      </c>
    </row>
    <row r="1478" spans="1:8">
      <c r="A1478" t="s">
        <v>4</v>
      </c>
      <c r="B1478" s="4" t="s">
        <v>5</v>
      </c>
      <c r="C1478" s="4" t="s">
        <v>7</v>
      </c>
      <c r="D1478" s="4" t="s">
        <v>11</v>
      </c>
      <c r="E1478" s="4" t="s">
        <v>13</v>
      </c>
    </row>
    <row r="1479" spans="1:8">
      <c r="A1479" t="n">
        <v>15806</v>
      </c>
      <c r="B1479" s="32" t="n">
        <v>58</v>
      </c>
      <c r="C1479" s="7" t="n">
        <v>0</v>
      </c>
      <c r="D1479" s="7" t="n">
        <v>2000</v>
      </c>
      <c r="E1479" s="7" t="n">
        <v>1</v>
      </c>
    </row>
    <row r="1480" spans="1:8">
      <c r="A1480" t="s">
        <v>4</v>
      </c>
      <c r="B1480" s="4" t="s">
        <v>5</v>
      </c>
      <c r="C1480" s="4" t="s">
        <v>7</v>
      </c>
      <c r="D1480" s="4" t="s">
        <v>11</v>
      </c>
    </row>
    <row r="1481" spans="1:8">
      <c r="A1481" t="n">
        <v>15814</v>
      </c>
      <c r="B1481" s="32" t="n">
        <v>58</v>
      </c>
      <c r="C1481" s="7" t="n">
        <v>255</v>
      </c>
      <c r="D1481" s="7" t="n">
        <v>0</v>
      </c>
    </row>
    <row r="1482" spans="1:8">
      <c r="A1482" t="s">
        <v>4</v>
      </c>
      <c r="B1482" s="4" t="s">
        <v>5</v>
      </c>
      <c r="C1482" s="4" t="s">
        <v>7</v>
      </c>
      <c r="D1482" s="4" t="s">
        <v>7</v>
      </c>
    </row>
    <row r="1483" spans="1:8">
      <c r="A1483" t="n">
        <v>15818</v>
      </c>
      <c r="B1483" s="12" t="n">
        <v>49</v>
      </c>
      <c r="C1483" s="7" t="n">
        <v>2</v>
      </c>
      <c r="D1483" s="7" t="n">
        <v>0</v>
      </c>
    </row>
    <row r="1484" spans="1:8">
      <c r="A1484" t="s">
        <v>4</v>
      </c>
      <c r="B1484" s="4" t="s">
        <v>5</v>
      </c>
      <c r="C1484" s="4" t="s">
        <v>8</v>
      </c>
      <c r="D1484" s="4" t="s">
        <v>11</v>
      </c>
    </row>
    <row r="1485" spans="1:8">
      <c r="A1485" t="n">
        <v>15821</v>
      </c>
      <c r="B1485" s="57" t="n">
        <v>29</v>
      </c>
      <c r="C1485" s="7" t="s">
        <v>171</v>
      </c>
      <c r="D1485" s="7" t="n">
        <v>6</v>
      </c>
    </row>
    <row r="1486" spans="1:8">
      <c r="A1486" t="s">
        <v>4</v>
      </c>
      <c r="B1486" s="4" t="s">
        <v>5</v>
      </c>
      <c r="C1486" s="4" t="s">
        <v>7</v>
      </c>
    </row>
    <row r="1487" spans="1:8">
      <c r="A1487" t="n">
        <v>15830</v>
      </c>
      <c r="B1487" s="67" t="n">
        <v>78</v>
      </c>
      <c r="C1487" s="7" t="n">
        <v>255</v>
      </c>
    </row>
    <row r="1488" spans="1:8">
      <c r="A1488" t="s">
        <v>4</v>
      </c>
      <c r="B1488" s="4" t="s">
        <v>5</v>
      </c>
      <c r="C1488" s="4" t="s">
        <v>11</v>
      </c>
    </row>
    <row r="1489" spans="1:8">
      <c r="A1489" t="n">
        <v>15832</v>
      </c>
      <c r="B1489" s="42" t="n">
        <v>12</v>
      </c>
      <c r="C1489" s="7" t="n">
        <v>8503</v>
      </c>
    </row>
    <row r="1490" spans="1:8">
      <c r="A1490" t="s">
        <v>4</v>
      </c>
      <c r="B1490" s="4" t="s">
        <v>5</v>
      </c>
      <c r="C1490" s="4" t="s">
        <v>11</v>
      </c>
    </row>
    <row r="1491" spans="1:8">
      <c r="A1491" t="n">
        <v>15835</v>
      </c>
      <c r="B1491" s="42" t="n">
        <v>12</v>
      </c>
      <c r="C1491" s="7" t="n">
        <v>8957</v>
      </c>
    </row>
    <row r="1492" spans="1:8">
      <c r="A1492" t="s">
        <v>4</v>
      </c>
      <c r="B1492" s="4" t="s">
        <v>5</v>
      </c>
      <c r="C1492" s="4" t="s">
        <v>11</v>
      </c>
      <c r="D1492" s="4" t="s">
        <v>7</v>
      </c>
      <c r="E1492" s="4" t="s">
        <v>11</v>
      </c>
    </row>
    <row r="1493" spans="1:8">
      <c r="A1493" t="n">
        <v>15838</v>
      </c>
      <c r="B1493" s="68" t="n">
        <v>104</v>
      </c>
      <c r="C1493" s="7" t="n">
        <v>111</v>
      </c>
      <c r="D1493" s="7" t="n">
        <v>1</v>
      </c>
      <c r="E1493" s="7" t="n">
        <v>5</v>
      </c>
    </row>
    <row r="1494" spans="1:8">
      <c r="A1494" t="s">
        <v>4</v>
      </c>
      <c r="B1494" s="4" t="s">
        <v>5</v>
      </c>
    </row>
    <row r="1495" spans="1:8">
      <c r="A1495" t="n">
        <v>15844</v>
      </c>
      <c r="B1495" s="5" t="n">
        <v>1</v>
      </c>
    </row>
    <row r="1496" spans="1:8">
      <c r="A1496" t="s">
        <v>4</v>
      </c>
      <c r="B1496" s="4" t="s">
        <v>5</v>
      </c>
      <c r="C1496" s="4" t="s">
        <v>7</v>
      </c>
      <c r="D1496" s="14" t="s">
        <v>14</v>
      </c>
      <c r="E1496" s="4" t="s">
        <v>5</v>
      </c>
      <c r="F1496" s="4" t="s">
        <v>11</v>
      </c>
      <c r="G1496" s="4" t="s">
        <v>7</v>
      </c>
      <c r="H1496" s="4" t="s">
        <v>7</v>
      </c>
      <c r="I1496" s="4" t="s">
        <v>7</v>
      </c>
      <c r="J1496" s="14" t="s">
        <v>16</v>
      </c>
      <c r="K1496" s="4" t="s">
        <v>7</v>
      </c>
      <c r="L1496" s="4" t="s">
        <v>7</v>
      </c>
      <c r="M1496" s="4" t="s">
        <v>11</v>
      </c>
      <c r="N1496" s="4" t="s">
        <v>7</v>
      </c>
      <c r="O1496" s="4" t="s">
        <v>7</v>
      </c>
      <c r="P1496" s="4" t="s">
        <v>12</v>
      </c>
    </row>
    <row r="1497" spans="1:8">
      <c r="A1497" t="n">
        <v>15845</v>
      </c>
      <c r="B1497" s="10" t="n">
        <v>5</v>
      </c>
      <c r="C1497" s="7" t="n">
        <v>28</v>
      </c>
      <c r="D1497" s="14" t="s">
        <v>3</v>
      </c>
      <c r="E1497" s="69" t="n">
        <v>105</v>
      </c>
      <c r="F1497" s="7" t="n">
        <v>10</v>
      </c>
      <c r="G1497" s="7" t="n">
        <v>0</v>
      </c>
      <c r="H1497" s="7" t="n">
        <v>2</v>
      </c>
      <c r="I1497" s="7" t="n">
        <v>1</v>
      </c>
      <c r="J1497" s="14" t="s">
        <v>3</v>
      </c>
      <c r="K1497" s="7" t="n">
        <v>8</v>
      </c>
      <c r="L1497" s="7" t="n">
        <v>30</v>
      </c>
      <c r="M1497" s="7" t="n">
        <v>8787</v>
      </c>
      <c r="N1497" s="7" t="n">
        <v>9</v>
      </c>
      <c r="O1497" s="7" t="n">
        <v>1</v>
      </c>
      <c r="P1497" s="11" t="n">
        <f t="normal" ca="1">A1503</f>
        <v>0</v>
      </c>
    </row>
    <row r="1498" spans="1:8">
      <c r="A1498" t="s">
        <v>4</v>
      </c>
      <c r="B1498" s="4" t="s">
        <v>5</v>
      </c>
      <c r="C1498" s="4" t="s">
        <v>11</v>
      </c>
      <c r="D1498" s="4" t="s">
        <v>7</v>
      </c>
      <c r="E1498" s="4" t="s">
        <v>7</v>
      </c>
    </row>
    <row r="1499" spans="1:8">
      <c r="A1499" t="n">
        <v>15863</v>
      </c>
      <c r="B1499" s="68" t="n">
        <v>104</v>
      </c>
      <c r="C1499" s="7" t="n">
        <v>10</v>
      </c>
      <c r="D1499" s="7" t="n">
        <v>3</v>
      </c>
      <c r="E1499" s="7" t="n">
        <v>2</v>
      </c>
    </row>
    <row r="1500" spans="1:8">
      <c r="A1500" t="s">
        <v>4</v>
      </c>
      <c r="B1500" s="4" t="s">
        <v>5</v>
      </c>
    </row>
    <row r="1501" spans="1:8">
      <c r="A1501" t="n">
        <v>15868</v>
      </c>
      <c r="B1501" s="5" t="n">
        <v>1</v>
      </c>
    </row>
    <row r="1502" spans="1:8">
      <c r="A1502" t="s">
        <v>4</v>
      </c>
      <c r="B1502" s="4" t="s">
        <v>5</v>
      </c>
      <c r="C1502" s="4" t="s">
        <v>11</v>
      </c>
      <c r="D1502" s="4" t="s">
        <v>7</v>
      </c>
    </row>
    <row r="1503" spans="1:8">
      <c r="A1503" t="n">
        <v>15869</v>
      </c>
      <c r="B1503" s="68" t="n">
        <v>104</v>
      </c>
      <c r="C1503" s="7" t="n">
        <v>9</v>
      </c>
      <c r="D1503" s="7" t="n">
        <v>5</v>
      </c>
    </row>
    <row r="1504" spans="1:8">
      <c r="A1504" t="s">
        <v>4</v>
      </c>
      <c r="B1504" s="4" t="s">
        <v>5</v>
      </c>
      <c r="C1504" s="4" t="s">
        <v>11</v>
      </c>
      <c r="D1504" s="4" t="s">
        <v>7</v>
      </c>
    </row>
    <row r="1505" spans="1:16">
      <c r="A1505" t="n">
        <v>15873</v>
      </c>
      <c r="B1505" s="68" t="n">
        <v>104</v>
      </c>
      <c r="C1505" s="7" t="n">
        <v>10</v>
      </c>
      <c r="D1505" s="7" t="n">
        <v>5</v>
      </c>
    </row>
    <row r="1506" spans="1:16">
      <c r="A1506" t="s">
        <v>4</v>
      </c>
      <c r="B1506" s="4" t="s">
        <v>5</v>
      </c>
      <c r="C1506" s="4" t="s">
        <v>11</v>
      </c>
      <c r="D1506" s="4" t="s">
        <v>13</v>
      </c>
      <c r="E1506" s="4" t="s">
        <v>13</v>
      </c>
      <c r="F1506" s="4" t="s">
        <v>13</v>
      </c>
      <c r="G1506" s="4" t="s">
        <v>13</v>
      </c>
    </row>
    <row r="1507" spans="1:16">
      <c r="A1507" t="n">
        <v>15877</v>
      </c>
      <c r="B1507" s="37" t="n">
        <v>46</v>
      </c>
      <c r="C1507" s="7" t="n">
        <v>61456</v>
      </c>
      <c r="D1507" s="7" t="n">
        <v>0</v>
      </c>
      <c r="E1507" s="7" t="n">
        <v>2</v>
      </c>
      <c r="F1507" s="7" t="n">
        <v>-29.3999996185303</v>
      </c>
      <c r="G1507" s="7" t="n">
        <v>0</v>
      </c>
    </row>
    <row r="1508" spans="1:16">
      <c r="A1508" t="s">
        <v>4</v>
      </c>
      <c r="B1508" s="4" t="s">
        <v>5</v>
      </c>
      <c r="C1508" s="4" t="s">
        <v>7</v>
      </c>
      <c r="D1508" s="4" t="s">
        <v>8</v>
      </c>
    </row>
    <row r="1509" spans="1:16">
      <c r="A1509" t="n">
        <v>15896</v>
      </c>
      <c r="B1509" s="6" t="n">
        <v>2</v>
      </c>
      <c r="C1509" s="7" t="n">
        <v>10</v>
      </c>
      <c r="D1509" s="7" t="s">
        <v>218</v>
      </c>
    </row>
    <row r="1510" spans="1:16">
      <c r="A1510" t="s">
        <v>4</v>
      </c>
      <c r="B1510" s="4" t="s">
        <v>5</v>
      </c>
      <c r="C1510" s="4" t="s">
        <v>11</v>
      </c>
    </row>
    <row r="1511" spans="1:16">
      <c r="A1511" t="n">
        <v>15911</v>
      </c>
      <c r="B1511" s="28" t="n">
        <v>16</v>
      </c>
      <c r="C1511" s="7" t="n">
        <v>0</v>
      </c>
    </row>
    <row r="1512" spans="1:16">
      <c r="A1512" t="s">
        <v>4</v>
      </c>
      <c r="B1512" s="4" t="s">
        <v>5</v>
      </c>
      <c r="C1512" s="4" t="s">
        <v>7</v>
      </c>
      <c r="D1512" s="4" t="s">
        <v>11</v>
      </c>
    </row>
    <row r="1513" spans="1:16">
      <c r="A1513" t="n">
        <v>15914</v>
      </c>
      <c r="B1513" s="32" t="n">
        <v>58</v>
      </c>
      <c r="C1513" s="7" t="n">
        <v>105</v>
      </c>
      <c r="D1513" s="7" t="n">
        <v>300</v>
      </c>
    </row>
    <row r="1514" spans="1:16">
      <c r="A1514" t="s">
        <v>4</v>
      </c>
      <c r="B1514" s="4" t="s">
        <v>5</v>
      </c>
      <c r="C1514" s="4" t="s">
        <v>13</v>
      </c>
      <c r="D1514" s="4" t="s">
        <v>11</v>
      </c>
    </row>
    <row r="1515" spans="1:16">
      <c r="A1515" t="n">
        <v>15918</v>
      </c>
      <c r="B1515" s="53" t="n">
        <v>103</v>
      </c>
      <c r="C1515" s="7" t="n">
        <v>1</v>
      </c>
      <c r="D1515" s="7" t="n">
        <v>300</v>
      </c>
    </row>
    <row r="1516" spans="1:16">
      <c r="A1516" t="s">
        <v>4</v>
      </c>
      <c r="B1516" s="4" t="s">
        <v>5</v>
      </c>
      <c r="C1516" s="4" t="s">
        <v>7</v>
      </c>
      <c r="D1516" s="4" t="s">
        <v>11</v>
      </c>
    </row>
    <row r="1517" spans="1:16">
      <c r="A1517" t="n">
        <v>15925</v>
      </c>
      <c r="B1517" s="54" t="n">
        <v>72</v>
      </c>
      <c r="C1517" s="7" t="n">
        <v>4</v>
      </c>
      <c r="D1517" s="7" t="n">
        <v>0</v>
      </c>
    </row>
    <row r="1518" spans="1:16">
      <c r="A1518" t="s">
        <v>4</v>
      </c>
      <c r="B1518" s="4" t="s">
        <v>5</v>
      </c>
      <c r="C1518" s="4" t="s">
        <v>15</v>
      </c>
    </row>
    <row r="1519" spans="1:16">
      <c r="A1519" t="n">
        <v>15929</v>
      </c>
      <c r="B1519" s="64" t="n">
        <v>15</v>
      </c>
      <c r="C1519" s="7" t="n">
        <v>1073741824</v>
      </c>
    </row>
    <row r="1520" spans="1:16">
      <c r="A1520" t="s">
        <v>4</v>
      </c>
      <c r="B1520" s="4" t="s">
        <v>5</v>
      </c>
      <c r="C1520" s="4" t="s">
        <v>7</v>
      </c>
    </row>
    <row r="1521" spans="1:7">
      <c r="A1521" t="n">
        <v>15934</v>
      </c>
      <c r="B1521" s="52" t="n">
        <v>64</v>
      </c>
      <c r="C1521" s="7" t="n">
        <v>3</v>
      </c>
    </row>
    <row r="1522" spans="1:7">
      <c r="A1522" t="s">
        <v>4</v>
      </c>
      <c r="B1522" s="4" t="s">
        <v>5</v>
      </c>
      <c r="C1522" s="4" t="s">
        <v>7</v>
      </c>
      <c r="D1522" s="4" t="s">
        <v>7</v>
      </c>
      <c r="E1522" s="4" t="s">
        <v>11</v>
      </c>
    </row>
    <row r="1523" spans="1:7">
      <c r="A1523" t="n">
        <v>15936</v>
      </c>
      <c r="B1523" s="60" t="n">
        <v>45</v>
      </c>
      <c r="C1523" s="7" t="n">
        <v>8</v>
      </c>
      <c r="D1523" s="7" t="n">
        <v>1</v>
      </c>
      <c r="E1523" s="7" t="n">
        <v>0</v>
      </c>
    </row>
    <row r="1524" spans="1:7">
      <c r="A1524" t="s">
        <v>4</v>
      </c>
      <c r="B1524" s="4" t="s">
        <v>5</v>
      </c>
      <c r="C1524" s="4" t="s">
        <v>11</v>
      </c>
    </row>
    <row r="1525" spans="1:7">
      <c r="A1525" t="n">
        <v>15941</v>
      </c>
      <c r="B1525" s="70" t="n">
        <v>13</v>
      </c>
      <c r="C1525" s="7" t="n">
        <v>6409</v>
      </c>
    </row>
    <row r="1526" spans="1:7">
      <c r="A1526" t="s">
        <v>4</v>
      </c>
      <c r="B1526" s="4" t="s">
        <v>5</v>
      </c>
      <c r="C1526" s="4" t="s">
        <v>11</v>
      </c>
    </row>
    <row r="1527" spans="1:7">
      <c r="A1527" t="n">
        <v>15944</v>
      </c>
      <c r="B1527" s="70" t="n">
        <v>13</v>
      </c>
      <c r="C1527" s="7" t="n">
        <v>6408</v>
      </c>
    </row>
    <row r="1528" spans="1:7">
      <c r="A1528" t="s">
        <v>4</v>
      </c>
      <c r="B1528" s="4" t="s">
        <v>5</v>
      </c>
      <c r="C1528" s="4" t="s">
        <v>11</v>
      </c>
    </row>
    <row r="1529" spans="1:7">
      <c r="A1529" t="n">
        <v>15947</v>
      </c>
      <c r="B1529" s="42" t="n">
        <v>12</v>
      </c>
      <c r="C1529" s="7" t="n">
        <v>6464</v>
      </c>
    </row>
    <row r="1530" spans="1:7">
      <c r="A1530" t="s">
        <v>4</v>
      </c>
      <c r="B1530" s="4" t="s">
        <v>5</v>
      </c>
      <c r="C1530" s="4" t="s">
        <v>11</v>
      </c>
    </row>
    <row r="1531" spans="1:7">
      <c r="A1531" t="n">
        <v>15950</v>
      </c>
      <c r="B1531" s="70" t="n">
        <v>13</v>
      </c>
      <c r="C1531" s="7" t="n">
        <v>6465</v>
      </c>
    </row>
    <row r="1532" spans="1:7">
      <c r="A1532" t="s">
        <v>4</v>
      </c>
      <c r="B1532" s="4" t="s">
        <v>5</v>
      </c>
      <c r="C1532" s="4" t="s">
        <v>11</v>
      </c>
    </row>
    <row r="1533" spans="1:7">
      <c r="A1533" t="n">
        <v>15953</v>
      </c>
      <c r="B1533" s="70" t="n">
        <v>13</v>
      </c>
      <c r="C1533" s="7" t="n">
        <v>6466</v>
      </c>
    </row>
    <row r="1534" spans="1:7">
      <c r="A1534" t="s">
        <v>4</v>
      </c>
      <c r="B1534" s="4" t="s">
        <v>5</v>
      </c>
      <c r="C1534" s="4" t="s">
        <v>11</v>
      </c>
    </row>
    <row r="1535" spans="1:7">
      <c r="A1535" t="n">
        <v>15956</v>
      </c>
      <c r="B1535" s="70" t="n">
        <v>13</v>
      </c>
      <c r="C1535" s="7" t="n">
        <v>6467</v>
      </c>
    </row>
    <row r="1536" spans="1:7">
      <c r="A1536" t="s">
        <v>4</v>
      </c>
      <c r="B1536" s="4" t="s">
        <v>5</v>
      </c>
      <c r="C1536" s="4" t="s">
        <v>11</v>
      </c>
    </row>
    <row r="1537" spans="1:5">
      <c r="A1537" t="n">
        <v>15959</v>
      </c>
      <c r="B1537" s="70" t="n">
        <v>13</v>
      </c>
      <c r="C1537" s="7" t="n">
        <v>6468</v>
      </c>
    </row>
    <row r="1538" spans="1:5">
      <c r="A1538" t="s">
        <v>4</v>
      </c>
      <c r="B1538" s="4" t="s">
        <v>5</v>
      </c>
      <c r="C1538" s="4" t="s">
        <v>11</v>
      </c>
    </row>
    <row r="1539" spans="1:5">
      <c r="A1539" t="n">
        <v>15962</v>
      </c>
      <c r="B1539" s="70" t="n">
        <v>13</v>
      </c>
      <c r="C1539" s="7" t="n">
        <v>6469</v>
      </c>
    </row>
    <row r="1540" spans="1:5">
      <c r="A1540" t="s">
        <v>4</v>
      </c>
      <c r="B1540" s="4" t="s">
        <v>5</v>
      </c>
      <c r="C1540" s="4" t="s">
        <v>11</v>
      </c>
    </row>
    <row r="1541" spans="1:5">
      <c r="A1541" t="n">
        <v>15965</v>
      </c>
      <c r="B1541" s="70" t="n">
        <v>13</v>
      </c>
      <c r="C1541" s="7" t="n">
        <v>6470</v>
      </c>
    </row>
    <row r="1542" spans="1:5">
      <c r="A1542" t="s">
        <v>4</v>
      </c>
      <c r="B1542" s="4" t="s">
        <v>5</v>
      </c>
      <c r="C1542" s="4" t="s">
        <v>11</v>
      </c>
    </row>
    <row r="1543" spans="1:5">
      <c r="A1543" t="n">
        <v>15968</v>
      </c>
      <c r="B1543" s="70" t="n">
        <v>13</v>
      </c>
      <c r="C1543" s="7" t="n">
        <v>6471</v>
      </c>
    </row>
    <row r="1544" spans="1:5">
      <c r="A1544" t="s">
        <v>4</v>
      </c>
      <c r="B1544" s="4" t="s">
        <v>5</v>
      </c>
      <c r="C1544" s="4" t="s">
        <v>7</v>
      </c>
    </row>
    <row r="1545" spans="1:5">
      <c r="A1545" t="n">
        <v>15971</v>
      </c>
      <c r="B1545" s="34" t="n">
        <v>23</v>
      </c>
      <c r="C1545" s="7" t="n">
        <v>0</v>
      </c>
    </row>
    <row r="1546" spans="1:5">
      <c r="A1546" t="s">
        <v>4</v>
      </c>
      <c r="B1546" s="4" t="s">
        <v>5</v>
      </c>
      <c r="C1546" s="4" t="s">
        <v>8</v>
      </c>
      <c r="D1546" s="4" t="s">
        <v>8</v>
      </c>
      <c r="E1546" s="4" t="s">
        <v>7</v>
      </c>
    </row>
    <row r="1547" spans="1:5">
      <c r="A1547" t="n">
        <v>15973</v>
      </c>
      <c r="B1547" s="71" t="n">
        <v>30</v>
      </c>
      <c r="C1547" s="7" t="s">
        <v>219</v>
      </c>
      <c r="D1547" s="7" t="s">
        <v>220</v>
      </c>
      <c r="E1547" s="7" t="n">
        <v>0</v>
      </c>
    </row>
    <row r="1548" spans="1:5">
      <c r="A1548" t="s">
        <v>4</v>
      </c>
      <c r="B1548" s="4" t="s">
        <v>5</v>
      </c>
    </row>
    <row r="1549" spans="1:5">
      <c r="A1549" t="n">
        <v>15996</v>
      </c>
      <c r="B1549" s="5" t="n">
        <v>1</v>
      </c>
    </row>
    <row r="1550" spans="1:5" s="3" customFormat="1" customHeight="0">
      <c r="A1550" s="3" t="s">
        <v>2</v>
      </c>
      <c r="B1550" s="3" t="s">
        <v>221</v>
      </c>
    </row>
    <row r="1551" spans="1:5">
      <c r="A1551" t="s">
        <v>4</v>
      </c>
      <c r="B1551" s="4" t="s">
        <v>5</v>
      </c>
      <c r="C1551" s="4" t="s">
        <v>7</v>
      </c>
      <c r="D1551" s="4" t="s">
        <v>7</v>
      </c>
      <c r="E1551" s="4" t="s">
        <v>7</v>
      </c>
      <c r="F1551" s="4" t="s">
        <v>7</v>
      </c>
    </row>
    <row r="1552" spans="1:5">
      <c r="A1552" t="n">
        <v>16000</v>
      </c>
      <c r="B1552" s="9" t="n">
        <v>14</v>
      </c>
      <c r="C1552" s="7" t="n">
        <v>2</v>
      </c>
      <c r="D1552" s="7" t="n">
        <v>0</v>
      </c>
      <c r="E1552" s="7" t="n">
        <v>0</v>
      </c>
      <c r="F1552" s="7" t="n">
        <v>0</v>
      </c>
    </row>
    <row r="1553" spans="1:6">
      <c r="A1553" t="s">
        <v>4</v>
      </c>
      <c r="B1553" s="4" t="s">
        <v>5</v>
      </c>
      <c r="C1553" s="4" t="s">
        <v>7</v>
      </c>
      <c r="D1553" s="14" t="s">
        <v>14</v>
      </c>
      <c r="E1553" s="4" t="s">
        <v>5</v>
      </c>
      <c r="F1553" s="4" t="s">
        <v>7</v>
      </c>
      <c r="G1553" s="4" t="s">
        <v>11</v>
      </c>
      <c r="H1553" s="14" t="s">
        <v>16</v>
      </c>
      <c r="I1553" s="4" t="s">
        <v>7</v>
      </c>
      <c r="J1553" s="4" t="s">
        <v>15</v>
      </c>
      <c r="K1553" s="4" t="s">
        <v>7</v>
      </c>
      <c r="L1553" s="4" t="s">
        <v>7</v>
      </c>
      <c r="M1553" s="14" t="s">
        <v>14</v>
      </c>
      <c r="N1553" s="4" t="s">
        <v>5</v>
      </c>
      <c r="O1553" s="4" t="s">
        <v>7</v>
      </c>
      <c r="P1553" s="4" t="s">
        <v>11</v>
      </c>
      <c r="Q1553" s="14" t="s">
        <v>16</v>
      </c>
      <c r="R1553" s="4" t="s">
        <v>7</v>
      </c>
      <c r="S1553" s="4" t="s">
        <v>15</v>
      </c>
      <c r="T1553" s="4" t="s">
        <v>7</v>
      </c>
      <c r="U1553" s="4" t="s">
        <v>7</v>
      </c>
      <c r="V1553" s="4" t="s">
        <v>7</v>
      </c>
      <c r="W1553" s="4" t="s">
        <v>12</v>
      </c>
    </row>
    <row r="1554" spans="1:6">
      <c r="A1554" t="n">
        <v>16005</v>
      </c>
      <c r="B1554" s="10" t="n">
        <v>5</v>
      </c>
      <c r="C1554" s="7" t="n">
        <v>28</v>
      </c>
      <c r="D1554" s="14" t="s">
        <v>3</v>
      </c>
      <c r="E1554" s="8" t="n">
        <v>162</v>
      </c>
      <c r="F1554" s="7" t="n">
        <v>3</v>
      </c>
      <c r="G1554" s="7" t="n">
        <v>32955</v>
      </c>
      <c r="H1554" s="14" t="s">
        <v>3</v>
      </c>
      <c r="I1554" s="7" t="n">
        <v>0</v>
      </c>
      <c r="J1554" s="7" t="n">
        <v>1</v>
      </c>
      <c r="K1554" s="7" t="n">
        <v>2</v>
      </c>
      <c r="L1554" s="7" t="n">
        <v>28</v>
      </c>
      <c r="M1554" s="14" t="s">
        <v>3</v>
      </c>
      <c r="N1554" s="8" t="n">
        <v>162</v>
      </c>
      <c r="O1554" s="7" t="n">
        <v>3</v>
      </c>
      <c r="P1554" s="7" t="n">
        <v>32955</v>
      </c>
      <c r="Q1554" s="14" t="s">
        <v>3</v>
      </c>
      <c r="R1554" s="7" t="n">
        <v>0</v>
      </c>
      <c r="S1554" s="7" t="n">
        <v>2</v>
      </c>
      <c r="T1554" s="7" t="n">
        <v>2</v>
      </c>
      <c r="U1554" s="7" t="n">
        <v>11</v>
      </c>
      <c r="V1554" s="7" t="n">
        <v>1</v>
      </c>
      <c r="W1554" s="11" t="n">
        <f t="normal" ca="1">A1558</f>
        <v>0</v>
      </c>
    </row>
    <row r="1555" spans="1:6">
      <c r="A1555" t="s">
        <v>4</v>
      </c>
      <c r="B1555" s="4" t="s">
        <v>5</v>
      </c>
      <c r="C1555" s="4" t="s">
        <v>7</v>
      </c>
      <c r="D1555" s="4" t="s">
        <v>11</v>
      </c>
      <c r="E1555" s="4" t="s">
        <v>13</v>
      </c>
    </row>
    <row r="1556" spans="1:6">
      <c r="A1556" t="n">
        <v>16034</v>
      </c>
      <c r="B1556" s="32" t="n">
        <v>58</v>
      </c>
      <c r="C1556" s="7" t="n">
        <v>0</v>
      </c>
      <c r="D1556" s="7" t="n">
        <v>0</v>
      </c>
      <c r="E1556" s="7" t="n">
        <v>1</v>
      </c>
    </row>
    <row r="1557" spans="1:6">
      <c r="A1557" t="s">
        <v>4</v>
      </c>
      <c r="B1557" s="4" t="s">
        <v>5</v>
      </c>
      <c r="C1557" s="4" t="s">
        <v>7</v>
      </c>
      <c r="D1557" s="14" t="s">
        <v>14</v>
      </c>
      <c r="E1557" s="4" t="s">
        <v>5</v>
      </c>
      <c r="F1557" s="4" t="s">
        <v>7</v>
      </c>
      <c r="G1557" s="4" t="s">
        <v>11</v>
      </c>
      <c r="H1557" s="14" t="s">
        <v>16</v>
      </c>
      <c r="I1557" s="4" t="s">
        <v>7</v>
      </c>
      <c r="J1557" s="4" t="s">
        <v>15</v>
      </c>
      <c r="K1557" s="4" t="s">
        <v>7</v>
      </c>
      <c r="L1557" s="4" t="s">
        <v>7</v>
      </c>
      <c r="M1557" s="14" t="s">
        <v>14</v>
      </c>
      <c r="N1557" s="4" t="s">
        <v>5</v>
      </c>
      <c r="O1557" s="4" t="s">
        <v>7</v>
      </c>
      <c r="P1557" s="4" t="s">
        <v>11</v>
      </c>
      <c r="Q1557" s="14" t="s">
        <v>16</v>
      </c>
      <c r="R1557" s="4" t="s">
        <v>7</v>
      </c>
      <c r="S1557" s="4" t="s">
        <v>15</v>
      </c>
      <c r="T1557" s="4" t="s">
        <v>7</v>
      </c>
      <c r="U1557" s="4" t="s">
        <v>7</v>
      </c>
      <c r="V1557" s="4" t="s">
        <v>7</v>
      </c>
      <c r="W1557" s="4" t="s">
        <v>12</v>
      </c>
    </row>
    <row r="1558" spans="1:6">
      <c r="A1558" t="n">
        <v>16042</v>
      </c>
      <c r="B1558" s="10" t="n">
        <v>5</v>
      </c>
      <c r="C1558" s="7" t="n">
        <v>28</v>
      </c>
      <c r="D1558" s="14" t="s">
        <v>3</v>
      </c>
      <c r="E1558" s="8" t="n">
        <v>162</v>
      </c>
      <c r="F1558" s="7" t="n">
        <v>3</v>
      </c>
      <c r="G1558" s="7" t="n">
        <v>32955</v>
      </c>
      <c r="H1558" s="14" t="s">
        <v>3</v>
      </c>
      <c r="I1558" s="7" t="n">
        <v>0</v>
      </c>
      <c r="J1558" s="7" t="n">
        <v>1</v>
      </c>
      <c r="K1558" s="7" t="n">
        <v>3</v>
      </c>
      <c r="L1558" s="7" t="n">
        <v>28</v>
      </c>
      <c r="M1558" s="14" t="s">
        <v>3</v>
      </c>
      <c r="N1558" s="8" t="n">
        <v>162</v>
      </c>
      <c r="O1558" s="7" t="n">
        <v>3</v>
      </c>
      <c r="P1558" s="7" t="n">
        <v>32955</v>
      </c>
      <c r="Q1558" s="14" t="s">
        <v>3</v>
      </c>
      <c r="R1558" s="7" t="n">
        <v>0</v>
      </c>
      <c r="S1558" s="7" t="n">
        <v>2</v>
      </c>
      <c r="T1558" s="7" t="n">
        <v>3</v>
      </c>
      <c r="U1558" s="7" t="n">
        <v>9</v>
      </c>
      <c r="V1558" s="7" t="n">
        <v>1</v>
      </c>
      <c r="W1558" s="11" t="n">
        <f t="normal" ca="1">A1568</f>
        <v>0</v>
      </c>
    </row>
    <row r="1559" spans="1:6">
      <c r="A1559" t="s">
        <v>4</v>
      </c>
      <c r="B1559" s="4" t="s">
        <v>5</v>
      </c>
      <c r="C1559" s="4" t="s">
        <v>7</v>
      </c>
      <c r="D1559" s="14" t="s">
        <v>14</v>
      </c>
      <c r="E1559" s="4" t="s">
        <v>5</v>
      </c>
      <c r="F1559" s="4" t="s">
        <v>11</v>
      </c>
      <c r="G1559" s="4" t="s">
        <v>7</v>
      </c>
      <c r="H1559" s="4" t="s">
        <v>7</v>
      </c>
      <c r="I1559" s="4" t="s">
        <v>8</v>
      </c>
      <c r="J1559" s="14" t="s">
        <v>16</v>
      </c>
      <c r="K1559" s="4" t="s">
        <v>7</v>
      </c>
      <c r="L1559" s="4" t="s">
        <v>7</v>
      </c>
      <c r="M1559" s="14" t="s">
        <v>14</v>
      </c>
      <c r="N1559" s="4" t="s">
        <v>5</v>
      </c>
      <c r="O1559" s="4" t="s">
        <v>7</v>
      </c>
      <c r="P1559" s="14" t="s">
        <v>16</v>
      </c>
      <c r="Q1559" s="4" t="s">
        <v>7</v>
      </c>
      <c r="R1559" s="4" t="s">
        <v>15</v>
      </c>
      <c r="S1559" s="4" t="s">
        <v>7</v>
      </c>
      <c r="T1559" s="4" t="s">
        <v>7</v>
      </c>
      <c r="U1559" s="4" t="s">
        <v>7</v>
      </c>
      <c r="V1559" s="14" t="s">
        <v>14</v>
      </c>
      <c r="W1559" s="4" t="s">
        <v>5</v>
      </c>
      <c r="X1559" s="4" t="s">
        <v>7</v>
      </c>
      <c r="Y1559" s="14" t="s">
        <v>16</v>
      </c>
      <c r="Z1559" s="4" t="s">
        <v>7</v>
      </c>
      <c r="AA1559" s="4" t="s">
        <v>15</v>
      </c>
      <c r="AB1559" s="4" t="s">
        <v>7</v>
      </c>
      <c r="AC1559" s="4" t="s">
        <v>7</v>
      </c>
      <c r="AD1559" s="4" t="s">
        <v>7</v>
      </c>
      <c r="AE1559" s="4" t="s">
        <v>12</v>
      </c>
    </row>
    <row r="1560" spans="1:6">
      <c r="A1560" t="n">
        <v>16071</v>
      </c>
      <c r="B1560" s="10" t="n">
        <v>5</v>
      </c>
      <c r="C1560" s="7" t="n">
        <v>28</v>
      </c>
      <c r="D1560" s="14" t="s">
        <v>3</v>
      </c>
      <c r="E1560" s="50" t="n">
        <v>47</v>
      </c>
      <c r="F1560" s="7" t="n">
        <v>61456</v>
      </c>
      <c r="G1560" s="7" t="n">
        <v>2</v>
      </c>
      <c r="H1560" s="7" t="n">
        <v>0</v>
      </c>
      <c r="I1560" s="7" t="s">
        <v>166</v>
      </c>
      <c r="J1560" s="14" t="s">
        <v>3</v>
      </c>
      <c r="K1560" s="7" t="n">
        <v>8</v>
      </c>
      <c r="L1560" s="7" t="n">
        <v>28</v>
      </c>
      <c r="M1560" s="14" t="s">
        <v>3</v>
      </c>
      <c r="N1560" s="43" t="n">
        <v>74</v>
      </c>
      <c r="O1560" s="7" t="n">
        <v>65</v>
      </c>
      <c r="P1560" s="14" t="s">
        <v>3</v>
      </c>
      <c r="Q1560" s="7" t="n">
        <v>0</v>
      </c>
      <c r="R1560" s="7" t="n">
        <v>1</v>
      </c>
      <c r="S1560" s="7" t="n">
        <v>3</v>
      </c>
      <c r="T1560" s="7" t="n">
        <v>9</v>
      </c>
      <c r="U1560" s="7" t="n">
        <v>28</v>
      </c>
      <c r="V1560" s="14" t="s">
        <v>3</v>
      </c>
      <c r="W1560" s="43" t="n">
        <v>74</v>
      </c>
      <c r="X1560" s="7" t="n">
        <v>65</v>
      </c>
      <c r="Y1560" s="14" t="s">
        <v>3</v>
      </c>
      <c r="Z1560" s="7" t="n">
        <v>0</v>
      </c>
      <c r="AA1560" s="7" t="n">
        <v>2</v>
      </c>
      <c r="AB1560" s="7" t="n">
        <v>3</v>
      </c>
      <c r="AC1560" s="7" t="n">
        <v>9</v>
      </c>
      <c r="AD1560" s="7" t="n">
        <v>1</v>
      </c>
      <c r="AE1560" s="11" t="n">
        <f t="normal" ca="1">A1564</f>
        <v>0</v>
      </c>
    </row>
    <row r="1561" spans="1:6">
      <c r="A1561" t="s">
        <v>4</v>
      </c>
      <c r="B1561" s="4" t="s">
        <v>5</v>
      </c>
      <c r="C1561" s="4" t="s">
        <v>11</v>
      </c>
      <c r="D1561" s="4" t="s">
        <v>7</v>
      </c>
      <c r="E1561" s="4" t="s">
        <v>7</v>
      </c>
      <c r="F1561" s="4" t="s">
        <v>8</v>
      </c>
    </row>
    <row r="1562" spans="1:6">
      <c r="A1562" t="n">
        <v>16119</v>
      </c>
      <c r="B1562" s="50" t="n">
        <v>47</v>
      </c>
      <c r="C1562" s="7" t="n">
        <v>61456</v>
      </c>
      <c r="D1562" s="7" t="n">
        <v>0</v>
      </c>
      <c r="E1562" s="7" t="n">
        <v>0</v>
      </c>
      <c r="F1562" s="7" t="s">
        <v>167</v>
      </c>
    </row>
    <row r="1563" spans="1:6">
      <c r="A1563" t="s">
        <v>4</v>
      </c>
      <c r="B1563" s="4" t="s">
        <v>5</v>
      </c>
      <c r="C1563" s="4" t="s">
        <v>7</v>
      </c>
      <c r="D1563" s="4" t="s">
        <v>11</v>
      </c>
      <c r="E1563" s="4" t="s">
        <v>13</v>
      </c>
    </row>
    <row r="1564" spans="1:6">
      <c r="A1564" t="n">
        <v>16132</v>
      </c>
      <c r="B1564" s="32" t="n">
        <v>58</v>
      </c>
      <c r="C1564" s="7" t="n">
        <v>0</v>
      </c>
      <c r="D1564" s="7" t="n">
        <v>300</v>
      </c>
      <c r="E1564" s="7" t="n">
        <v>1</v>
      </c>
    </row>
    <row r="1565" spans="1:6">
      <c r="A1565" t="s">
        <v>4</v>
      </c>
      <c r="B1565" s="4" t="s">
        <v>5</v>
      </c>
      <c r="C1565" s="4" t="s">
        <v>7</v>
      </c>
      <c r="D1565" s="4" t="s">
        <v>11</v>
      </c>
    </row>
    <row r="1566" spans="1:6">
      <c r="A1566" t="n">
        <v>16140</v>
      </c>
      <c r="B1566" s="32" t="n">
        <v>58</v>
      </c>
      <c r="C1566" s="7" t="n">
        <v>255</v>
      </c>
      <c r="D1566" s="7" t="n">
        <v>0</v>
      </c>
    </row>
    <row r="1567" spans="1:6">
      <c r="A1567" t="s">
        <v>4</v>
      </c>
      <c r="B1567" s="4" t="s">
        <v>5</v>
      </c>
      <c r="C1567" s="4" t="s">
        <v>7</v>
      </c>
      <c r="D1567" s="4" t="s">
        <v>7</v>
      </c>
      <c r="E1567" s="4" t="s">
        <v>7</v>
      </c>
      <c r="F1567" s="4" t="s">
        <v>7</v>
      </c>
    </row>
    <row r="1568" spans="1:6">
      <c r="A1568" t="n">
        <v>16144</v>
      </c>
      <c r="B1568" s="9" t="n">
        <v>14</v>
      </c>
      <c r="C1568" s="7" t="n">
        <v>0</v>
      </c>
      <c r="D1568" s="7" t="n">
        <v>0</v>
      </c>
      <c r="E1568" s="7" t="n">
        <v>0</v>
      </c>
      <c r="F1568" s="7" t="n">
        <v>64</v>
      </c>
    </row>
    <row r="1569" spans="1:31">
      <c r="A1569" t="s">
        <v>4</v>
      </c>
      <c r="B1569" s="4" t="s">
        <v>5</v>
      </c>
      <c r="C1569" s="4" t="s">
        <v>7</v>
      </c>
      <c r="D1569" s="4" t="s">
        <v>11</v>
      </c>
    </row>
    <row r="1570" spans="1:31">
      <c r="A1570" t="n">
        <v>16149</v>
      </c>
      <c r="B1570" s="22" t="n">
        <v>22</v>
      </c>
      <c r="C1570" s="7" t="n">
        <v>0</v>
      </c>
      <c r="D1570" s="7" t="n">
        <v>32955</v>
      </c>
    </row>
    <row r="1571" spans="1:31">
      <c r="A1571" t="s">
        <v>4</v>
      </c>
      <c r="B1571" s="4" t="s">
        <v>5</v>
      </c>
      <c r="C1571" s="4" t="s">
        <v>7</v>
      </c>
      <c r="D1571" s="4" t="s">
        <v>11</v>
      </c>
    </row>
    <row r="1572" spans="1:31">
      <c r="A1572" t="n">
        <v>16153</v>
      </c>
      <c r="B1572" s="32" t="n">
        <v>58</v>
      </c>
      <c r="C1572" s="7" t="n">
        <v>5</v>
      </c>
      <c r="D1572" s="7" t="n">
        <v>300</v>
      </c>
    </row>
    <row r="1573" spans="1:31">
      <c r="A1573" t="s">
        <v>4</v>
      </c>
      <c r="B1573" s="4" t="s">
        <v>5</v>
      </c>
      <c r="C1573" s="4" t="s">
        <v>13</v>
      </c>
      <c r="D1573" s="4" t="s">
        <v>11</v>
      </c>
    </row>
    <row r="1574" spans="1:31">
      <c r="A1574" t="n">
        <v>16157</v>
      </c>
      <c r="B1574" s="53" t="n">
        <v>103</v>
      </c>
      <c r="C1574" s="7" t="n">
        <v>0</v>
      </c>
      <c r="D1574" s="7" t="n">
        <v>300</v>
      </c>
    </row>
    <row r="1575" spans="1:31">
      <c r="A1575" t="s">
        <v>4</v>
      </c>
      <c r="B1575" s="4" t="s">
        <v>5</v>
      </c>
      <c r="C1575" s="4" t="s">
        <v>7</v>
      </c>
    </row>
    <row r="1576" spans="1:31">
      <c r="A1576" t="n">
        <v>16164</v>
      </c>
      <c r="B1576" s="52" t="n">
        <v>64</v>
      </c>
      <c r="C1576" s="7" t="n">
        <v>7</v>
      </c>
    </row>
    <row r="1577" spans="1:31">
      <c r="A1577" t="s">
        <v>4</v>
      </c>
      <c r="B1577" s="4" t="s">
        <v>5</v>
      </c>
      <c r="C1577" s="4" t="s">
        <v>7</v>
      </c>
      <c r="D1577" s="4" t="s">
        <v>11</v>
      </c>
    </row>
    <row r="1578" spans="1:31">
      <c r="A1578" t="n">
        <v>16166</v>
      </c>
      <c r="B1578" s="54" t="n">
        <v>72</v>
      </c>
      <c r="C1578" s="7" t="n">
        <v>5</v>
      </c>
      <c r="D1578" s="7" t="n">
        <v>0</v>
      </c>
    </row>
    <row r="1579" spans="1:31">
      <c r="A1579" t="s">
        <v>4</v>
      </c>
      <c r="B1579" s="4" t="s">
        <v>5</v>
      </c>
      <c r="C1579" s="4" t="s">
        <v>7</v>
      </c>
      <c r="D1579" s="14" t="s">
        <v>14</v>
      </c>
      <c r="E1579" s="4" t="s">
        <v>5</v>
      </c>
      <c r="F1579" s="4" t="s">
        <v>7</v>
      </c>
      <c r="G1579" s="4" t="s">
        <v>11</v>
      </c>
      <c r="H1579" s="14" t="s">
        <v>16</v>
      </c>
      <c r="I1579" s="4" t="s">
        <v>7</v>
      </c>
      <c r="J1579" s="4" t="s">
        <v>15</v>
      </c>
      <c r="K1579" s="4" t="s">
        <v>7</v>
      </c>
      <c r="L1579" s="4" t="s">
        <v>7</v>
      </c>
      <c r="M1579" s="4" t="s">
        <v>12</v>
      </c>
    </row>
    <row r="1580" spans="1:31">
      <c r="A1580" t="n">
        <v>16170</v>
      </c>
      <c r="B1580" s="10" t="n">
        <v>5</v>
      </c>
      <c r="C1580" s="7" t="n">
        <v>28</v>
      </c>
      <c r="D1580" s="14" t="s">
        <v>3</v>
      </c>
      <c r="E1580" s="8" t="n">
        <v>162</v>
      </c>
      <c r="F1580" s="7" t="n">
        <v>4</v>
      </c>
      <c r="G1580" s="7" t="n">
        <v>32955</v>
      </c>
      <c r="H1580" s="14" t="s">
        <v>3</v>
      </c>
      <c r="I1580" s="7" t="n">
        <v>0</v>
      </c>
      <c r="J1580" s="7" t="n">
        <v>1</v>
      </c>
      <c r="K1580" s="7" t="n">
        <v>2</v>
      </c>
      <c r="L1580" s="7" t="n">
        <v>1</v>
      </c>
      <c r="M1580" s="11" t="n">
        <f t="normal" ca="1">A1586</f>
        <v>0</v>
      </c>
    </row>
    <row r="1581" spans="1:31">
      <c r="A1581" t="s">
        <v>4</v>
      </c>
      <c r="B1581" s="4" t="s">
        <v>5</v>
      </c>
      <c r="C1581" s="4" t="s">
        <v>7</v>
      </c>
      <c r="D1581" s="4" t="s">
        <v>8</v>
      </c>
    </row>
    <row r="1582" spans="1:31">
      <c r="A1582" t="n">
        <v>16187</v>
      </c>
      <c r="B1582" s="6" t="n">
        <v>2</v>
      </c>
      <c r="C1582" s="7" t="n">
        <v>10</v>
      </c>
      <c r="D1582" s="7" t="s">
        <v>168</v>
      </c>
    </row>
    <row r="1583" spans="1:31">
      <c r="A1583" t="s">
        <v>4</v>
      </c>
      <c r="B1583" s="4" t="s">
        <v>5</v>
      </c>
      <c r="C1583" s="4" t="s">
        <v>11</v>
      </c>
    </row>
    <row r="1584" spans="1:31">
      <c r="A1584" t="n">
        <v>16204</v>
      </c>
      <c r="B1584" s="28" t="n">
        <v>16</v>
      </c>
      <c r="C1584" s="7" t="n">
        <v>0</v>
      </c>
    </row>
    <row r="1585" spans="1:13">
      <c r="A1585" t="s">
        <v>4</v>
      </c>
      <c r="B1585" s="4" t="s">
        <v>5</v>
      </c>
      <c r="C1585" s="4" t="s">
        <v>11</v>
      </c>
      <c r="D1585" s="4" t="s">
        <v>13</v>
      </c>
      <c r="E1585" s="4" t="s">
        <v>13</v>
      </c>
      <c r="F1585" s="4" t="s">
        <v>13</v>
      </c>
      <c r="G1585" s="4" t="s">
        <v>13</v>
      </c>
    </row>
    <row r="1586" spans="1:13">
      <c r="A1586" t="n">
        <v>16207</v>
      </c>
      <c r="B1586" s="37" t="n">
        <v>46</v>
      </c>
      <c r="C1586" s="7" t="n">
        <v>61456</v>
      </c>
      <c r="D1586" s="7" t="n">
        <v>141</v>
      </c>
      <c r="E1586" s="7" t="n">
        <v>0</v>
      </c>
      <c r="F1586" s="7" t="n">
        <v>-4.57000017166138</v>
      </c>
      <c r="G1586" s="7" t="n">
        <v>190.5</v>
      </c>
    </row>
    <row r="1587" spans="1:13">
      <c r="A1587" t="s">
        <v>4</v>
      </c>
      <c r="B1587" s="4" t="s">
        <v>5</v>
      </c>
      <c r="C1587" s="4" t="s">
        <v>7</v>
      </c>
      <c r="D1587" s="4" t="s">
        <v>7</v>
      </c>
      <c r="E1587" s="4" t="s">
        <v>13</v>
      </c>
      <c r="F1587" s="4" t="s">
        <v>13</v>
      </c>
      <c r="G1587" s="4" t="s">
        <v>13</v>
      </c>
      <c r="H1587" s="4" t="s">
        <v>11</v>
      </c>
      <c r="I1587" s="4" t="s">
        <v>7</v>
      </c>
    </row>
    <row r="1588" spans="1:13">
      <c r="A1588" t="n">
        <v>16226</v>
      </c>
      <c r="B1588" s="60" t="n">
        <v>45</v>
      </c>
      <c r="C1588" s="7" t="n">
        <v>4</v>
      </c>
      <c r="D1588" s="7" t="n">
        <v>3</v>
      </c>
      <c r="E1588" s="7" t="n">
        <v>7</v>
      </c>
      <c r="F1588" s="7" t="n">
        <v>5.90000009536743</v>
      </c>
      <c r="G1588" s="7" t="n">
        <v>0</v>
      </c>
      <c r="H1588" s="7" t="n">
        <v>0</v>
      </c>
      <c r="I1588" s="7" t="n">
        <v>0</v>
      </c>
    </row>
    <row r="1589" spans="1:13">
      <c r="A1589" t="s">
        <v>4</v>
      </c>
      <c r="B1589" s="4" t="s">
        <v>5</v>
      </c>
      <c r="C1589" s="4" t="s">
        <v>7</v>
      </c>
      <c r="D1589" s="4" t="s">
        <v>8</v>
      </c>
    </row>
    <row r="1590" spans="1:13">
      <c r="A1590" t="n">
        <v>16244</v>
      </c>
      <c r="B1590" s="6" t="n">
        <v>2</v>
      </c>
      <c r="C1590" s="7" t="n">
        <v>10</v>
      </c>
      <c r="D1590" s="7" t="s">
        <v>218</v>
      </c>
    </row>
    <row r="1591" spans="1:13">
      <c r="A1591" t="s">
        <v>4</v>
      </c>
      <c r="B1591" s="4" t="s">
        <v>5</v>
      </c>
      <c r="C1591" s="4" t="s">
        <v>11</v>
      </c>
    </row>
    <row r="1592" spans="1:13">
      <c r="A1592" t="n">
        <v>16259</v>
      </c>
      <c r="B1592" s="28" t="n">
        <v>16</v>
      </c>
      <c r="C1592" s="7" t="n">
        <v>0</v>
      </c>
    </row>
    <row r="1593" spans="1:13">
      <c r="A1593" t="s">
        <v>4</v>
      </c>
      <c r="B1593" s="4" t="s">
        <v>5</v>
      </c>
      <c r="C1593" s="4" t="s">
        <v>7</v>
      </c>
      <c r="D1593" s="4" t="s">
        <v>11</v>
      </c>
    </row>
    <row r="1594" spans="1:13">
      <c r="A1594" t="n">
        <v>16262</v>
      </c>
      <c r="B1594" s="32" t="n">
        <v>58</v>
      </c>
      <c r="C1594" s="7" t="n">
        <v>105</v>
      </c>
      <c r="D1594" s="7" t="n">
        <v>300</v>
      </c>
    </row>
    <row r="1595" spans="1:13">
      <c r="A1595" t="s">
        <v>4</v>
      </c>
      <c r="B1595" s="4" t="s">
        <v>5</v>
      </c>
      <c r="C1595" s="4" t="s">
        <v>13</v>
      </c>
      <c r="D1595" s="4" t="s">
        <v>11</v>
      </c>
    </row>
    <row r="1596" spans="1:13">
      <c r="A1596" t="n">
        <v>16266</v>
      </c>
      <c r="B1596" s="53" t="n">
        <v>103</v>
      </c>
      <c r="C1596" s="7" t="n">
        <v>1</v>
      </c>
      <c r="D1596" s="7" t="n">
        <v>300</v>
      </c>
    </row>
    <row r="1597" spans="1:13">
      <c r="A1597" t="s">
        <v>4</v>
      </c>
      <c r="B1597" s="4" t="s">
        <v>5</v>
      </c>
      <c r="C1597" s="4" t="s">
        <v>7</v>
      </c>
      <c r="D1597" s="4" t="s">
        <v>11</v>
      </c>
    </row>
    <row r="1598" spans="1:13">
      <c r="A1598" t="n">
        <v>16273</v>
      </c>
      <c r="B1598" s="54" t="n">
        <v>72</v>
      </c>
      <c r="C1598" s="7" t="n">
        <v>4</v>
      </c>
      <c r="D1598" s="7" t="n">
        <v>0</v>
      </c>
    </row>
    <row r="1599" spans="1:13">
      <c r="A1599" t="s">
        <v>4</v>
      </c>
      <c r="B1599" s="4" t="s">
        <v>5</v>
      </c>
      <c r="C1599" s="4" t="s">
        <v>15</v>
      </c>
    </row>
    <row r="1600" spans="1:13">
      <c r="A1600" t="n">
        <v>16277</v>
      </c>
      <c r="B1600" s="64" t="n">
        <v>15</v>
      </c>
      <c r="C1600" s="7" t="n">
        <v>1073741824</v>
      </c>
    </row>
    <row r="1601" spans="1:9">
      <c r="A1601" t="s">
        <v>4</v>
      </c>
      <c r="B1601" s="4" t="s">
        <v>5</v>
      </c>
      <c r="C1601" s="4" t="s">
        <v>7</v>
      </c>
    </row>
    <row r="1602" spans="1:9">
      <c r="A1602" t="n">
        <v>16282</v>
      </c>
      <c r="B1602" s="52" t="n">
        <v>64</v>
      </c>
      <c r="C1602" s="7" t="n">
        <v>3</v>
      </c>
    </row>
    <row r="1603" spans="1:9">
      <c r="A1603" t="s">
        <v>4</v>
      </c>
      <c r="B1603" s="4" t="s">
        <v>5</v>
      </c>
      <c r="C1603" s="4" t="s">
        <v>7</v>
      </c>
    </row>
    <row r="1604" spans="1:9">
      <c r="A1604" t="n">
        <v>16284</v>
      </c>
      <c r="B1604" s="43" t="n">
        <v>74</v>
      </c>
      <c r="C1604" s="7" t="n">
        <v>67</v>
      </c>
    </row>
    <row r="1605" spans="1:9">
      <c r="A1605" t="s">
        <v>4</v>
      </c>
      <c r="B1605" s="4" t="s">
        <v>5</v>
      </c>
      <c r="C1605" s="4" t="s">
        <v>7</v>
      </c>
      <c r="D1605" s="4" t="s">
        <v>7</v>
      </c>
      <c r="E1605" s="4" t="s">
        <v>11</v>
      </c>
    </row>
    <row r="1606" spans="1:9">
      <c r="A1606" t="n">
        <v>16286</v>
      </c>
      <c r="B1606" s="60" t="n">
        <v>45</v>
      </c>
      <c r="C1606" s="7" t="n">
        <v>8</v>
      </c>
      <c r="D1606" s="7" t="n">
        <v>1</v>
      </c>
      <c r="E1606" s="7" t="n">
        <v>0</v>
      </c>
    </row>
    <row r="1607" spans="1:9">
      <c r="A1607" t="s">
        <v>4</v>
      </c>
      <c r="B1607" s="4" t="s">
        <v>5</v>
      </c>
      <c r="C1607" s="4" t="s">
        <v>11</v>
      </c>
    </row>
    <row r="1608" spans="1:9">
      <c r="A1608" t="n">
        <v>16291</v>
      </c>
      <c r="B1608" s="70" t="n">
        <v>13</v>
      </c>
      <c r="C1608" s="7" t="n">
        <v>6409</v>
      </c>
    </row>
    <row r="1609" spans="1:9">
      <c r="A1609" t="s">
        <v>4</v>
      </c>
      <c r="B1609" s="4" t="s">
        <v>5</v>
      </c>
      <c r="C1609" s="4" t="s">
        <v>11</v>
      </c>
    </row>
    <row r="1610" spans="1:9">
      <c r="A1610" t="n">
        <v>16294</v>
      </c>
      <c r="B1610" s="70" t="n">
        <v>13</v>
      </c>
      <c r="C1610" s="7" t="n">
        <v>6408</v>
      </c>
    </row>
    <row r="1611" spans="1:9">
      <c r="A1611" t="s">
        <v>4</v>
      </c>
      <c r="B1611" s="4" t="s">
        <v>5</v>
      </c>
      <c r="C1611" s="4" t="s">
        <v>11</v>
      </c>
    </row>
    <row r="1612" spans="1:9">
      <c r="A1612" t="n">
        <v>16297</v>
      </c>
      <c r="B1612" s="42" t="n">
        <v>12</v>
      </c>
      <c r="C1612" s="7" t="n">
        <v>6464</v>
      </c>
    </row>
    <row r="1613" spans="1:9">
      <c r="A1613" t="s">
        <v>4</v>
      </c>
      <c r="B1613" s="4" t="s">
        <v>5</v>
      </c>
      <c r="C1613" s="4" t="s">
        <v>11</v>
      </c>
    </row>
    <row r="1614" spans="1:9">
      <c r="A1614" t="n">
        <v>16300</v>
      </c>
      <c r="B1614" s="70" t="n">
        <v>13</v>
      </c>
      <c r="C1614" s="7" t="n">
        <v>6465</v>
      </c>
    </row>
    <row r="1615" spans="1:9">
      <c r="A1615" t="s">
        <v>4</v>
      </c>
      <c r="B1615" s="4" t="s">
        <v>5</v>
      </c>
      <c r="C1615" s="4" t="s">
        <v>11</v>
      </c>
    </row>
    <row r="1616" spans="1:9">
      <c r="A1616" t="n">
        <v>16303</v>
      </c>
      <c r="B1616" s="70" t="n">
        <v>13</v>
      </c>
      <c r="C1616" s="7" t="n">
        <v>6466</v>
      </c>
    </row>
    <row r="1617" spans="1:5">
      <c r="A1617" t="s">
        <v>4</v>
      </c>
      <c r="B1617" s="4" t="s">
        <v>5</v>
      </c>
      <c r="C1617" s="4" t="s">
        <v>11</v>
      </c>
    </row>
    <row r="1618" spans="1:5">
      <c r="A1618" t="n">
        <v>16306</v>
      </c>
      <c r="B1618" s="70" t="n">
        <v>13</v>
      </c>
      <c r="C1618" s="7" t="n">
        <v>6467</v>
      </c>
    </row>
    <row r="1619" spans="1:5">
      <c r="A1619" t="s">
        <v>4</v>
      </c>
      <c r="B1619" s="4" t="s">
        <v>5</v>
      </c>
      <c r="C1619" s="4" t="s">
        <v>11</v>
      </c>
    </row>
    <row r="1620" spans="1:5">
      <c r="A1620" t="n">
        <v>16309</v>
      </c>
      <c r="B1620" s="70" t="n">
        <v>13</v>
      </c>
      <c r="C1620" s="7" t="n">
        <v>6468</v>
      </c>
    </row>
    <row r="1621" spans="1:5">
      <c r="A1621" t="s">
        <v>4</v>
      </c>
      <c r="B1621" s="4" t="s">
        <v>5</v>
      </c>
      <c r="C1621" s="4" t="s">
        <v>11</v>
      </c>
    </row>
    <row r="1622" spans="1:5">
      <c r="A1622" t="n">
        <v>16312</v>
      </c>
      <c r="B1622" s="70" t="n">
        <v>13</v>
      </c>
      <c r="C1622" s="7" t="n">
        <v>6469</v>
      </c>
    </row>
    <row r="1623" spans="1:5">
      <c r="A1623" t="s">
        <v>4</v>
      </c>
      <c r="B1623" s="4" t="s">
        <v>5</v>
      </c>
      <c r="C1623" s="4" t="s">
        <v>11</v>
      </c>
    </row>
    <row r="1624" spans="1:5">
      <c r="A1624" t="n">
        <v>16315</v>
      </c>
      <c r="B1624" s="70" t="n">
        <v>13</v>
      </c>
      <c r="C1624" s="7" t="n">
        <v>6470</v>
      </c>
    </row>
    <row r="1625" spans="1:5">
      <c r="A1625" t="s">
        <v>4</v>
      </c>
      <c r="B1625" s="4" t="s">
        <v>5</v>
      </c>
      <c r="C1625" s="4" t="s">
        <v>11</v>
      </c>
    </row>
    <row r="1626" spans="1:5">
      <c r="A1626" t="n">
        <v>16318</v>
      </c>
      <c r="B1626" s="70" t="n">
        <v>13</v>
      </c>
      <c r="C1626" s="7" t="n">
        <v>6471</v>
      </c>
    </row>
    <row r="1627" spans="1:5">
      <c r="A1627" t="s">
        <v>4</v>
      </c>
      <c r="B1627" s="4" t="s">
        <v>5</v>
      </c>
      <c r="C1627" s="4" t="s">
        <v>7</v>
      </c>
    </row>
    <row r="1628" spans="1:5">
      <c r="A1628" t="n">
        <v>16321</v>
      </c>
      <c r="B1628" s="43" t="n">
        <v>74</v>
      </c>
      <c r="C1628" s="7" t="n">
        <v>18</v>
      </c>
    </row>
    <row r="1629" spans="1:5">
      <c r="A1629" t="s">
        <v>4</v>
      </c>
      <c r="B1629" s="4" t="s">
        <v>5</v>
      </c>
      <c r="C1629" s="4" t="s">
        <v>7</v>
      </c>
    </row>
    <row r="1630" spans="1:5">
      <c r="A1630" t="n">
        <v>16323</v>
      </c>
      <c r="B1630" s="43" t="n">
        <v>74</v>
      </c>
      <c r="C1630" s="7" t="n">
        <v>45</v>
      </c>
    </row>
    <row r="1631" spans="1:5">
      <c r="A1631" t="s">
        <v>4</v>
      </c>
      <c r="B1631" s="4" t="s">
        <v>5</v>
      </c>
      <c r="C1631" s="4" t="s">
        <v>11</v>
      </c>
    </row>
    <row r="1632" spans="1:5">
      <c r="A1632" t="n">
        <v>16325</v>
      </c>
      <c r="B1632" s="28" t="n">
        <v>16</v>
      </c>
      <c r="C1632" s="7" t="n">
        <v>0</v>
      </c>
    </row>
    <row r="1633" spans="1:3">
      <c r="A1633" t="s">
        <v>4</v>
      </c>
      <c r="B1633" s="4" t="s">
        <v>5</v>
      </c>
      <c r="C1633" s="4" t="s">
        <v>7</v>
      </c>
      <c r="D1633" s="4" t="s">
        <v>7</v>
      </c>
      <c r="E1633" s="4" t="s">
        <v>7</v>
      </c>
      <c r="F1633" s="4" t="s">
        <v>7</v>
      </c>
    </row>
    <row r="1634" spans="1:3">
      <c r="A1634" t="n">
        <v>16328</v>
      </c>
      <c r="B1634" s="9" t="n">
        <v>14</v>
      </c>
      <c r="C1634" s="7" t="n">
        <v>0</v>
      </c>
      <c r="D1634" s="7" t="n">
        <v>8</v>
      </c>
      <c r="E1634" s="7" t="n">
        <v>0</v>
      </c>
      <c r="F1634" s="7" t="n">
        <v>0</v>
      </c>
    </row>
    <row r="1635" spans="1:3">
      <c r="A1635" t="s">
        <v>4</v>
      </c>
      <c r="B1635" s="4" t="s">
        <v>5</v>
      </c>
      <c r="C1635" s="4" t="s">
        <v>7</v>
      </c>
      <c r="D1635" s="4" t="s">
        <v>8</v>
      </c>
    </row>
    <row r="1636" spans="1:3">
      <c r="A1636" t="n">
        <v>16333</v>
      </c>
      <c r="B1636" s="6" t="n">
        <v>2</v>
      </c>
      <c r="C1636" s="7" t="n">
        <v>11</v>
      </c>
      <c r="D1636" s="7" t="s">
        <v>20</v>
      </c>
    </row>
    <row r="1637" spans="1:3">
      <c r="A1637" t="s">
        <v>4</v>
      </c>
      <c r="B1637" s="4" t="s">
        <v>5</v>
      </c>
      <c r="C1637" s="4" t="s">
        <v>11</v>
      </c>
    </row>
    <row r="1638" spans="1:3">
      <c r="A1638" t="n">
        <v>16347</v>
      </c>
      <c r="B1638" s="28" t="n">
        <v>16</v>
      </c>
      <c r="C1638" s="7" t="n">
        <v>0</v>
      </c>
    </row>
    <row r="1639" spans="1:3">
      <c r="A1639" t="s">
        <v>4</v>
      </c>
      <c r="B1639" s="4" t="s">
        <v>5</v>
      </c>
      <c r="C1639" s="4" t="s">
        <v>7</v>
      </c>
      <c r="D1639" s="4" t="s">
        <v>8</v>
      </c>
    </row>
    <row r="1640" spans="1:3">
      <c r="A1640" t="n">
        <v>16350</v>
      </c>
      <c r="B1640" s="6" t="n">
        <v>2</v>
      </c>
      <c r="C1640" s="7" t="n">
        <v>11</v>
      </c>
      <c r="D1640" s="7" t="s">
        <v>222</v>
      </c>
    </row>
    <row r="1641" spans="1:3">
      <c r="A1641" t="s">
        <v>4</v>
      </c>
      <c r="B1641" s="4" t="s">
        <v>5</v>
      </c>
      <c r="C1641" s="4" t="s">
        <v>11</v>
      </c>
    </row>
    <row r="1642" spans="1:3">
      <c r="A1642" t="n">
        <v>16359</v>
      </c>
      <c r="B1642" s="28" t="n">
        <v>16</v>
      </c>
      <c r="C1642" s="7" t="n">
        <v>0</v>
      </c>
    </row>
    <row r="1643" spans="1:3">
      <c r="A1643" t="s">
        <v>4</v>
      </c>
      <c r="B1643" s="4" t="s">
        <v>5</v>
      </c>
      <c r="C1643" s="4" t="s">
        <v>15</v>
      </c>
    </row>
    <row r="1644" spans="1:3">
      <c r="A1644" t="n">
        <v>16362</v>
      </c>
      <c r="B1644" s="64" t="n">
        <v>15</v>
      </c>
      <c r="C1644" s="7" t="n">
        <v>2048</v>
      </c>
    </row>
    <row r="1645" spans="1:3">
      <c r="A1645" t="s">
        <v>4</v>
      </c>
      <c r="B1645" s="4" t="s">
        <v>5</v>
      </c>
      <c r="C1645" s="4" t="s">
        <v>7</v>
      </c>
      <c r="D1645" s="4" t="s">
        <v>8</v>
      </c>
    </row>
    <row r="1646" spans="1:3">
      <c r="A1646" t="n">
        <v>16367</v>
      </c>
      <c r="B1646" s="6" t="n">
        <v>2</v>
      </c>
      <c r="C1646" s="7" t="n">
        <v>10</v>
      </c>
      <c r="D1646" s="7" t="s">
        <v>48</v>
      </c>
    </row>
    <row r="1647" spans="1:3">
      <c r="A1647" t="s">
        <v>4</v>
      </c>
      <c r="B1647" s="4" t="s">
        <v>5</v>
      </c>
      <c r="C1647" s="4" t="s">
        <v>11</v>
      </c>
    </row>
    <row r="1648" spans="1:3">
      <c r="A1648" t="n">
        <v>16385</v>
      </c>
      <c r="B1648" s="28" t="n">
        <v>16</v>
      </c>
      <c r="C1648" s="7" t="n">
        <v>0</v>
      </c>
    </row>
    <row r="1649" spans="1:6">
      <c r="A1649" t="s">
        <v>4</v>
      </c>
      <c r="B1649" s="4" t="s">
        <v>5</v>
      </c>
      <c r="C1649" s="4" t="s">
        <v>7</v>
      </c>
      <c r="D1649" s="4" t="s">
        <v>8</v>
      </c>
    </row>
    <row r="1650" spans="1:6">
      <c r="A1650" t="n">
        <v>16388</v>
      </c>
      <c r="B1650" s="6" t="n">
        <v>2</v>
      </c>
      <c r="C1650" s="7" t="n">
        <v>10</v>
      </c>
      <c r="D1650" s="7" t="s">
        <v>49</v>
      </c>
    </row>
    <row r="1651" spans="1:6">
      <c r="A1651" t="s">
        <v>4</v>
      </c>
      <c r="B1651" s="4" t="s">
        <v>5</v>
      </c>
      <c r="C1651" s="4" t="s">
        <v>11</v>
      </c>
    </row>
    <row r="1652" spans="1:6">
      <c r="A1652" t="n">
        <v>16407</v>
      </c>
      <c r="B1652" s="28" t="n">
        <v>16</v>
      </c>
      <c r="C1652" s="7" t="n">
        <v>0</v>
      </c>
    </row>
    <row r="1653" spans="1:6">
      <c r="A1653" t="s">
        <v>4</v>
      </c>
      <c r="B1653" s="4" t="s">
        <v>5</v>
      </c>
      <c r="C1653" s="4" t="s">
        <v>7</v>
      </c>
      <c r="D1653" s="4" t="s">
        <v>11</v>
      </c>
      <c r="E1653" s="4" t="s">
        <v>13</v>
      </c>
    </row>
    <row r="1654" spans="1:6">
      <c r="A1654" t="n">
        <v>16410</v>
      </c>
      <c r="B1654" s="32" t="n">
        <v>58</v>
      </c>
      <c r="C1654" s="7" t="n">
        <v>100</v>
      </c>
      <c r="D1654" s="7" t="n">
        <v>300</v>
      </c>
      <c r="E1654" s="7" t="n">
        <v>1</v>
      </c>
    </row>
    <row r="1655" spans="1:6">
      <c r="A1655" t="s">
        <v>4</v>
      </c>
      <c r="B1655" s="4" t="s">
        <v>5</v>
      </c>
      <c r="C1655" s="4" t="s">
        <v>7</v>
      </c>
      <c r="D1655" s="4" t="s">
        <v>11</v>
      </c>
    </row>
    <row r="1656" spans="1:6">
      <c r="A1656" t="n">
        <v>16418</v>
      </c>
      <c r="B1656" s="32" t="n">
        <v>58</v>
      </c>
      <c r="C1656" s="7" t="n">
        <v>255</v>
      </c>
      <c r="D1656" s="7" t="n">
        <v>0</v>
      </c>
    </row>
    <row r="1657" spans="1:6">
      <c r="A1657" t="s">
        <v>4</v>
      </c>
      <c r="B1657" s="4" t="s">
        <v>5</v>
      </c>
      <c r="C1657" s="4" t="s">
        <v>7</v>
      </c>
    </row>
    <row r="1658" spans="1:6">
      <c r="A1658" t="n">
        <v>16422</v>
      </c>
      <c r="B1658" s="34" t="n">
        <v>23</v>
      </c>
      <c r="C1658" s="7" t="n">
        <v>0</v>
      </c>
    </row>
    <row r="1659" spans="1:6">
      <c r="A1659" t="s">
        <v>4</v>
      </c>
      <c r="B1659" s="4" t="s">
        <v>5</v>
      </c>
    </row>
    <row r="1660" spans="1:6">
      <c r="A1660" t="n">
        <v>16424</v>
      </c>
      <c r="B1660" s="5" t="n">
        <v>1</v>
      </c>
    </row>
    <row r="1661" spans="1:6" s="3" customFormat="1" customHeight="0">
      <c r="A1661" s="3" t="s">
        <v>2</v>
      </c>
      <c r="B1661" s="3" t="s">
        <v>223</v>
      </c>
    </row>
    <row r="1662" spans="1:6">
      <c r="A1662" t="s">
        <v>4</v>
      </c>
      <c r="B1662" s="4" t="s">
        <v>5</v>
      </c>
      <c r="C1662" s="4" t="s">
        <v>7</v>
      </c>
      <c r="D1662" s="4" t="s">
        <v>7</v>
      </c>
      <c r="E1662" s="4" t="s">
        <v>7</v>
      </c>
      <c r="F1662" s="4" t="s">
        <v>7</v>
      </c>
    </row>
    <row r="1663" spans="1:6">
      <c r="A1663" t="n">
        <v>16428</v>
      </c>
      <c r="B1663" s="9" t="n">
        <v>14</v>
      </c>
      <c r="C1663" s="7" t="n">
        <v>2</v>
      </c>
      <c r="D1663" s="7" t="n">
        <v>0</v>
      </c>
      <c r="E1663" s="7" t="n">
        <v>0</v>
      </c>
      <c r="F1663" s="7" t="n">
        <v>0</v>
      </c>
    </row>
    <row r="1664" spans="1:6">
      <c r="A1664" t="s">
        <v>4</v>
      </c>
      <c r="B1664" s="4" t="s">
        <v>5</v>
      </c>
      <c r="C1664" s="4" t="s">
        <v>7</v>
      </c>
      <c r="D1664" s="14" t="s">
        <v>14</v>
      </c>
      <c r="E1664" s="4" t="s">
        <v>5</v>
      </c>
      <c r="F1664" s="4" t="s">
        <v>7</v>
      </c>
      <c r="G1664" s="4" t="s">
        <v>11</v>
      </c>
      <c r="H1664" s="14" t="s">
        <v>16</v>
      </c>
      <c r="I1664" s="4" t="s">
        <v>7</v>
      </c>
      <c r="J1664" s="4" t="s">
        <v>15</v>
      </c>
      <c r="K1664" s="4" t="s">
        <v>7</v>
      </c>
      <c r="L1664" s="4" t="s">
        <v>7</v>
      </c>
      <c r="M1664" s="14" t="s">
        <v>14</v>
      </c>
      <c r="N1664" s="4" t="s">
        <v>5</v>
      </c>
      <c r="O1664" s="4" t="s">
        <v>7</v>
      </c>
      <c r="P1664" s="4" t="s">
        <v>11</v>
      </c>
      <c r="Q1664" s="14" t="s">
        <v>16</v>
      </c>
      <c r="R1664" s="4" t="s">
        <v>7</v>
      </c>
      <c r="S1664" s="4" t="s">
        <v>15</v>
      </c>
      <c r="T1664" s="4" t="s">
        <v>7</v>
      </c>
      <c r="U1664" s="4" t="s">
        <v>7</v>
      </c>
      <c r="V1664" s="4" t="s">
        <v>7</v>
      </c>
      <c r="W1664" s="4" t="s">
        <v>12</v>
      </c>
    </row>
    <row r="1665" spans="1:23">
      <c r="A1665" t="n">
        <v>16433</v>
      </c>
      <c r="B1665" s="10" t="n">
        <v>5</v>
      </c>
      <c r="C1665" s="7" t="n">
        <v>28</v>
      </c>
      <c r="D1665" s="14" t="s">
        <v>3</v>
      </c>
      <c r="E1665" s="8" t="n">
        <v>162</v>
      </c>
      <c r="F1665" s="7" t="n">
        <v>3</v>
      </c>
      <c r="G1665" s="7" t="n">
        <v>33132</v>
      </c>
      <c r="H1665" s="14" t="s">
        <v>3</v>
      </c>
      <c r="I1665" s="7" t="n">
        <v>0</v>
      </c>
      <c r="J1665" s="7" t="n">
        <v>1</v>
      </c>
      <c r="K1665" s="7" t="n">
        <v>2</v>
      </c>
      <c r="L1665" s="7" t="n">
        <v>28</v>
      </c>
      <c r="M1665" s="14" t="s">
        <v>3</v>
      </c>
      <c r="N1665" s="8" t="n">
        <v>162</v>
      </c>
      <c r="O1665" s="7" t="n">
        <v>3</v>
      </c>
      <c r="P1665" s="7" t="n">
        <v>33132</v>
      </c>
      <c r="Q1665" s="14" t="s">
        <v>3</v>
      </c>
      <c r="R1665" s="7" t="n">
        <v>0</v>
      </c>
      <c r="S1665" s="7" t="n">
        <v>2</v>
      </c>
      <c r="T1665" s="7" t="n">
        <v>2</v>
      </c>
      <c r="U1665" s="7" t="n">
        <v>11</v>
      </c>
      <c r="V1665" s="7" t="n">
        <v>1</v>
      </c>
      <c r="W1665" s="11" t="n">
        <f t="normal" ca="1">A1669</f>
        <v>0</v>
      </c>
    </row>
    <row r="1666" spans="1:23">
      <c r="A1666" t="s">
        <v>4</v>
      </c>
      <c r="B1666" s="4" t="s">
        <v>5</v>
      </c>
      <c r="C1666" s="4" t="s">
        <v>7</v>
      </c>
      <c r="D1666" s="4" t="s">
        <v>11</v>
      </c>
      <c r="E1666" s="4" t="s">
        <v>13</v>
      </c>
    </row>
    <row r="1667" spans="1:23">
      <c r="A1667" t="n">
        <v>16462</v>
      </c>
      <c r="B1667" s="32" t="n">
        <v>58</v>
      </c>
      <c r="C1667" s="7" t="n">
        <v>0</v>
      </c>
      <c r="D1667" s="7" t="n">
        <v>0</v>
      </c>
      <c r="E1667" s="7" t="n">
        <v>1</v>
      </c>
    </row>
    <row r="1668" spans="1:23">
      <c r="A1668" t="s">
        <v>4</v>
      </c>
      <c r="B1668" s="4" t="s">
        <v>5</v>
      </c>
      <c r="C1668" s="4" t="s">
        <v>7</v>
      </c>
      <c r="D1668" s="14" t="s">
        <v>14</v>
      </c>
      <c r="E1668" s="4" t="s">
        <v>5</v>
      </c>
      <c r="F1668" s="4" t="s">
        <v>7</v>
      </c>
      <c r="G1668" s="4" t="s">
        <v>11</v>
      </c>
      <c r="H1668" s="14" t="s">
        <v>16</v>
      </c>
      <c r="I1668" s="4" t="s">
        <v>7</v>
      </c>
      <c r="J1668" s="4" t="s">
        <v>15</v>
      </c>
      <c r="K1668" s="4" t="s">
        <v>7</v>
      </c>
      <c r="L1668" s="4" t="s">
        <v>7</v>
      </c>
      <c r="M1668" s="14" t="s">
        <v>14</v>
      </c>
      <c r="N1668" s="4" t="s">
        <v>5</v>
      </c>
      <c r="O1668" s="4" t="s">
        <v>7</v>
      </c>
      <c r="P1668" s="4" t="s">
        <v>11</v>
      </c>
      <c r="Q1668" s="14" t="s">
        <v>16</v>
      </c>
      <c r="R1668" s="4" t="s">
        <v>7</v>
      </c>
      <c r="S1668" s="4" t="s">
        <v>15</v>
      </c>
      <c r="T1668" s="4" t="s">
        <v>7</v>
      </c>
      <c r="U1668" s="4" t="s">
        <v>7</v>
      </c>
      <c r="V1668" s="4" t="s">
        <v>7</v>
      </c>
      <c r="W1668" s="4" t="s">
        <v>12</v>
      </c>
    </row>
    <row r="1669" spans="1:23">
      <c r="A1669" t="n">
        <v>16470</v>
      </c>
      <c r="B1669" s="10" t="n">
        <v>5</v>
      </c>
      <c r="C1669" s="7" t="n">
        <v>28</v>
      </c>
      <c r="D1669" s="14" t="s">
        <v>3</v>
      </c>
      <c r="E1669" s="8" t="n">
        <v>162</v>
      </c>
      <c r="F1669" s="7" t="n">
        <v>3</v>
      </c>
      <c r="G1669" s="7" t="n">
        <v>33132</v>
      </c>
      <c r="H1669" s="14" t="s">
        <v>3</v>
      </c>
      <c r="I1669" s="7" t="n">
        <v>0</v>
      </c>
      <c r="J1669" s="7" t="n">
        <v>1</v>
      </c>
      <c r="K1669" s="7" t="n">
        <v>3</v>
      </c>
      <c r="L1669" s="7" t="n">
        <v>28</v>
      </c>
      <c r="M1669" s="14" t="s">
        <v>3</v>
      </c>
      <c r="N1669" s="8" t="n">
        <v>162</v>
      </c>
      <c r="O1669" s="7" t="n">
        <v>3</v>
      </c>
      <c r="P1669" s="7" t="n">
        <v>33132</v>
      </c>
      <c r="Q1669" s="14" t="s">
        <v>3</v>
      </c>
      <c r="R1669" s="7" t="n">
        <v>0</v>
      </c>
      <c r="S1669" s="7" t="n">
        <v>2</v>
      </c>
      <c r="T1669" s="7" t="n">
        <v>3</v>
      </c>
      <c r="U1669" s="7" t="n">
        <v>9</v>
      </c>
      <c r="V1669" s="7" t="n">
        <v>1</v>
      </c>
      <c r="W1669" s="11" t="n">
        <f t="normal" ca="1">A1679</f>
        <v>0</v>
      </c>
    </row>
    <row r="1670" spans="1:23">
      <c r="A1670" t="s">
        <v>4</v>
      </c>
      <c r="B1670" s="4" t="s">
        <v>5</v>
      </c>
      <c r="C1670" s="4" t="s">
        <v>7</v>
      </c>
      <c r="D1670" s="14" t="s">
        <v>14</v>
      </c>
      <c r="E1670" s="4" t="s">
        <v>5</v>
      </c>
      <c r="F1670" s="4" t="s">
        <v>11</v>
      </c>
      <c r="G1670" s="4" t="s">
        <v>7</v>
      </c>
      <c r="H1670" s="4" t="s">
        <v>7</v>
      </c>
      <c r="I1670" s="4" t="s">
        <v>8</v>
      </c>
      <c r="J1670" s="14" t="s">
        <v>16</v>
      </c>
      <c r="K1670" s="4" t="s">
        <v>7</v>
      </c>
      <c r="L1670" s="4" t="s">
        <v>7</v>
      </c>
      <c r="M1670" s="14" t="s">
        <v>14</v>
      </c>
      <c r="N1670" s="4" t="s">
        <v>5</v>
      </c>
      <c r="O1670" s="4" t="s">
        <v>7</v>
      </c>
      <c r="P1670" s="14" t="s">
        <v>16</v>
      </c>
      <c r="Q1670" s="4" t="s">
        <v>7</v>
      </c>
      <c r="R1670" s="4" t="s">
        <v>15</v>
      </c>
      <c r="S1670" s="4" t="s">
        <v>7</v>
      </c>
      <c r="T1670" s="4" t="s">
        <v>7</v>
      </c>
      <c r="U1670" s="4" t="s">
        <v>7</v>
      </c>
      <c r="V1670" s="14" t="s">
        <v>14</v>
      </c>
      <c r="W1670" s="4" t="s">
        <v>5</v>
      </c>
      <c r="X1670" s="4" t="s">
        <v>7</v>
      </c>
      <c r="Y1670" s="14" t="s">
        <v>16</v>
      </c>
      <c r="Z1670" s="4" t="s">
        <v>7</v>
      </c>
      <c r="AA1670" s="4" t="s">
        <v>15</v>
      </c>
      <c r="AB1670" s="4" t="s">
        <v>7</v>
      </c>
      <c r="AC1670" s="4" t="s">
        <v>7</v>
      </c>
      <c r="AD1670" s="4" t="s">
        <v>7</v>
      </c>
      <c r="AE1670" s="4" t="s">
        <v>12</v>
      </c>
    </row>
    <row r="1671" spans="1:23">
      <c r="A1671" t="n">
        <v>16499</v>
      </c>
      <c r="B1671" s="10" t="n">
        <v>5</v>
      </c>
      <c r="C1671" s="7" t="n">
        <v>28</v>
      </c>
      <c r="D1671" s="14" t="s">
        <v>3</v>
      </c>
      <c r="E1671" s="50" t="n">
        <v>47</v>
      </c>
      <c r="F1671" s="7" t="n">
        <v>61456</v>
      </c>
      <c r="G1671" s="7" t="n">
        <v>2</v>
      </c>
      <c r="H1671" s="7" t="n">
        <v>0</v>
      </c>
      <c r="I1671" s="7" t="s">
        <v>166</v>
      </c>
      <c r="J1671" s="14" t="s">
        <v>3</v>
      </c>
      <c r="K1671" s="7" t="n">
        <v>8</v>
      </c>
      <c r="L1671" s="7" t="n">
        <v>28</v>
      </c>
      <c r="M1671" s="14" t="s">
        <v>3</v>
      </c>
      <c r="N1671" s="43" t="n">
        <v>74</v>
      </c>
      <c r="O1671" s="7" t="n">
        <v>65</v>
      </c>
      <c r="P1671" s="14" t="s">
        <v>3</v>
      </c>
      <c r="Q1671" s="7" t="n">
        <v>0</v>
      </c>
      <c r="R1671" s="7" t="n">
        <v>1</v>
      </c>
      <c r="S1671" s="7" t="n">
        <v>3</v>
      </c>
      <c r="T1671" s="7" t="n">
        <v>9</v>
      </c>
      <c r="U1671" s="7" t="n">
        <v>28</v>
      </c>
      <c r="V1671" s="14" t="s">
        <v>3</v>
      </c>
      <c r="W1671" s="43" t="n">
        <v>74</v>
      </c>
      <c r="X1671" s="7" t="n">
        <v>65</v>
      </c>
      <c r="Y1671" s="14" t="s">
        <v>3</v>
      </c>
      <c r="Z1671" s="7" t="n">
        <v>0</v>
      </c>
      <c r="AA1671" s="7" t="n">
        <v>2</v>
      </c>
      <c r="AB1671" s="7" t="n">
        <v>3</v>
      </c>
      <c r="AC1671" s="7" t="n">
        <v>9</v>
      </c>
      <c r="AD1671" s="7" t="n">
        <v>1</v>
      </c>
      <c r="AE1671" s="11" t="n">
        <f t="normal" ca="1">A1675</f>
        <v>0</v>
      </c>
    </row>
    <row r="1672" spans="1:23">
      <c r="A1672" t="s">
        <v>4</v>
      </c>
      <c r="B1672" s="4" t="s">
        <v>5</v>
      </c>
      <c r="C1672" s="4" t="s">
        <v>11</v>
      </c>
      <c r="D1672" s="4" t="s">
        <v>7</v>
      </c>
      <c r="E1672" s="4" t="s">
        <v>7</v>
      </c>
      <c r="F1672" s="4" t="s">
        <v>8</v>
      </c>
    </row>
    <row r="1673" spans="1:23">
      <c r="A1673" t="n">
        <v>16547</v>
      </c>
      <c r="B1673" s="50" t="n">
        <v>47</v>
      </c>
      <c r="C1673" s="7" t="n">
        <v>61456</v>
      </c>
      <c r="D1673" s="7" t="n">
        <v>0</v>
      </c>
      <c r="E1673" s="7" t="n">
        <v>0</v>
      </c>
      <c r="F1673" s="7" t="s">
        <v>167</v>
      </c>
    </row>
    <row r="1674" spans="1:23">
      <c r="A1674" t="s">
        <v>4</v>
      </c>
      <c r="B1674" s="4" t="s">
        <v>5</v>
      </c>
      <c r="C1674" s="4" t="s">
        <v>7</v>
      </c>
      <c r="D1674" s="4" t="s">
        <v>11</v>
      </c>
      <c r="E1674" s="4" t="s">
        <v>13</v>
      </c>
    </row>
    <row r="1675" spans="1:23">
      <c r="A1675" t="n">
        <v>16560</v>
      </c>
      <c r="B1675" s="32" t="n">
        <v>58</v>
      </c>
      <c r="C1675" s="7" t="n">
        <v>0</v>
      </c>
      <c r="D1675" s="7" t="n">
        <v>300</v>
      </c>
      <c r="E1675" s="7" t="n">
        <v>1</v>
      </c>
    </row>
    <row r="1676" spans="1:23">
      <c r="A1676" t="s">
        <v>4</v>
      </c>
      <c r="B1676" s="4" t="s">
        <v>5</v>
      </c>
      <c r="C1676" s="4" t="s">
        <v>7</v>
      </c>
      <c r="D1676" s="4" t="s">
        <v>11</v>
      </c>
    </row>
    <row r="1677" spans="1:23">
      <c r="A1677" t="n">
        <v>16568</v>
      </c>
      <c r="B1677" s="32" t="n">
        <v>58</v>
      </c>
      <c r="C1677" s="7" t="n">
        <v>255</v>
      </c>
      <c r="D1677" s="7" t="n">
        <v>0</v>
      </c>
    </row>
    <row r="1678" spans="1:23">
      <c r="A1678" t="s">
        <v>4</v>
      </c>
      <c r="B1678" s="4" t="s">
        <v>5</v>
      </c>
      <c r="C1678" s="4" t="s">
        <v>7</v>
      </c>
      <c r="D1678" s="4" t="s">
        <v>7</v>
      </c>
      <c r="E1678" s="4" t="s">
        <v>7</v>
      </c>
      <c r="F1678" s="4" t="s">
        <v>7</v>
      </c>
    </row>
    <row r="1679" spans="1:23">
      <c r="A1679" t="n">
        <v>16572</v>
      </c>
      <c r="B1679" s="9" t="n">
        <v>14</v>
      </c>
      <c r="C1679" s="7" t="n">
        <v>0</v>
      </c>
      <c r="D1679" s="7" t="n">
        <v>0</v>
      </c>
      <c r="E1679" s="7" t="n">
        <v>0</v>
      </c>
      <c r="F1679" s="7" t="n">
        <v>64</v>
      </c>
    </row>
    <row r="1680" spans="1:23">
      <c r="A1680" t="s">
        <v>4</v>
      </c>
      <c r="B1680" s="4" t="s">
        <v>5</v>
      </c>
      <c r="C1680" s="4" t="s">
        <v>7</v>
      </c>
      <c r="D1680" s="4" t="s">
        <v>11</v>
      </c>
    </row>
    <row r="1681" spans="1:31">
      <c r="A1681" t="n">
        <v>16577</v>
      </c>
      <c r="B1681" s="22" t="n">
        <v>22</v>
      </c>
      <c r="C1681" s="7" t="n">
        <v>0</v>
      </c>
      <c r="D1681" s="7" t="n">
        <v>33132</v>
      </c>
    </row>
    <row r="1682" spans="1:31">
      <c r="A1682" t="s">
        <v>4</v>
      </c>
      <c r="B1682" s="4" t="s">
        <v>5</v>
      </c>
      <c r="C1682" s="4" t="s">
        <v>7</v>
      </c>
      <c r="D1682" s="4" t="s">
        <v>11</v>
      </c>
    </row>
    <row r="1683" spans="1:31">
      <c r="A1683" t="n">
        <v>16581</v>
      </c>
      <c r="B1683" s="32" t="n">
        <v>58</v>
      </c>
      <c r="C1683" s="7" t="n">
        <v>5</v>
      </c>
      <c r="D1683" s="7" t="n">
        <v>300</v>
      </c>
    </row>
    <row r="1684" spans="1:31">
      <c r="A1684" t="s">
        <v>4</v>
      </c>
      <c r="B1684" s="4" t="s">
        <v>5</v>
      </c>
      <c r="C1684" s="4" t="s">
        <v>13</v>
      </c>
      <c r="D1684" s="4" t="s">
        <v>11</v>
      </c>
    </row>
    <row r="1685" spans="1:31">
      <c r="A1685" t="n">
        <v>16585</v>
      </c>
      <c r="B1685" s="53" t="n">
        <v>103</v>
      </c>
      <c r="C1685" s="7" t="n">
        <v>0</v>
      </c>
      <c r="D1685" s="7" t="n">
        <v>300</v>
      </c>
    </row>
    <row r="1686" spans="1:31">
      <c r="A1686" t="s">
        <v>4</v>
      </c>
      <c r="B1686" s="4" t="s">
        <v>5</v>
      </c>
      <c r="C1686" s="4" t="s">
        <v>7</v>
      </c>
    </row>
    <row r="1687" spans="1:31">
      <c r="A1687" t="n">
        <v>16592</v>
      </c>
      <c r="B1687" s="52" t="n">
        <v>64</v>
      </c>
      <c r="C1687" s="7" t="n">
        <v>7</v>
      </c>
    </row>
    <row r="1688" spans="1:31">
      <c r="A1688" t="s">
        <v>4</v>
      </c>
      <c r="B1688" s="4" t="s">
        <v>5</v>
      </c>
      <c r="C1688" s="4" t="s">
        <v>7</v>
      </c>
      <c r="D1688" s="4" t="s">
        <v>11</v>
      </c>
    </row>
    <row r="1689" spans="1:31">
      <c r="A1689" t="n">
        <v>16594</v>
      </c>
      <c r="B1689" s="54" t="n">
        <v>72</v>
      </c>
      <c r="C1689" s="7" t="n">
        <v>5</v>
      </c>
      <c r="D1689" s="7" t="n">
        <v>0</v>
      </c>
    </row>
    <row r="1690" spans="1:31">
      <c r="A1690" t="s">
        <v>4</v>
      </c>
      <c r="B1690" s="4" t="s">
        <v>5</v>
      </c>
      <c r="C1690" s="4" t="s">
        <v>7</v>
      </c>
      <c r="D1690" s="14" t="s">
        <v>14</v>
      </c>
      <c r="E1690" s="4" t="s">
        <v>5</v>
      </c>
      <c r="F1690" s="4" t="s">
        <v>7</v>
      </c>
      <c r="G1690" s="4" t="s">
        <v>11</v>
      </c>
      <c r="H1690" s="14" t="s">
        <v>16</v>
      </c>
      <c r="I1690" s="4" t="s">
        <v>7</v>
      </c>
      <c r="J1690" s="4" t="s">
        <v>15</v>
      </c>
      <c r="K1690" s="4" t="s">
        <v>7</v>
      </c>
      <c r="L1690" s="4" t="s">
        <v>7</v>
      </c>
      <c r="M1690" s="4" t="s">
        <v>12</v>
      </c>
    </row>
    <row r="1691" spans="1:31">
      <c r="A1691" t="n">
        <v>16598</v>
      </c>
      <c r="B1691" s="10" t="n">
        <v>5</v>
      </c>
      <c r="C1691" s="7" t="n">
        <v>28</v>
      </c>
      <c r="D1691" s="14" t="s">
        <v>3</v>
      </c>
      <c r="E1691" s="8" t="n">
        <v>162</v>
      </c>
      <c r="F1691" s="7" t="n">
        <v>4</v>
      </c>
      <c r="G1691" s="7" t="n">
        <v>33132</v>
      </c>
      <c r="H1691" s="14" t="s">
        <v>3</v>
      </c>
      <c r="I1691" s="7" t="n">
        <v>0</v>
      </c>
      <c r="J1691" s="7" t="n">
        <v>1</v>
      </c>
      <c r="K1691" s="7" t="n">
        <v>2</v>
      </c>
      <c r="L1691" s="7" t="n">
        <v>1</v>
      </c>
      <c r="M1691" s="11" t="n">
        <f t="normal" ca="1">A1697</f>
        <v>0</v>
      </c>
    </row>
    <row r="1692" spans="1:31">
      <c r="A1692" t="s">
        <v>4</v>
      </c>
      <c r="B1692" s="4" t="s">
        <v>5</v>
      </c>
      <c r="C1692" s="4" t="s">
        <v>7</v>
      </c>
      <c r="D1692" s="4" t="s">
        <v>8</v>
      </c>
    </row>
    <row r="1693" spans="1:31">
      <c r="A1693" t="n">
        <v>16615</v>
      </c>
      <c r="B1693" s="6" t="n">
        <v>2</v>
      </c>
      <c r="C1693" s="7" t="n">
        <v>10</v>
      </c>
      <c r="D1693" s="7" t="s">
        <v>168</v>
      </c>
    </row>
    <row r="1694" spans="1:31">
      <c r="A1694" t="s">
        <v>4</v>
      </c>
      <c r="B1694" s="4" t="s">
        <v>5</v>
      </c>
      <c r="C1694" s="4" t="s">
        <v>11</v>
      </c>
    </row>
    <row r="1695" spans="1:31">
      <c r="A1695" t="n">
        <v>16632</v>
      </c>
      <c r="B1695" s="28" t="n">
        <v>16</v>
      </c>
      <c r="C1695" s="7" t="n">
        <v>0</v>
      </c>
    </row>
    <row r="1696" spans="1:31">
      <c r="A1696" t="s">
        <v>4</v>
      </c>
      <c r="B1696" s="4" t="s">
        <v>5</v>
      </c>
      <c r="C1696" s="4" t="s">
        <v>11</v>
      </c>
      <c r="D1696" s="4" t="s">
        <v>8</v>
      </c>
      <c r="E1696" s="4" t="s">
        <v>8</v>
      </c>
      <c r="F1696" s="4" t="s">
        <v>8</v>
      </c>
      <c r="G1696" s="4" t="s">
        <v>7</v>
      </c>
      <c r="H1696" s="4" t="s">
        <v>15</v>
      </c>
      <c r="I1696" s="4" t="s">
        <v>13</v>
      </c>
      <c r="J1696" s="4" t="s">
        <v>13</v>
      </c>
      <c r="K1696" s="4" t="s">
        <v>13</v>
      </c>
      <c r="L1696" s="4" t="s">
        <v>13</v>
      </c>
      <c r="M1696" s="4" t="s">
        <v>13</v>
      </c>
      <c r="N1696" s="4" t="s">
        <v>13</v>
      </c>
      <c r="O1696" s="4" t="s">
        <v>13</v>
      </c>
      <c r="P1696" s="4" t="s">
        <v>8</v>
      </c>
      <c r="Q1696" s="4" t="s">
        <v>8</v>
      </c>
      <c r="R1696" s="4" t="s">
        <v>15</v>
      </c>
      <c r="S1696" s="4" t="s">
        <v>7</v>
      </c>
      <c r="T1696" s="4" t="s">
        <v>15</v>
      </c>
      <c r="U1696" s="4" t="s">
        <v>15</v>
      </c>
      <c r="V1696" s="4" t="s">
        <v>11</v>
      </c>
    </row>
    <row r="1697" spans="1:22">
      <c r="A1697" t="n">
        <v>16635</v>
      </c>
      <c r="B1697" s="56" t="n">
        <v>19</v>
      </c>
      <c r="C1697" s="7" t="n">
        <v>5254</v>
      </c>
      <c r="D1697" s="7" t="s">
        <v>224</v>
      </c>
      <c r="E1697" s="7" t="s">
        <v>225</v>
      </c>
      <c r="F1697" s="7" t="s">
        <v>18</v>
      </c>
      <c r="G1697" s="7" t="n">
        <v>0</v>
      </c>
      <c r="H1697" s="7" t="n">
        <v>1</v>
      </c>
      <c r="I1697" s="7" t="n">
        <v>0</v>
      </c>
      <c r="J1697" s="7" t="n">
        <v>0</v>
      </c>
      <c r="K1697" s="7" t="n">
        <v>0</v>
      </c>
      <c r="L1697" s="7" t="n">
        <v>0</v>
      </c>
      <c r="M1697" s="7" t="n">
        <v>1</v>
      </c>
      <c r="N1697" s="7" t="n">
        <v>1.60000002384186</v>
      </c>
      <c r="O1697" s="7" t="n">
        <v>0.0900000035762787</v>
      </c>
      <c r="P1697" s="7" t="s">
        <v>18</v>
      </c>
      <c r="Q1697" s="7" t="s">
        <v>18</v>
      </c>
      <c r="R1697" s="7" t="n">
        <v>-1</v>
      </c>
      <c r="S1697" s="7" t="n">
        <v>0</v>
      </c>
      <c r="T1697" s="7" t="n">
        <v>0</v>
      </c>
      <c r="U1697" s="7" t="n">
        <v>0</v>
      </c>
      <c r="V1697" s="7" t="n">
        <v>0</v>
      </c>
    </row>
    <row r="1698" spans="1:22">
      <c r="A1698" t="s">
        <v>4</v>
      </c>
      <c r="B1698" s="4" t="s">
        <v>5</v>
      </c>
      <c r="C1698" s="4" t="s">
        <v>11</v>
      </c>
      <c r="D1698" s="4" t="s">
        <v>15</v>
      </c>
    </row>
    <row r="1699" spans="1:22">
      <c r="A1699" t="n">
        <v>16724</v>
      </c>
      <c r="B1699" s="38" t="n">
        <v>43</v>
      </c>
      <c r="C1699" s="7" t="n">
        <v>61456</v>
      </c>
      <c r="D1699" s="7" t="n">
        <v>1</v>
      </c>
    </row>
    <row r="1700" spans="1:22">
      <c r="A1700" t="s">
        <v>4</v>
      </c>
      <c r="B1700" s="4" t="s">
        <v>5</v>
      </c>
      <c r="C1700" s="4" t="s">
        <v>11</v>
      </c>
      <c r="D1700" s="4" t="s">
        <v>7</v>
      </c>
      <c r="E1700" s="4" t="s">
        <v>7</v>
      </c>
      <c r="F1700" s="4" t="s">
        <v>8</v>
      </c>
    </row>
    <row r="1701" spans="1:22">
      <c r="A1701" t="n">
        <v>16731</v>
      </c>
      <c r="B1701" s="41" t="n">
        <v>20</v>
      </c>
      <c r="C1701" s="7" t="n">
        <v>0</v>
      </c>
      <c r="D1701" s="7" t="n">
        <v>3</v>
      </c>
      <c r="E1701" s="7" t="n">
        <v>10</v>
      </c>
      <c r="F1701" s="7" t="s">
        <v>182</v>
      </c>
    </row>
    <row r="1702" spans="1:22">
      <c r="A1702" t="s">
        <v>4</v>
      </c>
      <c r="B1702" s="4" t="s">
        <v>5</v>
      </c>
      <c r="C1702" s="4" t="s">
        <v>11</v>
      </c>
    </row>
    <row r="1703" spans="1:22">
      <c r="A1703" t="n">
        <v>16749</v>
      </c>
      <c r="B1703" s="28" t="n">
        <v>16</v>
      </c>
      <c r="C1703" s="7" t="n">
        <v>0</v>
      </c>
    </row>
    <row r="1704" spans="1:22">
      <c r="A1704" t="s">
        <v>4</v>
      </c>
      <c r="B1704" s="4" t="s">
        <v>5</v>
      </c>
      <c r="C1704" s="4" t="s">
        <v>11</v>
      </c>
      <c r="D1704" s="4" t="s">
        <v>7</v>
      </c>
      <c r="E1704" s="4" t="s">
        <v>7</v>
      </c>
      <c r="F1704" s="4" t="s">
        <v>8</v>
      </c>
    </row>
    <row r="1705" spans="1:22">
      <c r="A1705" t="n">
        <v>16752</v>
      </c>
      <c r="B1705" s="41" t="n">
        <v>20</v>
      </c>
      <c r="C1705" s="7" t="n">
        <v>5257</v>
      </c>
      <c r="D1705" s="7" t="n">
        <v>3</v>
      </c>
      <c r="E1705" s="7" t="n">
        <v>10</v>
      </c>
      <c r="F1705" s="7" t="s">
        <v>182</v>
      </c>
    </row>
    <row r="1706" spans="1:22">
      <c r="A1706" t="s">
        <v>4</v>
      </c>
      <c r="B1706" s="4" t="s">
        <v>5</v>
      </c>
      <c r="C1706" s="4" t="s">
        <v>11</v>
      </c>
    </row>
    <row r="1707" spans="1:22">
      <c r="A1707" t="n">
        <v>16770</v>
      </c>
      <c r="B1707" s="28" t="n">
        <v>16</v>
      </c>
      <c r="C1707" s="7" t="n">
        <v>0</v>
      </c>
    </row>
    <row r="1708" spans="1:22">
      <c r="A1708" t="s">
        <v>4</v>
      </c>
      <c r="B1708" s="4" t="s">
        <v>5</v>
      </c>
      <c r="C1708" s="4" t="s">
        <v>11</v>
      </c>
      <c r="D1708" s="4" t="s">
        <v>7</v>
      </c>
      <c r="E1708" s="4" t="s">
        <v>7</v>
      </c>
      <c r="F1708" s="4" t="s">
        <v>8</v>
      </c>
    </row>
    <row r="1709" spans="1:22">
      <c r="A1709" t="n">
        <v>16773</v>
      </c>
      <c r="B1709" s="41" t="n">
        <v>20</v>
      </c>
      <c r="C1709" s="7" t="n">
        <v>5259</v>
      </c>
      <c r="D1709" s="7" t="n">
        <v>3</v>
      </c>
      <c r="E1709" s="7" t="n">
        <v>10</v>
      </c>
      <c r="F1709" s="7" t="s">
        <v>182</v>
      </c>
    </row>
    <row r="1710" spans="1:22">
      <c r="A1710" t="s">
        <v>4</v>
      </c>
      <c r="B1710" s="4" t="s">
        <v>5</v>
      </c>
      <c r="C1710" s="4" t="s">
        <v>11</v>
      </c>
    </row>
    <row r="1711" spans="1:22">
      <c r="A1711" t="n">
        <v>16791</v>
      </c>
      <c r="B1711" s="28" t="n">
        <v>16</v>
      </c>
      <c r="C1711" s="7" t="n">
        <v>0</v>
      </c>
    </row>
    <row r="1712" spans="1:22">
      <c r="A1712" t="s">
        <v>4</v>
      </c>
      <c r="B1712" s="4" t="s">
        <v>5</v>
      </c>
      <c r="C1712" s="4" t="s">
        <v>11</v>
      </c>
      <c r="D1712" s="4" t="s">
        <v>7</v>
      </c>
      <c r="E1712" s="4" t="s">
        <v>7</v>
      </c>
      <c r="F1712" s="4" t="s">
        <v>8</v>
      </c>
    </row>
    <row r="1713" spans="1:22">
      <c r="A1713" t="n">
        <v>16794</v>
      </c>
      <c r="B1713" s="41" t="n">
        <v>20</v>
      </c>
      <c r="C1713" s="7" t="n">
        <v>5254</v>
      </c>
      <c r="D1713" s="7" t="n">
        <v>3</v>
      </c>
      <c r="E1713" s="7" t="n">
        <v>10</v>
      </c>
      <c r="F1713" s="7" t="s">
        <v>182</v>
      </c>
    </row>
    <row r="1714" spans="1:22">
      <c r="A1714" t="s">
        <v>4</v>
      </c>
      <c r="B1714" s="4" t="s">
        <v>5</v>
      </c>
      <c r="C1714" s="4" t="s">
        <v>11</v>
      </c>
    </row>
    <row r="1715" spans="1:22">
      <c r="A1715" t="n">
        <v>16812</v>
      </c>
      <c r="B1715" s="28" t="n">
        <v>16</v>
      </c>
      <c r="C1715" s="7" t="n">
        <v>0</v>
      </c>
    </row>
    <row r="1716" spans="1:22">
      <c r="A1716" t="s">
        <v>4</v>
      </c>
      <c r="B1716" s="4" t="s">
        <v>5</v>
      </c>
      <c r="C1716" s="4" t="s">
        <v>11</v>
      </c>
      <c r="D1716" s="4" t="s">
        <v>7</v>
      </c>
      <c r="E1716" s="4" t="s">
        <v>7</v>
      </c>
      <c r="F1716" s="4" t="s">
        <v>8</v>
      </c>
    </row>
    <row r="1717" spans="1:22">
      <c r="A1717" t="n">
        <v>16815</v>
      </c>
      <c r="B1717" s="41" t="n">
        <v>20</v>
      </c>
      <c r="C1717" s="7" t="n">
        <v>6</v>
      </c>
      <c r="D1717" s="7" t="n">
        <v>3</v>
      </c>
      <c r="E1717" s="7" t="n">
        <v>10</v>
      </c>
      <c r="F1717" s="7" t="s">
        <v>182</v>
      </c>
    </row>
    <row r="1718" spans="1:22">
      <c r="A1718" t="s">
        <v>4</v>
      </c>
      <c r="B1718" s="4" t="s">
        <v>5</v>
      </c>
      <c r="C1718" s="4" t="s">
        <v>11</v>
      </c>
    </row>
    <row r="1719" spans="1:22">
      <c r="A1719" t="n">
        <v>16833</v>
      </c>
      <c r="B1719" s="28" t="n">
        <v>16</v>
      </c>
      <c r="C1719" s="7" t="n">
        <v>0</v>
      </c>
    </row>
    <row r="1720" spans="1:22">
      <c r="A1720" t="s">
        <v>4</v>
      </c>
      <c r="B1720" s="4" t="s">
        <v>5</v>
      </c>
      <c r="C1720" s="4" t="s">
        <v>11</v>
      </c>
      <c r="D1720" s="4" t="s">
        <v>7</v>
      </c>
      <c r="E1720" s="4" t="s">
        <v>7</v>
      </c>
      <c r="F1720" s="4" t="s">
        <v>8</v>
      </c>
    </row>
    <row r="1721" spans="1:22">
      <c r="A1721" t="n">
        <v>16836</v>
      </c>
      <c r="B1721" s="41" t="n">
        <v>20</v>
      </c>
      <c r="C1721" s="7" t="n">
        <v>5256</v>
      </c>
      <c r="D1721" s="7" t="n">
        <v>3</v>
      </c>
      <c r="E1721" s="7" t="n">
        <v>10</v>
      </c>
      <c r="F1721" s="7" t="s">
        <v>182</v>
      </c>
    </row>
    <row r="1722" spans="1:22">
      <c r="A1722" t="s">
        <v>4</v>
      </c>
      <c r="B1722" s="4" t="s">
        <v>5</v>
      </c>
      <c r="C1722" s="4" t="s">
        <v>11</v>
      </c>
    </row>
    <row r="1723" spans="1:22">
      <c r="A1723" t="n">
        <v>16854</v>
      </c>
      <c r="B1723" s="28" t="n">
        <v>16</v>
      </c>
      <c r="C1723" s="7" t="n">
        <v>0</v>
      </c>
    </row>
    <row r="1724" spans="1:22">
      <c r="A1724" t="s">
        <v>4</v>
      </c>
      <c r="B1724" s="4" t="s">
        <v>5</v>
      </c>
      <c r="C1724" s="4" t="s">
        <v>11</v>
      </c>
      <c r="D1724" s="4" t="s">
        <v>13</v>
      </c>
      <c r="E1724" s="4" t="s">
        <v>13</v>
      </c>
      <c r="F1724" s="4" t="s">
        <v>13</v>
      </c>
      <c r="G1724" s="4" t="s">
        <v>13</v>
      </c>
    </row>
    <row r="1725" spans="1:22">
      <c r="A1725" t="n">
        <v>16857</v>
      </c>
      <c r="B1725" s="37" t="n">
        <v>46</v>
      </c>
      <c r="C1725" s="7" t="n">
        <v>5257</v>
      </c>
      <c r="D1725" s="7" t="n">
        <v>-23.8799991607666</v>
      </c>
      <c r="E1725" s="7" t="n">
        <v>0</v>
      </c>
      <c r="F1725" s="7" t="n">
        <v>-8.05000019073486</v>
      </c>
      <c r="G1725" s="7" t="n">
        <v>262.899993896484</v>
      </c>
    </row>
    <row r="1726" spans="1:22">
      <c r="A1726" t="s">
        <v>4</v>
      </c>
      <c r="B1726" s="4" t="s">
        <v>5</v>
      </c>
      <c r="C1726" s="4" t="s">
        <v>11</v>
      </c>
      <c r="D1726" s="4" t="s">
        <v>13</v>
      </c>
      <c r="E1726" s="4" t="s">
        <v>13</v>
      </c>
      <c r="F1726" s="4" t="s">
        <v>13</v>
      </c>
      <c r="G1726" s="4" t="s">
        <v>13</v>
      </c>
    </row>
    <row r="1727" spans="1:22">
      <c r="A1727" t="n">
        <v>16876</v>
      </c>
      <c r="B1727" s="37" t="n">
        <v>46</v>
      </c>
      <c r="C1727" s="7" t="n">
        <v>0</v>
      </c>
      <c r="D1727" s="7" t="n">
        <v>0</v>
      </c>
      <c r="E1727" s="7" t="n">
        <v>0</v>
      </c>
      <c r="F1727" s="7" t="n">
        <v>25.5799999237061</v>
      </c>
      <c r="G1727" s="7" t="n">
        <v>180</v>
      </c>
    </row>
    <row r="1728" spans="1:22">
      <c r="A1728" t="s">
        <v>4</v>
      </c>
      <c r="B1728" s="4" t="s">
        <v>5</v>
      </c>
      <c r="C1728" s="4" t="s">
        <v>11</v>
      </c>
      <c r="D1728" s="4" t="s">
        <v>13</v>
      </c>
      <c r="E1728" s="4" t="s">
        <v>13</v>
      </c>
      <c r="F1728" s="4" t="s">
        <v>13</v>
      </c>
      <c r="G1728" s="4" t="s">
        <v>13</v>
      </c>
    </row>
    <row r="1729" spans="1:7">
      <c r="A1729" t="n">
        <v>16895</v>
      </c>
      <c r="B1729" s="37" t="n">
        <v>46</v>
      </c>
      <c r="C1729" s="7" t="n">
        <v>5259</v>
      </c>
      <c r="D1729" s="7" t="n">
        <v>2.47000002861023</v>
      </c>
      <c r="E1729" s="7" t="n">
        <v>3</v>
      </c>
      <c r="F1729" s="7" t="n">
        <v>-60.4700012207031</v>
      </c>
      <c r="G1729" s="7" t="n">
        <v>0</v>
      </c>
    </row>
    <row r="1730" spans="1:7">
      <c r="A1730" t="s">
        <v>4</v>
      </c>
      <c r="B1730" s="4" t="s">
        <v>5</v>
      </c>
      <c r="C1730" s="4" t="s">
        <v>11</v>
      </c>
      <c r="D1730" s="4" t="s">
        <v>13</v>
      </c>
      <c r="E1730" s="4" t="s">
        <v>13</v>
      </c>
      <c r="F1730" s="4" t="s">
        <v>13</v>
      </c>
      <c r="G1730" s="4" t="s">
        <v>13</v>
      </c>
    </row>
    <row r="1731" spans="1:7">
      <c r="A1731" t="n">
        <v>16914</v>
      </c>
      <c r="B1731" s="37" t="n">
        <v>46</v>
      </c>
      <c r="C1731" s="7" t="n">
        <v>5256</v>
      </c>
      <c r="D1731" s="7" t="n">
        <v>0</v>
      </c>
      <c r="E1731" s="7" t="n">
        <v>3</v>
      </c>
      <c r="F1731" s="7" t="n">
        <v>-56.8199996948242</v>
      </c>
      <c r="G1731" s="7" t="n">
        <v>0</v>
      </c>
    </row>
    <row r="1732" spans="1:7">
      <c r="A1732" t="s">
        <v>4</v>
      </c>
      <c r="B1732" s="4" t="s">
        <v>5</v>
      </c>
      <c r="C1732" s="4" t="s">
        <v>11</v>
      </c>
      <c r="D1732" s="4" t="s">
        <v>13</v>
      </c>
      <c r="E1732" s="4" t="s">
        <v>13</v>
      </c>
      <c r="F1732" s="4" t="s">
        <v>13</v>
      </c>
      <c r="G1732" s="4" t="s">
        <v>13</v>
      </c>
    </row>
    <row r="1733" spans="1:7">
      <c r="A1733" t="n">
        <v>16933</v>
      </c>
      <c r="B1733" s="37" t="n">
        <v>46</v>
      </c>
      <c r="C1733" s="7" t="n">
        <v>6</v>
      </c>
      <c r="D1733" s="7" t="n">
        <v>-0.219999998807907</v>
      </c>
      <c r="E1733" s="7" t="n">
        <v>0</v>
      </c>
      <c r="F1733" s="7" t="n">
        <v>4.28999996185303</v>
      </c>
      <c r="G1733" s="7" t="n">
        <v>271.899993896484</v>
      </c>
    </row>
    <row r="1734" spans="1:7">
      <c r="A1734" t="s">
        <v>4</v>
      </c>
      <c r="B1734" s="4" t="s">
        <v>5</v>
      </c>
      <c r="C1734" s="4" t="s">
        <v>11</v>
      </c>
      <c r="D1734" s="4" t="s">
        <v>13</v>
      </c>
      <c r="E1734" s="4" t="s">
        <v>13</v>
      </c>
      <c r="F1734" s="4" t="s">
        <v>13</v>
      </c>
      <c r="G1734" s="4" t="s">
        <v>13</v>
      </c>
    </row>
    <row r="1735" spans="1:7">
      <c r="A1735" t="n">
        <v>16952</v>
      </c>
      <c r="B1735" s="37" t="n">
        <v>46</v>
      </c>
      <c r="C1735" s="7" t="n">
        <v>5254</v>
      </c>
      <c r="D1735" s="7" t="n">
        <v>-1.53999996185303</v>
      </c>
      <c r="E1735" s="7" t="n">
        <v>0</v>
      </c>
      <c r="F1735" s="7" t="n">
        <v>4.51999998092651</v>
      </c>
      <c r="G1735" s="7" t="n">
        <v>97.5999984741211</v>
      </c>
    </row>
    <row r="1736" spans="1:7">
      <c r="A1736" t="s">
        <v>4</v>
      </c>
      <c r="B1736" s="4" t="s">
        <v>5</v>
      </c>
      <c r="C1736" s="4" t="s">
        <v>11</v>
      </c>
      <c r="D1736" s="4" t="s">
        <v>15</v>
      </c>
    </row>
    <row r="1737" spans="1:7">
      <c r="A1737" t="n">
        <v>16971</v>
      </c>
      <c r="B1737" s="38" t="n">
        <v>43</v>
      </c>
      <c r="C1737" s="7" t="n">
        <v>0</v>
      </c>
      <c r="D1737" s="7" t="n">
        <v>256</v>
      </c>
    </row>
    <row r="1738" spans="1:7">
      <c r="A1738" t="s">
        <v>4</v>
      </c>
      <c r="B1738" s="4" t="s">
        <v>5</v>
      </c>
      <c r="C1738" s="4" t="s">
        <v>11</v>
      </c>
      <c r="D1738" s="4" t="s">
        <v>15</v>
      </c>
    </row>
    <row r="1739" spans="1:7">
      <c r="A1739" t="n">
        <v>16978</v>
      </c>
      <c r="B1739" s="38" t="n">
        <v>43</v>
      </c>
      <c r="C1739" s="7" t="n">
        <v>6</v>
      </c>
      <c r="D1739" s="7" t="n">
        <v>256</v>
      </c>
    </row>
    <row r="1740" spans="1:7">
      <c r="A1740" t="s">
        <v>4</v>
      </c>
      <c r="B1740" s="4" t="s">
        <v>5</v>
      </c>
      <c r="C1740" s="4" t="s">
        <v>11</v>
      </c>
      <c r="D1740" s="4" t="s">
        <v>15</v>
      </c>
    </row>
    <row r="1741" spans="1:7">
      <c r="A1741" t="n">
        <v>16985</v>
      </c>
      <c r="B1741" s="38" t="n">
        <v>43</v>
      </c>
      <c r="C1741" s="7" t="n">
        <v>5254</v>
      </c>
      <c r="D1741" s="7" t="n">
        <v>256</v>
      </c>
    </row>
    <row r="1742" spans="1:7">
      <c r="A1742" t="s">
        <v>4</v>
      </c>
      <c r="B1742" s="4" t="s">
        <v>5</v>
      </c>
      <c r="C1742" s="4" t="s">
        <v>7</v>
      </c>
      <c r="D1742" s="4" t="s">
        <v>11</v>
      </c>
      <c r="E1742" s="4" t="s">
        <v>7</v>
      </c>
      <c r="F1742" s="4" t="s">
        <v>8</v>
      </c>
      <c r="G1742" s="4" t="s">
        <v>8</v>
      </c>
      <c r="H1742" s="4" t="s">
        <v>8</v>
      </c>
      <c r="I1742" s="4" t="s">
        <v>8</v>
      </c>
      <c r="J1742" s="4" t="s">
        <v>8</v>
      </c>
      <c r="K1742" s="4" t="s">
        <v>8</v>
      </c>
      <c r="L1742" s="4" t="s">
        <v>8</v>
      </c>
      <c r="M1742" s="4" t="s">
        <v>8</v>
      </c>
      <c r="N1742" s="4" t="s">
        <v>8</v>
      </c>
      <c r="O1742" s="4" t="s">
        <v>8</v>
      </c>
      <c r="P1742" s="4" t="s">
        <v>8</v>
      </c>
      <c r="Q1742" s="4" t="s">
        <v>8</v>
      </c>
      <c r="R1742" s="4" t="s">
        <v>8</v>
      </c>
      <c r="S1742" s="4" t="s">
        <v>8</v>
      </c>
      <c r="T1742" s="4" t="s">
        <v>8</v>
      </c>
      <c r="U1742" s="4" t="s">
        <v>8</v>
      </c>
    </row>
    <row r="1743" spans="1:7">
      <c r="A1743" t="n">
        <v>16992</v>
      </c>
      <c r="B1743" s="39" t="n">
        <v>36</v>
      </c>
      <c r="C1743" s="7" t="n">
        <v>8</v>
      </c>
      <c r="D1743" s="7" t="n">
        <v>5254</v>
      </c>
      <c r="E1743" s="7" t="n">
        <v>0</v>
      </c>
      <c r="F1743" s="7" t="s">
        <v>63</v>
      </c>
      <c r="G1743" s="7" t="s">
        <v>18</v>
      </c>
      <c r="H1743" s="7" t="s">
        <v>18</v>
      </c>
      <c r="I1743" s="7" t="s">
        <v>18</v>
      </c>
      <c r="J1743" s="7" t="s">
        <v>18</v>
      </c>
      <c r="K1743" s="7" t="s">
        <v>18</v>
      </c>
      <c r="L1743" s="7" t="s">
        <v>18</v>
      </c>
      <c r="M1743" s="7" t="s">
        <v>18</v>
      </c>
      <c r="N1743" s="7" t="s">
        <v>18</v>
      </c>
      <c r="O1743" s="7" t="s">
        <v>18</v>
      </c>
      <c r="P1743" s="7" t="s">
        <v>18</v>
      </c>
      <c r="Q1743" s="7" t="s">
        <v>18</v>
      </c>
      <c r="R1743" s="7" t="s">
        <v>18</v>
      </c>
      <c r="S1743" s="7" t="s">
        <v>18</v>
      </c>
      <c r="T1743" s="7" t="s">
        <v>18</v>
      </c>
      <c r="U1743" s="7" t="s">
        <v>18</v>
      </c>
    </row>
    <row r="1744" spans="1:7">
      <c r="A1744" t="s">
        <v>4</v>
      </c>
      <c r="B1744" s="4" t="s">
        <v>5</v>
      </c>
      <c r="C1744" s="4" t="s">
        <v>7</v>
      </c>
      <c r="D1744" s="4" t="s">
        <v>11</v>
      </c>
      <c r="E1744" s="4" t="s">
        <v>7</v>
      </c>
      <c r="F1744" s="4" t="s">
        <v>8</v>
      </c>
      <c r="G1744" s="4" t="s">
        <v>8</v>
      </c>
      <c r="H1744" s="4" t="s">
        <v>8</v>
      </c>
      <c r="I1744" s="4" t="s">
        <v>8</v>
      </c>
      <c r="J1744" s="4" t="s">
        <v>8</v>
      </c>
      <c r="K1744" s="4" t="s">
        <v>8</v>
      </c>
      <c r="L1744" s="4" t="s">
        <v>8</v>
      </c>
      <c r="M1744" s="4" t="s">
        <v>8</v>
      </c>
      <c r="N1744" s="4" t="s">
        <v>8</v>
      </c>
      <c r="O1744" s="4" t="s">
        <v>8</v>
      </c>
      <c r="P1744" s="4" t="s">
        <v>8</v>
      </c>
      <c r="Q1744" s="4" t="s">
        <v>8</v>
      </c>
      <c r="R1744" s="4" t="s">
        <v>8</v>
      </c>
      <c r="S1744" s="4" t="s">
        <v>8</v>
      </c>
      <c r="T1744" s="4" t="s">
        <v>8</v>
      </c>
      <c r="U1744" s="4" t="s">
        <v>8</v>
      </c>
    </row>
    <row r="1745" spans="1:21">
      <c r="A1745" t="n">
        <v>17024</v>
      </c>
      <c r="B1745" s="39" t="n">
        <v>36</v>
      </c>
      <c r="C1745" s="7" t="n">
        <v>8</v>
      </c>
      <c r="D1745" s="7" t="n">
        <v>6</v>
      </c>
      <c r="E1745" s="7" t="n">
        <v>0</v>
      </c>
      <c r="F1745" s="7" t="s">
        <v>226</v>
      </c>
      <c r="G1745" s="7" t="s">
        <v>227</v>
      </c>
      <c r="H1745" s="7" t="s">
        <v>18</v>
      </c>
      <c r="I1745" s="7" t="s">
        <v>18</v>
      </c>
      <c r="J1745" s="7" t="s">
        <v>18</v>
      </c>
      <c r="K1745" s="7" t="s">
        <v>18</v>
      </c>
      <c r="L1745" s="7" t="s">
        <v>18</v>
      </c>
      <c r="M1745" s="7" t="s">
        <v>18</v>
      </c>
      <c r="N1745" s="7" t="s">
        <v>18</v>
      </c>
      <c r="O1745" s="7" t="s">
        <v>18</v>
      </c>
      <c r="P1745" s="7" t="s">
        <v>18</v>
      </c>
      <c r="Q1745" s="7" t="s">
        <v>18</v>
      </c>
      <c r="R1745" s="7" t="s">
        <v>18</v>
      </c>
      <c r="S1745" s="7" t="s">
        <v>18</v>
      </c>
      <c r="T1745" s="7" t="s">
        <v>18</v>
      </c>
      <c r="U1745" s="7" t="s">
        <v>18</v>
      </c>
    </row>
    <row r="1746" spans="1:21">
      <c r="A1746" t="s">
        <v>4</v>
      </c>
      <c r="B1746" s="4" t="s">
        <v>5</v>
      </c>
      <c r="C1746" s="4" t="s">
        <v>7</v>
      </c>
    </row>
    <row r="1747" spans="1:21">
      <c r="A1747" t="n">
        <v>17067</v>
      </c>
      <c r="B1747" s="59" t="n">
        <v>116</v>
      </c>
      <c r="C1747" s="7" t="n">
        <v>0</v>
      </c>
    </row>
    <row r="1748" spans="1:21">
      <c r="A1748" t="s">
        <v>4</v>
      </c>
      <c r="B1748" s="4" t="s">
        <v>5</v>
      </c>
      <c r="C1748" s="4" t="s">
        <v>7</v>
      </c>
      <c r="D1748" s="4" t="s">
        <v>11</v>
      </c>
    </row>
    <row r="1749" spans="1:21">
      <c r="A1749" t="n">
        <v>17069</v>
      </c>
      <c r="B1749" s="59" t="n">
        <v>116</v>
      </c>
      <c r="C1749" s="7" t="n">
        <v>2</v>
      </c>
      <c r="D1749" s="7" t="n">
        <v>1</v>
      </c>
    </row>
    <row r="1750" spans="1:21">
      <c r="A1750" t="s">
        <v>4</v>
      </c>
      <c r="B1750" s="4" t="s">
        <v>5</v>
      </c>
      <c r="C1750" s="4" t="s">
        <v>7</v>
      </c>
      <c r="D1750" s="4" t="s">
        <v>15</v>
      </c>
    </row>
    <row r="1751" spans="1:21">
      <c r="A1751" t="n">
        <v>17073</v>
      </c>
      <c r="B1751" s="59" t="n">
        <v>116</v>
      </c>
      <c r="C1751" s="7" t="n">
        <v>5</v>
      </c>
      <c r="D1751" s="7" t="n">
        <v>1126170624</v>
      </c>
    </row>
    <row r="1752" spans="1:21">
      <c r="A1752" t="s">
        <v>4</v>
      </c>
      <c r="B1752" s="4" t="s">
        <v>5</v>
      </c>
      <c r="C1752" s="4" t="s">
        <v>7</v>
      </c>
      <c r="D1752" s="4" t="s">
        <v>11</v>
      </c>
    </row>
    <row r="1753" spans="1:21">
      <c r="A1753" t="n">
        <v>17079</v>
      </c>
      <c r="B1753" s="59" t="n">
        <v>116</v>
      </c>
      <c r="C1753" s="7" t="n">
        <v>6</v>
      </c>
      <c r="D1753" s="7" t="n">
        <v>1</v>
      </c>
    </row>
    <row r="1754" spans="1:21">
      <c r="A1754" t="s">
        <v>4</v>
      </c>
      <c r="B1754" s="4" t="s">
        <v>5</v>
      </c>
      <c r="C1754" s="4" t="s">
        <v>7</v>
      </c>
      <c r="D1754" s="4" t="s">
        <v>7</v>
      </c>
      <c r="E1754" s="4" t="s">
        <v>7</v>
      </c>
      <c r="F1754" s="4" t="s">
        <v>7</v>
      </c>
    </row>
    <row r="1755" spans="1:21">
      <c r="A1755" t="n">
        <v>17083</v>
      </c>
      <c r="B1755" s="9" t="n">
        <v>14</v>
      </c>
      <c r="C1755" s="7" t="n">
        <v>0</v>
      </c>
      <c r="D1755" s="7" t="n">
        <v>0</v>
      </c>
      <c r="E1755" s="7" t="n">
        <v>32</v>
      </c>
      <c r="F1755" s="7" t="n">
        <v>0</v>
      </c>
    </row>
    <row r="1756" spans="1:21">
      <c r="A1756" t="s">
        <v>4</v>
      </c>
      <c r="B1756" s="4" t="s">
        <v>5</v>
      </c>
      <c r="C1756" s="4" t="s">
        <v>11</v>
      </c>
      <c r="D1756" s="4" t="s">
        <v>15</v>
      </c>
    </row>
    <row r="1757" spans="1:21">
      <c r="A1757" t="n">
        <v>17088</v>
      </c>
      <c r="B1757" s="38" t="n">
        <v>43</v>
      </c>
      <c r="C1757" s="7" t="n">
        <v>5256</v>
      </c>
      <c r="D1757" s="7" t="n">
        <v>1</v>
      </c>
    </row>
    <row r="1758" spans="1:21">
      <c r="A1758" t="s">
        <v>4</v>
      </c>
      <c r="B1758" s="4" t="s">
        <v>5</v>
      </c>
      <c r="C1758" s="4" t="s">
        <v>11</v>
      </c>
    </row>
    <row r="1759" spans="1:21">
      <c r="A1759" t="n">
        <v>17095</v>
      </c>
      <c r="B1759" s="28" t="n">
        <v>16</v>
      </c>
      <c r="C1759" s="7" t="n">
        <v>300</v>
      </c>
    </row>
    <row r="1760" spans="1:21">
      <c r="A1760" t="s">
        <v>4</v>
      </c>
      <c r="B1760" s="4" t="s">
        <v>5</v>
      </c>
      <c r="C1760" s="4" t="s">
        <v>11</v>
      </c>
      <c r="D1760" s="4" t="s">
        <v>11</v>
      </c>
      <c r="E1760" s="4" t="s">
        <v>13</v>
      </c>
      <c r="F1760" s="4" t="s">
        <v>13</v>
      </c>
      <c r="G1760" s="4" t="s">
        <v>13</v>
      </c>
      <c r="H1760" s="4" t="s">
        <v>13</v>
      </c>
      <c r="I1760" s="4" t="s">
        <v>7</v>
      </c>
      <c r="J1760" s="4" t="s">
        <v>11</v>
      </c>
    </row>
    <row r="1761" spans="1:21">
      <c r="A1761" t="n">
        <v>17098</v>
      </c>
      <c r="B1761" s="58" t="n">
        <v>55</v>
      </c>
      <c r="C1761" s="7" t="n">
        <v>0</v>
      </c>
      <c r="D1761" s="7" t="n">
        <v>65533</v>
      </c>
      <c r="E1761" s="7" t="n">
        <v>0</v>
      </c>
      <c r="F1761" s="7" t="n">
        <v>0</v>
      </c>
      <c r="G1761" s="7" t="n">
        <v>23.3500003814697</v>
      </c>
      <c r="H1761" s="7" t="n">
        <v>0.699999988079071</v>
      </c>
      <c r="I1761" s="7" t="n">
        <v>1</v>
      </c>
      <c r="J1761" s="7" t="n">
        <v>0</v>
      </c>
    </row>
    <row r="1762" spans="1:21">
      <c r="A1762" t="s">
        <v>4</v>
      </c>
      <c r="B1762" s="4" t="s">
        <v>5</v>
      </c>
      <c r="C1762" s="4" t="s">
        <v>7</v>
      </c>
      <c r="D1762" s="4" t="s">
        <v>7</v>
      </c>
      <c r="E1762" s="4" t="s">
        <v>13</v>
      </c>
      <c r="F1762" s="4" t="s">
        <v>13</v>
      </c>
      <c r="G1762" s="4" t="s">
        <v>13</v>
      </c>
      <c r="H1762" s="4" t="s">
        <v>11</v>
      </c>
    </row>
    <row r="1763" spans="1:21">
      <c r="A1763" t="n">
        <v>17122</v>
      </c>
      <c r="B1763" s="60" t="n">
        <v>45</v>
      </c>
      <c r="C1763" s="7" t="n">
        <v>2</v>
      </c>
      <c r="D1763" s="7" t="n">
        <v>3</v>
      </c>
      <c r="E1763" s="7" t="n">
        <v>0</v>
      </c>
      <c r="F1763" s="7" t="n">
        <v>1.33000004291534</v>
      </c>
      <c r="G1763" s="7" t="n">
        <v>25.6000003814697</v>
      </c>
      <c r="H1763" s="7" t="n">
        <v>0</v>
      </c>
    </row>
    <row r="1764" spans="1:21">
      <c r="A1764" t="s">
        <v>4</v>
      </c>
      <c r="B1764" s="4" t="s">
        <v>5</v>
      </c>
      <c r="C1764" s="4" t="s">
        <v>7</v>
      </c>
      <c r="D1764" s="4" t="s">
        <v>7</v>
      </c>
      <c r="E1764" s="4" t="s">
        <v>13</v>
      </c>
      <c r="F1764" s="4" t="s">
        <v>13</v>
      </c>
      <c r="G1764" s="4" t="s">
        <v>13</v>
      </c>
      <c r="H1764" s="4" t="s">
        <v>11</v>
      </c>
      <c r="I1764" s="4" t="s">
        <v>7</v>
      </c>
    </row>
    <row r="1765" spans="1:21">
      <c r="A1765" t="n">
        <v>17139</v>
      </c>
      <c r="B1765" s="60" t="n">
        <v>45</v>
      </c>
      <c r="C1765" s="7" t="n">
        <v>4</v>
      </c>
      <c r="D1765" s="7" t="n">
        <v>3</v>
      </c>
      <c r="E1765" s="7" t="n">
        <v>3.40000009536743</v>
      </c>
      <c r="F1765" s="7" t="n">
        <v>157.869995117188</v>
      </c>
      <c r="G1765" s="7" t="n">
        <v>0</v>
      </c>
      <c r="H1765" s="7" t="n">
        <v>0</v>
      </c>
      <c r="I1765" s="7" t="n">
        <v>0</v>
      </c>
    </row>
    <row r="1766" spans="1:21">
      <c r="A1766" t="s">
        <v>4</v>
      </c>
      <c r="B1766" s="4" t="s">
        <v>5</v>
      </c>
      <c r="C1766" s="4" t="s">
        <v>7</v>
      </c>
      <c r="D1766" s="4" t="s">
        <v>7</v>
      </c>
      <c r="E1766" s="4" t="s">
        <v>13</v>
      </c>
      <c r="F1766" s="4" t="s">
        <v>11</v>
      </c>
    </row>
    <row r="1767" spans="1:21">
      <c r="A1767" t="n">
        <v>17157</v>
      </c>
      <c r="B1767" s="60" t="n">
        <v>45</v>
      </c>
      <c r="C1767" s="7" t="n">
        <v>5</v>
      </c>
      <c r="D1767" s="7" t="n">
        <v>3</v>
      </c>
      <c r="E1767" s="7" t="n">
        <v>2.5</v>
      </c>
      <c r="F1767" s="7" t="n">
        <v>0</v>
      </c>
    </row>
    <row r="1768" spans="1:21">
      <c r="A1768" t="s">
        <v>4</v>
      </c>
      <c r="B1768" s="4" t="s">
        <v>5</v>
      </c>
      <c r="C1768" s="4" t="s">
        <v>7</v>
      </c>
      <c r="D1768" s="4" t="s">
        <v>7</v>
      </c>
      <c r="E1768" s="4" t="s">
        <v>13</v>
      </c>
      <c r="F1768" s="4" t="s">
        <v>11</v>
      </c>
    </row>
    <row r="1769" spans="1:21">
      <c r="A1769" t="n">
        <v>17166</v>
      </c>
      <c r="B1769" s="60" t="n">
        <v>45</v>
      </c>
      <c r="C1769" s="7" t="n">
        <v>11</v>
      </c>
      <c r="D1769" s="7" t="n">
        <v>3</v>
      </c>
      <c r="E1769" s="7" t="n">
        <v>34</v>
      </c>
      <c r="F1769" s="7" t="n">
        <v>0</v>
      </c>
    </row>
    <row r="1770" spans="1:21">
      <c r="A1770" t="s">
        <v>4</v>
      </c>
      <c r="B1770" s="4" t="s">
        <v>5</v>
      </c>
      <c r="C1770" s="4" t="s">
        <v>7</v>
      </c>
      <c r="D1770" s="4" t="s">
        <v>7</v>
      </c>
      <c r="E1770" s="4" t="s">
        <v>13</v>
      </c>
      <c r="F1770" s="4" t="s">
        <v>13</v>
      </c>
      <c r="G1770" s="4" t="s">
        <v>13</v>
      </c>
      <c r="H1770" s="4" t="s">
        <v>11</v>
      </c>
    </row>
    <row r="1771" spans="1:21">
      <c r="A1771" t="n">
        <v>17175</v>
      </c>
      <c r="B1771" s="60" t="n">
        <v>45</v>
      </c>
      <c r="C1771" s="7" t="n">
        <v>2</v>
      </c>
      <c r="D1771" s="7" t="n">
        <v>3</v>
      </c>
      <c r="E1771" s="7" t="n">
        <v>0</v>
      </c>
      <c r="F1771" s="7" t="n">
        <v>1.33000004291534</v>
      </c>
      <c r="G1771" s="7" t="n">
        <v>23.3700008392334</v>
      </c>
      <c r="H1771" s="7" t="n">
        <v>4000</v>
      </c>
    </row>
    <row r="1772" spans="1:21">
      <c r="A1772" t="s">
        <v>4</v>
      </c>
      <c r="B1772" s="4" t="s">
        <v>5</v>
      </c>
      <c r="C1772" s="4" t="s">
        <v>7</v>
      </c>
      <c r="D1772" s="4" t="s">
        <v>7</v>
      </c>
      <c r="E1772" s="4" t="s">
        <v>13</v>
      </c>
      <c r="F1772" s="4" t="s">
        <v>13</v>
      </c>
      <c r="G1772" s="4" t="s">
        <v>13</v>
      </c>
      <c r="H1772" s="4" t="s">
        <v>11</v>
      </c>
      <c r="I1772" s="4" t="s">
        <v>7</v>
      </c>
    </row>
    <row r="1773" spans="1:21">
      <c r="A1773" t="n">
        <v>17192</v>
      </c>
      <c r="B1773" s="60" t="n">
        <v>45</v>
      </c>
      <c r="C1773" s="7" t="n">
        <v>4</v>
      </c>
      <c r="D1773" s="7" t="n">
        <v>3</v>
      </c>
      <c r="E1773" s="7" t="n">
        <v>3.40000009536743</v>
      </c>
      <c r="F1773" s="7" t="n">
        <v>165.910003662109</v>
      </c>
      <c r="G1773" s="7" t="n">
        <v>0</v>
      </c>
      <c r="H1773" s="7" t="n">
        <v>4000</v>
      </c>
      <c r="I1773" s="7" t="n">
        <v>0</v>
      </c>
    </row>
    <row r="1774" spans="1:21">
      <c r="A1774" t="s">
        <v>4</v>
      </c>
      <c r="B1774" s="4" t="s">
        <v>5</v>
      </c>
      <c r="C1774" s="4" t="s">
        <v>11</v>
      </c>
      <c r="D1774" s="4" t="s">
        <v>13</v>
      </c>
      <c r="E1774" s="4" t="s">
        <v>13</v>
      </c>
      <c r="F1774" s="4" t="s">
        <v>13</v>
      </c>
      <c r="G1774" s="4" t="s">
        <v>11</v>
      </c>
      <c r="H1774" s="4" t="s">
        <v>11</v>
      </c>
    </row>
    <row r="1775" spans="1:21">
      <c r="A1775" t="n">
        <v>17210</v>
      </c>
      <c r="B1775" s="44" t="n">
        <v>60</v>
      </c>
      <c r="C1775" s="7" t="n">
        <v>0</v>
      </c>
      <c r="D1775" s="7" t="n">
        <v>0</v>
      </c>
      <c r="E1775" s="7" t="n">
        <v>20</v>
      </c>
      <c r="F1775" s="7" t="n">
        <v>0</v>
      </c>
      <c r="G1775" s="7" t="n">
        <v>3000</v>
      </c>
      <c r="H1775" s="7" t="n">
        <v>0</v>
      </c>
    </row>
    <row r="1776" spans="1:21">
      <c r="A1776" t="s">
        <v>4</v>
      </c>
      <c r="B1776" s="4" t="s">
        <v>5</v>
      </c>
      <c r="C1776" s="4" t="s">
        <v>7</v>
      </c>
      <c r="D1776" s="4" t="s">
        <v>11</v>
      </c>
      <c r="E1776" s="4" t="s">
        <v>13</v>
      </c>
    </row>
    <row r="1777" spans="1:10">
      <c r="A1777" t="n">
        <v>17229</v>
      </c>
      <c r="B1777" s="32" t="n">
        <v>58</v>
      </c>
      <c r="C1777" s="7" t="n">
        <v>100</v>
      </c>
      <c r="D1777" s="7" t="n">
        <v>1000</v>
      </c>
      <c r="E1777" s="7" t="n">
        <v>1</v>
      </c>
    </row>
    <row r="1778" spans="1:10">
      <c r="A1778" t="s">
        <v>4</v>
      </c>
      <c r="B1778" s="4" t="s">
        <v>5</v>
      </c>
      <c r="C1778" s="4" t="s">
        <v>11</v>
      </c>
    </row>
    <row r="1779" spans="1:10">
      <c r="A1779" t="n">
        <v>17237</v>
      </c>
      <c r="B1779" s="28" t="n">
        <v>16</v>
      </c>
      <c r="C1779" s="7" t="n">
        <v>2000</v>
      </c>
    </row>
    <row r="1780" spans="1:10">
      <c r="A1780" t="s">
        <v>4</v>
      </c>
      <c r="B1780" s="4" t="s">
        <v>5</v>
      </c>
      <c r="C1780" s="4" t="s">
        <v>7</v>
      </c>
      <c r="D1780" s="4" t="s">
        <v>11</v>
      </c>
      <c r="E1780" s="4" t="s">
        <v>8</v>
      </c>
      <c r="F1780" s="4" t="s">
        <v>8</v>
      </c>
      <c r="G1780" s="4" t="s">
        <v>8</v>
      </c>
      <c r="H1780" s="4" t="s">
        <v>8</v>
      </c>
    </row>
    <row r="1781" spans="1:10">
      <c r="A1781" t="n">
        <v>17240</v>
      </c>
      <c r="B1781" s="27" t="n">
        <v>51</v>
      </c>
      <c r="C1781" s="7" t="n">
        <v>3</v>
      </c>
      <c r="D1781" s="7" t="n">
        <v>0</v>
      </c>
      <c r="E1781" s="7" t="s">
        <v>228</v>
      </c>
      <c r="F1781" s="7" t="s">
        <v>229</v>
      </c>
      <c r="G1781" s="7" t="s">
        <v>87</v>
      </c>
      <c r="H1781" s="7" t="s">
        <v>88</v>
      </c>
    </row>
    <row r="1782" spans="1:10">
      <c r="A1782" t="s">
        <v>4</v>
      </c>
      <c r="B1782" s="4" t="s">
        <v>5</v>
      </c>
      <c r="C1782" s="4" t="s">
        <v>7</v>
      </c>
      <c r="D1782" s="4" t="s">
        <v>11</v>
      </c>
    </row>
    <row r="1783" spans="1:10">
      <c r="A1783" t="n">
        <v>17253</v>
      </c>
      <c r="B1783" s="60" t="n">
        <v>45</v>
      </c>
      <c r="C1783" s="7" t="n">
        <v>7</v>
      </c>
      <c r="D1783" s="7" t="n">
        <v>255</v>
      </c>
    </row>
    <row r="1784" spans="1:10">
      <c r="A1784" t="s">
        <v>4</v>
      </c>
      <c r="B1784" s="4" t="s">
        <v>5</v>
      </c>
      <c r="C1784" s="4" t="s">
        <v>7</v>
      </c>
      <c r="D1784" s="4" t="s">
        <v>11</v>
      </c>
      <c r="E1784" s="4" t="s">
        <v>13</v>
      </c>
    </row>
    <row r="1785" spans="1:10">
      <c r="A1785" t="n">
        <v>17257</v>
      </c>
      <c r="B1785" s="32" t="n">
        <v>58</v>
      </c>
      <c r="C1785" s="7" t="n">
        <v>101</v>
      </c>
      <c r="D1785" s="7" t="n">
        <v>1500</v>
      </c>
      <c r="E1785" s="7" t="n">
        <v>1</v>
      </c>
    </row>
    <row r="1786" spans="1:10">
      <c r="A1786" t="s">
        <v>4</v>
      </c>
      <c r="B1786" s="4" t="s">
        <v>5</v>
      </c>
      <c r="C1786" s="4" t="s">
        <v>7</v>
      </c>
      <c r="D1786" s="4" t="s">
        <v>11</v>
      </c>
    </row>
    <row r="1787" spans="1:10">
      <c r="A1787" t="n">
        <v>17265</v>
      </c>
      <c r="B1787" s="32" t="n">
        <v>58</v>
      </c>
      <c r="C1787" s="7" t="n">
        <v>254</v>
      </c>
      <c r="D1787" s="7" t="n">
        <v>0</v>
      </c>
    </row>
    <row r="1788" spans="1:10">
      <c r="A1788" t="s">
        <v>4</v>
      </c>
      <c r="B1788" s="4" t="s">
        <v>5</v>
      </c>
      <c r="C1788" s="4" t="s">
        <v>7</v>
      </c>
      <c r="D1788" s="4" t="s">
        <v>7</v>
      </c>
      <c r="E1788" s="4" t="s">
        <v>13</v>
      </c>
      <c r="F1788" s="4" t="s">
        <v>13</v>
      </c>
      <c r="G1788" s="4" t="s">
        <v>13</v>
      </c>
      <c r="H1788" s="4" t="s">
        <v>11</v>
      </c>
    </row>
    <row r="1789" spans="1:10">
      <c r="A1789" t="n">
        <v>17269</v>
      </c>
      <c r="B1789" s="60" t="n">
        <v>45</v>
      </c>
      <c r="C1789" s="7" t="n">
        <v>2</v>
      </c>
      <c r="D1789" s="7" t="n">
        <v>3</v>
      </c>
      <c r="E1789" s="7" t="n">
        <v>-0.00999999977648258</v>
      </c>
      <c r="F1789" s="7" t="n">
        <v>3.74000000953674</v>
      </c>
      <c r="G1789" s="7" t="n">
        <v>43.7299995422363</v>
      </c>
      <c r="H1789" s="7" t="n">
        <v>0</v>
      </c>
    </row>
    <row r="1790" spans="1:10">
      <c r="A1790" t="s">
        <v>4</v>
      </c>
      <c r="B1790" s="4" t="s">
        <v>5</v>
      </c>
      <c r="C1790" s="4" t="s">
        <v>7</v>
      </c>
      <c r="D1790" s="4" t="s">
        <v>7</v>
      </c>
      <c r="E1790" s="4" t="s">
        <v>13</v>
      </c>
      <c r="F1790" s="4" t="s">
        <v>13</v>
      </c>
      <c r="G1790" s="4" t="s">
        <v>13</v>
      </c>
      <c r="H1790" s="4" t="s">
        <v>11</v>
      </c>
      <c r="I1790" s="4" t="s">
        <v>7</v>
      </c>
    </row>
    <row r="1791" spans="1:10">
      <c r="A1791" t="n">
        <v>17286</v>
      </c>
      <c r="B1791" s="60" t="n">
        <v>45</v>
      </c>
      <c r="C1791" s="7" t="n">
        <v>4</v>
      </c>
      <c r="D1791" s="7" t="n">
        <v>3</v>
      </c>
      <c r="E1791" s="7" t="n">
        <v>349.950012207031</v>
      </c>
      <c r="F1791" s="7" t="n">
        <v>359.179992675781</v>
      </c>
      <c r="G1791" s="7" t="n">
        <v>0</v>
      </c>
      <c r="H1791" s="7" t="n">
        <v>0</v>
      </c>
      <c r="I1791" s="7" t="n">
        <v>0</v>
      </c>
    </row>
    <row r="1792" spans="1:10">
      <c r="A1792" t="s">
        <v>4</v>
      </c>
      <c r="B1792" s="4" t="s">
        <v>5</v>
      </c>
      <c r="C1792" s="4" t="s">
        <v>7</v>
      </c>
      <c r="D1792" s="4" t="s">
        <v>7</v>
      </c>
      <c r="E1792" s="4" t="s">
        <v>13</v>
      </c>
      <c r="F1792" s="4" t="s">
        <v>11</v>
      </c>
    </row>
    <row r="1793" spans="1:9">
      <c r="A1793" t="n">
        <v>17304</v>
      </c>
      <c r="B1793" s="60" t="n">
        <v>45</v>
      </c>
      <c r="C1793" s="7" t="n">
        <v>5</v>
      </c>
      <c r="D1793" s="7" t="n">
        <v>3</v>
      </c>
      <c r="E1793" s="7" t="n">
        <v>9.80000019073486</v>
      </c>
      <c r="F1793" s="7" t="n">
        <v>0</v>
      </c>
    </row>
    <row r="1794" spans="1:9">
      <c r="A1794" t="s">
        <v>4</v>
      </c>
      <c r="B1794" s="4" t="s">
        <v>5</v>
      </c>
      <c r="C1794" s="4" t="s">
        <v>7</v>
      </c>
      <c r="D1794" s="4" t="s">
        <v>7</v>
      </c>
      <c r="E1794" s="4" t="s">
        <v>13</v>
      </c>
      <c r="F1794" s="4" t="s">
        <v>11</v>
      </c>
    </row>
    <row r="1795" spans="1:9">
      <c r="A1795" t="n">
        <v>17313</v>
      </c>
      <c r="B1795" s="60" t="n">
        <v>45</v>
      </c>
      <c r="C1795" s="7" t="n">
        <v>11</v>
      </c>
      <c r="D1795" s="7" t="n">
        <v>3</v>
      </c>
      <c r="E1795" s="7" t="n">
        <v>43.7000007629395</v>
      </c>
      <c r="F1795" s="7" t="n">
        <v>0</v>
      </c>
    </row>
    <row r="1796" spans="1:9">
      <c r="A1796" t="s">
        <v>4</v>
      </c>
      <c r="B1796" s="4" t="s">
        <v>5</v>
      </c>
      <c r="C1796" s="4" t="s">
        <v>7</v>
      </c>
      <c r="D1796" s="4" t="s">
        <v>7</v>
      </c>
      <c r="E1796" s="4" t="s">
        <v>13</v>
      </c>
      <c r="F1796" s="4" t="s">
        <v>13</v>
      </c>
      <c r="G1796" s="4" t="s">
        <v>13</v>
      </c>
      <c r="H1796" s="4" t="s">
        <v>11</v>
      </c>
    </row>
    <row r="1797" spans="1:9">
      <c r="A1797" t="n">
        <v>17322</v>
      </c>
      <c r="B1797" s="60" t="n">
        <v>45</v>
      </c>
      <c r="C1797" s="7" t="n">
        <v>2</v>
      </c>
      <c r="D1797" s="7" t="n">
        <v>3</v>
      </c>
      <c r="E1797" s="7" t="n">
        <v>0.360000014305115</v>
      </c>
      <c r="F1797" s="7" t="n">
        <v>3.74000000953674</v>
      </c>
      <c r="G1797" s="7" t="n">
        <v>17.8500003814697</v>
      </c>
      <c r="H1797" s="7" t="n">
        <v>8000</v>
      </c>
    </row>
    <row r="1798" spans="1:9">
      <c r="A1798" t="s">
        <v>4</v>
      </c>
      <c r="B1798" s="4" t="s">
        <v>5</v>
      </c>
      <c r="C1798" s="4" t="s">
        <v>11</v>
      </c>
      <c r="D1798" s="4" t="s">
        <v>13</v>
      </c>
      <c r="E1798" s="4" t="s">
        <v>13</v>
      </c>
      <c r="F1798" s="4" t="s">
        <v>13</v>
      </c>
      <c r="G1798" s="4" t="s">
        <v>11</v>
      </c>
      <c r="H1798" s="4" t="s">
        <v>11</v>
      </c>
    </row>
    <row r="1799" spans="1:9">
      <c r="A1799" t="n">
        <v>17339</v>
      </c>
      <c r="B1799" s="44" t="n">
        <v>60</v>
      </c>
      <c r="C1799" s="7" t="n">
        <v>0</v>
      </c>
      <c r="D1799" s="7" t="n">
        <v>0</v>
      </c>
      <c r="E1799" s="7" t="n">
        <v>15</v>
      </c>
      <c r="F1799" s="7" t="n">
        <v>0</v>
      </c>
      <c r="G1799" s="7" t="n">
        <v>0</v>
      </c>
      <c r="H1799" s="7" t="n">
        <v>0</v>
      </c>
    </row>
    <row r="1800" spans="1:9">
      <c r="A1800" t="s">
        <v>4</v>
      </c>
      <c r="B1800" s="4" t="s">
        <v>5</v>
      </c>
      <c r="C1800" s="4" t="s">
        <v>7</v>
      </c>
      <c r="D1800" s="4" t="s">
        <v>11</v>
      </c>
    </row>
    <row r="1801" spans="1:9">
      <c r="A1801" t="n">
        <v>17358</v>
      </c>
      <c r="B1801" s="32" t="n">
        <v>58</v>
      </c>
      <c r="C1801" s="7" t="n">
        <v>255</v>
      </c>
      <c r="D1801" s="7" t="n">
        <v>0</v>
      </c>
    </row>
    <row r="1802" spans="1:9">
      <c r="A1802" t="s">
        <v>4</v>
      </c>
      <c r="B1802" s="4" t="s">
        <v>5</v>
      </c>
      <c r="C1802" s="4" t="s">
        <v>7</v>
      </c>
      <c r="D1802" s="4" t="s">
        <v>11</v>
      </c>
    </row>
    <row r="1803" spans="1:9">
      <c r="A1803" t="n">
        <v>17362</v>
      </c>
      <c r="B1803" s="60" t="n">
        <v>45</v>
      </c>
      <c r="C1803" s="7" t="n">
        <v>7</v>
      </c>
      <c r="D1803" s="7" t="n">
        <v>255</v>
      </c>
    </row>
    <row r="1804" spans="1:9">
      <c r="A1804" t="s">
        <v>4</v>
      </c>
      <c r="B1804" s="4" t="s">
        <v>5</v>
      </c>
      <c r="C1804" s="4" t="s">
        <v>7</v>
      </c>
      <c r="D1804" s="4" t="s">
        <v>11</v>
      </c>
      <c r="E1804" s="4" t="s">
        <v>13</v>
      </c>
    </row>
    <row r="1805" spans="1:9">
      <c r="A1805" t="n">
        <v>17366</v>
      </c>
      <c r="B1805" s="32" t="n">
        <v>58</v>
      </c>
      <c r="C1805" s="7" t="n">
        <v>101</v>
      </c>
      <c r="D1805" s="7" t="n">
        <v>1500</v>
      </c>
      <c r="E1805" s="7" t="n">
        <v>1</v>
      </c>
    </row>
    <row r="1806" spans="1:9">
      <c r="A1806" t="s">
        <v>4</v>
      </c>
      <c r="B1806" s="4" t="s">
        <v>5</v>
      </c>
      <c r="C1806" s="4" t="s">
        <v>7</v>
      </c>
      <c r="D1806" s="4" t="s">
        <v>11</v>
      </c>
    </row>
    <row r="1807" spans="1:9">
      <c r="A1807" t="n">
        <v>17374</v>
      </c>
      <c r="B1807" s="32" t="n">
        <v>58</v>
      </c>
      <c r="C1807" s="7" t="n">
        <v>254</v>
      </c>
      <c r="D1807" s="7" t="n">
        <v>0</v>
      </c>
    </row>
    <row r="1808" spans="1:9">
      <c r="A1808" t="s">
        <v>4</v>
      </c>
      <c r="B1808" s="4" t="s">
        <v>5</v>
      </c>
      <c r="C1808" s="4" t="s">
        <v>7</v>
      </c>
      <c r="D1808" s="4" t="s">
        <v>7</v>
      </c>
      <c r="E1808" s="4" t="s">
        <v>13</v>
      </c>
      <c r="F1808" s="4" t="s">
        <v>13</v>
      </c>
      <c r="G1808" s="4" t="s">
        <v>13</v>
      </c>
      <c r="H1808" s="4" t="s">
        <v>11</v>
      </c>
    </row>
    <row r="1809" spans="1:8">
      <c r="A1809" t="n">
        <v>17378</v>
      </c>
      <c r="B1809" s="60" t="n">
        <v>45</v>
      </c>
      <c r="C1809" s="7" t="n">
        <v>2</v>
      </c>
      <c r="D1809" s="7" t="n">
        <v>3</v>
      </c>
      <c r="E1809" s="7" t="n">
        <v>-24</v>
      </c>
      <c r="F1809" s="7" t="n">
        <v>1.75</v>
      </c>
      <c r="G1809" s="7" t="n">
        <v>-2.75</v>
      </c>
      <c r="H1809" s="7" t="n">
        <v>0</v>
      </c>
    </row>
    <row r="1810" spans="1:8">
      <c r="A1810" t="s">
        <v>4</v>
      </c>
      <c r="B1810" s="4" t="s">
        <v>5</v>
      </c>
      <c r="C1810" s="4" t="s">
        <v>7</v>
      </c>
      <c r="D1810" s="4" t="s">
        <v>7</v>
      </c>
      <c r="E1810" s="4" t="s">
        <v>13</v>
      </c>
      <c r="F1810" s="4" t="s">
        <v>13</v>
      </c>
      <c r="G1810" s="4" t="s">
        <v>13</v>
      </c>
      <c r="H1810" s="4" t="s">
        <v>11</v>
      </c>
      <c r="I1810" s="4" t="s">
        <v>7</v>
      </c>
    </row>
    <row r="1811" spans="1:8">
      <c r="A1811" t="n">
        <v>17395</v>
      </c>
      <c r="B1811" s="60" t="n">
        <v>45</v>
      </c>
      <c r="C1811" s="7" t="n">
        <v>4</v>
      </c>
      <c r="D1811" s="7" t="n">
        <v>3</v>
      </c>
      <c r="E1811" s="7" t="n">
        <v>2.52999997138977</v>
      </c>
      <c r="F1811" s="7" t="n">
        <v>66.2399978637695</v>
      </c>
      <c r="G1811" s="7" t="n">
        <v>0</v>
      </c>
      <c r="H1811" s="7" t="n">
        <v>0</v>
      </c>
      <c r="I1811" s="7" t="n">
        <v>0</v>
      </c>
    </row>
    <row r="1812" spans="1:8">
      <c r="A1812" t="s">
        <v>4</v>
      </c>
      <c r="B1812" s="4" t="s">
        <v>5</v>
      </c>
      <c r="C1812" s="4" t="s">
        <v>7</v>
      </c>
      <c r="D1812" s="4" t="s">
        <v>7</v>
      </c>
      <c r="E1812" s="4" t="s">
        <v>13</v>
      </c>
      <c r="F1812" s="4" t="s">
        <v>11</v>
      </c>
    </row>
    <row r="1813" spans="1:8">
      <c r="A1813" t="n">
        <v>17413</v>
      </c>
      <c r="B1813" s="60" t="n">
        <v>45</v>
      </c>
      <c r="C1813" s="7" t="n">
        <v>5</v>
      </c>
      <c r="D1813" s="7" t="n">
        <v>3</v>
      </c>
      <c r="E1813" s="7" t="n">
        <v>5.90000009536743</v>
      </c>
      <c r="F1813" s="7" t="n">
        <v>0</v>
      </c>
    </row>
    <row r="1814" spans="1:8">
      <c r="A1814" t="s">
        <v>4</v>
      </c>
      <c r="B1814" s="4" t="s">
        <v>5</v>
      </c>
      <c r="C1814" s="4" t="s">
        <v>7</v>
      </c>
      <c r="D1814" s="4" t="s">
        <v>7</v>
      </c>
      <c r="E1814" s="4" t="s">
        <v>13</v>
      </c>
      <c r="F1814" s="4" t="s">
        <v>11</v>
      </c>
    </row>
    <row r="1815" spans="1:8">
      <c r="A1815" t="n">
        <v>17422</v>
      </c>
      <c r="B1815" s="60" t="n">
        <v>45</v>
      </c>
      <c r="C1815" s="7" t="n">
        <v>11</v>
      </c>
      <c r="D1815" s="7" t="n">
        <v>3</v>
      </c>
      <c r="E1815" s="7" t="n">
        <v>34</v>
      </c>
      <c r="F1815" s="7" t="n">
        <v>0</v>
      </c>
    </row>
    <row r="1816" spans="1:8">
      <c r="A1816" t="s">
        <v>4</v>
      </c>
      <c r="B1816" s="4" t="s">
        <v>5</v>
      </c>
      <c r="C1816" s="4" t="s">
        <v>7</v>
      </c>
      <c r="D1816" s="4" t="s">
        <v>7</v>
      </c>
      <c r="E1816" s="4" t="s">
        <v>13</v>
      </c>
      <c r="F1816" s="4" t="s">
        <v>13</v>
      </c>
      <c r="G1816" s="4" t="s">
        <v>13</v>
      </c>
      <c r="H1816" s="4" t="s">
        <v>11</v>
      </c>
    </row>
    <row r="1817" spans="1:8">
      <c r="A1817" t="n">
        <v>17431</v>
      </c>
      <c r="B1817" s="60" t="n">
        <v>45</v>
      </c>
      <c r="C1817" s="7" t="n">
        <v>2</v>
      </c>
      <c r="D1817" s="7" t="n">
        <v>3</v>
      </c>
      <c r="E1817" s="7" t="n">
        <v>-22.6499996185303</v>
      </c>
      <c r="F1817" s="7" t="n">
        <v>1.75</v>
      </c>
      <c r="G1817" s="7" t="n">
        <v>-6.5</v>
      </c>
      <c r="H1817" s="7" t="n">
        <v>6000</v>
      </c>
    </row>
    <row r="1818" spans="1:8">
      <c r="A1818" t="s">
        <v>4</v>
      </c>
      <c r="B1818" s="4" t="s">
        <v>5</v>
      </c>
      <c r="C1818" s="4" t="s">
        <v>7</v>
      </c>
      <c r="D1818" s="4" t="s">
        <v>11</v>
      </c>
    </row>
    <row r="1819" spans="1:8">
      <c r="A1819" t="n">
        <v>17448</v>
      </c>
      <c r="B1819" s="60" t="n">
        <v>45</v>
      </c>
      <c r="C1819" s="7" t="n">
        <v>7</v>
      </c>
      <c r="D1819" s="7" t="n">
        <v>255</v>
      </c>
    </row>
    <row r="1820" spans="1:8">
      <c r="A1820" t="s">
        <v>4</v>
      </c>
      <c r="B1820" s="4" t="s">
        <v>5</v>
      </c>
      <c r="C1820" s="4" t="s">
        <v>11</v>
      </c>
      <c r="D1820" s="4" t="s">
        <v>15</v>
      </c>
    </row>
    <row r="1821" spans="1:8">
      <c r="A1821" t="n">
        <v>17452</v>
      </c>
      <c r="B1821" s="65" t="n">
        <v>44</v>
      </c>
      <c r="C1821" s="7" t="n">
        <v>5256</v>
      </c>
      <c r="D1821" s="7" t="n">
        <v>1</v>
      </c>
    </row>
    <row r="1822" spans="1:8">
      <c r="A1822" t="s">
        <v>4</v>
      </c>
      <c r="B1822" s="4" t="s">
        <v>5</v>
      </c>
      <c r="C1822" s="4" t="s">
        <v>11</v>
      </c>
      <c r="D1822" s="4" t="s">
        <v>13</v>
      </c>
      <c r="E1822" s="4" t="s">
        <v>13</v>
      </c>
      <c r="F1822" s="4" t="s">
        <v>13</v>
      </c>
      <c r="G1822" s="4" t="s">
        <v>13</v>
      </c>
    </row>
    <row r="1823" spans="1:8">
      <c r="A1823" t="n">
        <v>17459</v>
      </c>
      <c r="B1823" s="37" t="n">
        <v>46</v>
      </c>
      <c r="C1823" s="7" t="n">
        <v>5256</v>
      </c>
      <c r="D1823" s="7" t="n">
        <v>0</v>
      </c>
      <c r="E1823" s="7" t="n">
        <v>3</v>
      </c>
      <c r="F1823" s="7" t="n">
        <v>-56.8199996948242</v>
      </c>
      <c r="G1823" s="7" t="n">
        <v>0</v>
      </c>
    </row>
    <row r="1824" spans="1:8">
      <c r="A1824" t="s">
        <v>4</v>
      </c>
      <c r="B1824" s="4" t="s">
        <v>5</v>
      </c>
      <c r="C1824" s="4" t="s">
        <v>7</v>
      </c>
      <c r="D1824" s="4" t="s">
        <v>11</v>
      </c>
      <c r="E1824" s="4" t="s">
        <v>13</v>
      </c>
    </row>
    <row r="1825" spans="1:9">
      <c r="A1825" t="n">
        <v>17478</v>
      </c>
      <c r="B1825" s="32" t="n">
        <v>58</v>
      </c>
      <c r="C1825" s="7" t="n">
        <v>101</v>
      </c>
      <c r="D1825" s="7" t="n">
        <v>1500</v>
      </c>
      <c r="E1825" s="7" t="n">
        <v>1</v>
      </c>
    </row>
    <row r="1826" spans="1:9">
      <c r="A1826" t="s">
        <v>4</v>
      </c>
      <c r="B1826" s="4" t="s">
        <v>5</v>
      </c>
      <c r="C1826" s="4" t="s">
        <v>7</v>
      </c>
      <c r="D1826" s="4" t="s">
        <v>11</v>
      </c>
    </row>
    <row r="1827" spans="1:9">
      <c r="A1827" t="n">
        <v>17486</v>
      </c>
      <c r="B1827" s="32" t="n">
        <v>58</v>
      </c>
      <c r="C1827" s="7" t="n">
        <v>254</v>
      </c>
      <c r="D1827" s="7" t="n">
        <v>0</v>
      </c>
    </row>
    <row r="1828" spans="1:9">
      <c r="A1828" t="s">
        <v>4</v>
      </c>
      <c r="B1828" s="4" t="s">
        <v>5</v>
      </c>
      <c r="C1828" s="4" t="s">
        <v>7</v>
      </c>
      <c r="D1828" s="4" t="s">
        <v>7</v>
      </c>
      <c r="E1828" s="4" t="s">
        <v>13</v>
      </c>
      <c r="F1828" s="4" t="s">
        <v>13</v>
      </c>
      <c r="G1828" s="4" t="s">
        <v>13</v>
      </c>
      <c r="H1828" s="4" t="s">
        <v>11</v>
      </c>
    </row>
    <row r="1829" spans="1:9">
      <c r="A1829" t="n">
        <v>17490</v>
      </c>
      <c r="B1829" s="60" t="n">
        <v>45</v>
      </c>
      <c r="C1829" s="7" t="n">
        <v>2</v>
      </c>
      <c r="D1829" s="7" t="n">
        <v>3</v>
      </c>
      <c r="E1829" s="7" t="n">
        <v>0.0399999991059303</v>
      </c>
      <c r="F1829" s="7" t="n">
        <v>5.03000020980835</v>
      </c>
      <c r="G1829" s="7" t="n">
        <v>-56.439998626709</v>
      </c>
      <c r="H1829" s="7" t="n">
        <v>0</v>
      </c>
    </row>
    <row r="1830" spans="1:9">
      <c r="A1830" t="s">
        <v>4</v>
      </c>
      <c r="B1830" s="4" t="s">
        <v>5</v>
      </c>
      <c r="C1830" s="4" t="s">
        <v>7</v>
      </c>
      <c r="D1830" s="4" t="s">
        <v>7</v>
      </c>
      <c r="E1830" s="4" t="s">
        <v>13</v>
      </c>
      <c r="F1830" s="4" t="s">
        <v>13</v>
      </c>
      <c r="G1830" s="4" t="s">
        <v>13</v>
      </c>
      <c r="H1830" s="4" t="s">
        <v>11</v>
      </c>
      <c r="I1830" s="4" t="s">
        <v>7</v>
      </c>
    </row>
    <row r="1831" spans="1:9">
      <c r="A1831" t="n">
        <v>17507</v>
      </c>
      <c r="B1831" s="60" t="n">
        <v>45</v>
      </c>
      <c r="C1831" s="7" t="n">
        <v>4</v>
      </c>
      <c r="D1831" s="7" t="n">
        <v>3</v>
      </c>
      <c r="E1831" s="7" t="n">
        <v>1.39999997615814</v>
      </c>
      <c r="F1831" s="7" t="n">
        <v>359.880004882813</v>
      </c>
      <c r="G1831" s="7" t="n">
        <v>0</v>
      </c>
      <c r="H1831" s="7" t="n">
        <v>0</v>
      </c>
      <c r="I1831" s="7" t="n">
        <v>0</v>
      </c>
    </row>
    <row r="1832" spans="1:9">
      <c r="A1832" t="s">
        <v>4</v>
      </c>
      <c r="B1832" s="4" t="s">
        <v>5</v>
      </c>
      <c r="C1832" s="4" t="s">
        <v>7</v>
      </c>
      <c r="D1832" s="4" t="s">
        <v>7</v>
      </c>
      <c r="E1832" s="4" t="s">
        <v>13</v>
      </c>
      <c r="F1832" s="4" t="s">
        <v>11</v>
      </c>
    </row>
    <row r="1833" spans="1:9">
      <c r="A1833" t="n">
        <v>17525</v>
      </c>
      <c r="B1833" s="60" t="n">
        <v>45</v>
      </c>
      <c r="C1833" s="7" t="n">
        <v>5</v>
      </c>
      <c r="D1833" s="7" t="n">
        <v>3</v>
      </c>
      <c r="E1833" s="7" t="n">
        <v>10.3000001907349</v>
      </c>
      <c r="F1833" s="7" t="n">
        <v>0</v>
      </c>
    </row>
    <row r="1834" spans="1:9">
      <c r="A1834" t="s">
        <v>4</v>
      </c>
      <c r="B1834" s="4" t="s">
        <v>5</v>
      </c>
      <c r="C1834" s="4" t="s">
        <v>7</v>
      </c>
      <c r="D1834" s="4" t="s">
        <v>7</v>
      </c>
      <c r="E1834" s="4" t="s">
        <v>13</v>
      </c>
      <c r="F1834" s="4" t="s">
        <v>11</v>
      </c>
    </row>
    <row r="1835" spans="1:9">
      <c r="A1835" t="n">
        <v>17534</v>
      </c>
      <c r="B1835" s="60" t="n">
        <v>45</v>
      </c>
      <c r="C1835" s="7" t="n">
        <v>11</v>
      </c>
      <c r="D1835" s="7" t="n">
        <v>3</v>
      </c>
      <c r="E1835" s="7" t="n">
        <v>35.0999984741211</v>
      </c>
      <c r="F1835" s="7" t="n">
        <v>0</v>
      </c>
    </row>
    <row r="1836" spans="1:9">
      <c r="A1836" t="s">
        <v>4</v>
      </c>
      <c r="B1836" s="4" t="s">
        <v>5</v>
      </c>
      <c r="C1836" s="4" t="s">
        <v>7</v>
      </c>
      <c r="D1836" s="4" t="s">
        <v>7</v>
      </c>
      <c r="E1836" s="4" t="s">
        <v>13</v>
      </c>
      <c r="F1836" s="4" t="s">
        <v>13</v>
      </c>
      <c r="G1836" s="4" t="s">
        <v>13</v>
      </c>
      <c r="H1836" s="4" t="s">
        <v>11</v>
      </c>
    </row>
    <row r="1837" spans="1:9">
      <c r="A1837" t="n">
        <v>17543</v>
      </c>
      <c r="B1837" s="60" t="n">
        <v>45</v>
      </c>
      <c r="C1837" s="7" t="n">
        <v>2</v>
      </c>
      <c r="D1837" s="7" t="n">
        <v>3</v>
      </c>
      <c r="E1837" s="7" t="n">
        <v>0.0599999986588955</v>
      </c>
      <c r="F1837" s="7" t="n">
        <v>5.03000020980835</v>
      </c>
      <c r="G1837" s="7" t="n">
        <v>-62.2200012207031</v>
      </c>
      <c r="H1837" s="7" t="n">
        <v>6000</v>
      </c>
    </row>
    <row r="1838" spans="1:9">
      <c r="A1838" t="s">
        <v>4</v>
      </c>
      <c r="B1838" s="4" t="s">
        <v>5</v>
      </c>
      <c r="C1838" s="4" t="s">
        <v>11</v>
      </c>
      <c r="D1838" s="4" t="s">
        <v>7</v>
      </c>
    </row>
    <row r="1839" spans="1:9">
      <c r="A1839" t="n">
        <v>17560</v>
      </c>
      <c r="B1839" s="48" t="n">
        <v>96</v>
      </c>
      <c r="C1839" s="7" t="n">
        <v>5256</v>
      </c>
      <c r="D1839" s="7" t="n">
        <v>1</v>
      </c>
    </row>
    <row r="1840" spans="1:9">
      <c r="A1840" t="s">
        <v>4</v>
      </c>
      <c r="B1840" s="4" t="s">
        <v>5</v>
      </c>
      <c r="C1840" s="4" t="s">
        <v>11</v>
      </c>
      <c r="D1840" s="4" t="s">
        <v>7</v>
      </c>
      <c r="E1840" s="4" t="s">
        <v>13</v>
      </c>
      <c r="F1840" s="4" t="s">
        <v>13</v>
      </c>
      <c r="G1840" s="4" t="s">
        <v>13</v>
      </c>
    </row>
    <row r="1841" spans="1:9">
      <c r="A1841" t="n">
        <v>17564</v>
      </c>
      <c r="B1841" s="48" t="n">
        <v>96</v>
      </c>
      <c r="C1841" s="7" t="n">
        <v>5256</v>
      </c>
      <c r="D1841" s="7" t="n">
        <v>2</v>
      </c>
      <c r="E1841" s="7" t="n">
        <v>6.76999998092651</v>
      </c>
      <c r="F1841" s="7" t="n">
        <v>2</v>
      </c>
      <c r="G1841" s="7" t="n">
        <v>-34.0499992370605</v>
      </c>
    </row>
    <row r="1842" spans="1:9">
      <c r="A1842" t="s">
        <v>4</v>
      </c>
      <c r="B1842" s="4" t="s">
        <v>5</v>
      </c>
      <c r="C1842" s="4" t="s">
        <v>11</v>
      </c>
      <c r="D1842" s="4" t="s">
        <v>7</v>
      </c>
      <c r="E1842" s="4" t="s">
        <v>13</v>
      </c>
      <c r="F1842" s="4" t="s">
        <v>13</v>
      </c>
      <c r="G1842" s="4" t="s">
        <v>13</v>
      </c>
    </row>
    <row r="1843" spans="1:9">
      <c r="A1843" t="n">
        <v>17580</v>
      </c>
      <c r="B1843" s="48" t="n">
        <v>96</v>
      </c>
      <c r="C1843" s="7" t="n">
        <v>5256</v>
      </c>
      <c r="D1843" s="7" t="n">
        <v>2</v>
      </c>
      <c r="E1843" s="7" t="n">
        <v>3.75999999046326</v>
      </c>
      <c r="F1843" s="7" t="n">
        <v>2</v>
      </c>
      <c r="G1843" s="7" t="n">
        <v>-35.6599998474121</v>
      </c>
    </row>
    <row r="1844" spans="1:9">
      <c r="A1844" t="s">
        <v>4</v>
      </c>
      <c r="B1844" s="4" t="s">
        <v>5</v>
      </c>
      <c r="C1844" s="4" t="s">
        <v>11</v>
      </c>
      <c r="D1844" s="4" t="s">
        <v>7</v>
      </c>
      <c r="E1844" s="4" t="s">
        <v>13</v>
      </c>
      <c r="F1844" s="4" t="s">
        <v>13</v>
      </c>
      <c r="G1844" s="4" t="s">
        <v>13</v>
      </c>
    </row>
    <row r="1845" spans="1:9">
      <c r="A1845" t="n">
        <v>17596</v>
      </c>
      <c r="B1845" s="48" t="n">
        <v>96</v>
      </c>
      <c r="C1845" s="7" t="n">
        <v>5256</v>
      </c>
      <c r="D1845" s="7" t="n">
        <v>2</v>
      </c>
      <c r="E1845" s="7" t="n">
        <v>1.94000005722046</v>
      </c>
      <c r="F1845" s="7" t="n">
        <v>2</v>
      </c>
      <c r="G1845" s="7" t="n">
        <v>-47</v>
      </c>
    </row>
    <row r="1846" spans="1:9">
      <c r="A1846" t="s">
        <v>4</v>
      </c>
      <c r="B1846" s="4" t="s">
        <v>5</v>
      </c>
      <c r="C1846" s="4" t="s">
        <v>11</v>
      </c>
      <c r="D1846" s="4" t="s">
        <v>7</v>
      </c>
      <c r="E1846" s="4" t="s">
        <v>15</v>
      </c>
      <c r="F1846" s="4" t="s">
        <v>7</v>
      </c>
      <c r="G1846" s="4" t="s">
        <v>11</v>
      </c>
    </row>
    <row r="1847" spans="1:9">
      <c r="A1847" t="n">
        <v>17612</v>
      </c>
      <c r="B1847" s="48" t="n">
        <v>96</v>
      </c>
      <c r="C1847" s="7" t="n">
        <v>5256</v>
      </c>
      <c r="D1847" s="7" t="n">
        <v>0</v>
      </c>
      <c r="E1847" s="7" t="n">
        <v>1069547520</v>
      </c>
      <c r="F1847" s="7" t="n">
        <v>1</v>
      </c>
      <c r="G1847" s="7" t="n">
        <v>0</v>
      </c>
    </row>
    <row r="1848" spans="1:9">
      <c r="A1848" t="s">
        <v>4</v>
      </c>
      <c r="B1848" s="4" t="s">
        <v>5</v>
      </c>
      <c r="C1848" s="4" t="s">
        <v>7</v>
      </c>
      <c r="D1848" s="4" t="s">
        <v>11</v>
      </c>
    </row>
    <row r="1849" spans="1:9">
      <c r="A1849" t="n">
        <v>17623</v>
      </c>
      <c r="B1849" s="60" t="n">
        <v>45</v>
      </c>
      <c r="C1849" s="7" t="n">
        <v>7</v>
      </c>
      <c r="D1849" s="7" t="n">
        <v>255</v>
      </c>
    </row>
    <row r="1850" spans="1:9">
      <c r="A1850" t="s">
        <v>4</v>
      </c>
      <c r="B1850" s="4" t="s">
        <v>5</v>
      </c>
      <c r="C1850" s="4" t="s">
        <v>7</v>
      </c>
      <c r="D1850" s="4" t="s">
        <v>11</v>
      </c>
      <c r="E1850" s="4" t="s">
        <v>13</v>
      </c>
    </row>
    <row r="1851" spans="1:9">
      <c r="A1851" t="n">
        <v>17627</v>
      </c>
      <c r="B1851" s="32" t="n">
        <v>58</v>
      </c>
      <c r="C1851" s="7" t="n">
        <v>101</v>
      </c>
      <c r="D1851" s="7" t="n">
        <v>800</v>
      </c>
      <c r="E1851" s="7" t="n">
        <v>1</v>
      </c>
    </row>
    <row r="1852" spans="1:9">
      <c r="A1852" t="s">
        <v>4</v>
      </c>
      <c r="B1852" s="4" t="s">
        <v>5</v>
      </c>
      <c r="C1852" s="4" t="s">
        <v>7</v>
      </c>
      <c r="D1852" s="4" t="s">
        <v>11</v>
      </c>
    </row>
    <row r="1853" spans="1:9">
      <c r="A1853" t="n">
        <v>17635</v>
      </c>
      <c r="B1853" s="32" t="n">
        <v>58</v>
      </c>
      <c r="C1853" s="7" t="n">
        <v>254</v>
      </c>
      <c r="D1853" s="7" t="n">
        <v>0</v>
      </c>
    </row>
    <row r="1854" spans="1:9">
      <c r="A1854" t="s">
        <v>4</v>
      </c>
      <c r="B1854" s="4" t="s">
        <v>5</v>
      </c>
      <c r="C1854" s="4" t="s">
        <v>11</v>
      </c>
      <c r="D1854" s="4" t="s">
        <v>7</v>
      </c>
      <c r="E1854" s="4" t="s">
        <v>7</v>
      </c>
      <c r="F1854" s="4" t="s">
        <v>8</v>
      </c>
    </row>
    <row r="1855" spans="1:9">
      <c r="A1855" t="n">
        <v>17639</v>
      </c>
      <c r="B1855" s="41" t="n">
        <v>20</v>
      </c>
      <c r="C1855" s="7" t="n">
        <v>5256</v>
      </c>
      <c r="D1855" s="7" t="n">
        <v>2</v>
      </c>
      <c r="E1855" s="7" t="n">
        <v>11</v>
      </c>
      <c r="F1855" s="7" t="s">
        <v>98</v>
      </c>
    </row>
    <row r="1856" spans="1:9">
      <c r="A1856" t="s">
        <v>4</v>
      </c>
      <c r="B1856" s="4" t="s">
        <v>5</v>
      </c>
      <c r="C1856" s="4" t="s">
        <v>7</v>
      </c>
      <c r="D1856" s="4" t="s">
        <v>7</v>
      </c>
      <c r="E1856" s="4" t="s">
        <v>13</v>
      </c>
      <c r="F1856" s="4" t="s">
        <v>13</v>
      </c>
      <c r="G1856" s="4" t="s">
        <v>13</v>
      </c>
      <c r="H1856" s="4" t="s">
        <v>11</v>
      </c>
    </row>
    <row r="1857" spans="1:8">
      <c r="A1857" t="n">
        <v>17660</v>
      </c>
      <c r="B1857" s="60" t="n">
        <v>45</v>
      </c>
      <c r="C1857" s="7" t="n">
        <v>2</v>
      </c>
      <c r="D1857" s="7" t="n">
        <v>3</v>
      </c>
      <c r="E1857" s="7" t="n">
        <v>-0.0299999993294477</v>
      </c>
      <c r="F1857" s="7" t="n">
        <v>1.20000004768372</v>
      </c>
      <c r="G1857" s="7" t="n">
        <v>10.5600004196167</v>
      </c>
      <c r="H1857" s="7" t="n">
        <v>0</v>
      </c>
    </row>
    <row r="1858" spans="1:8">
      <c r="A1858" t="s">
        <v>4</v>
      </c>
      <c r="B1858" s="4" t="s">
        <v>5</v>
      </c>
      <c r="C1858" s="4" t="s">
        <v>7</v>
      </c>
      <c r="D1858" s="4" t="s">
        <v>7</v>
      </c>
      <c r="E1858" s="4" t="s">
        <v>13</v>
      </c>
      <c r="F1858" s="4" t="s">
        <v>13</v>
      </c>
      <c r="G1858" s="4" t="s">
        <v>13</v>
      </c>
      <c r="H1858" s="4" t="s">
        <v>11</v>
      </c>
      <c r="I1858" s="4" t="s">
        <v>7</v>
      </c>
    </row>
    <row r="1859" spans="1:8">
      <c r="A1859" t="n">
        <v>17677</v>
      </c>
      <c r="B1859" s="60" t="n">
        <v>45</v>
      </c>
      <c r="C1859" s="7" t="n">
        <v>4</v>
      </c>
      <c r="D1859" s="7" t="n">
        <v>3</v>
      </c>
      <c r="E1859" s="7" t="n">
        <v>357.970001220703</v>
      </c>
      <c r="F1859" s="7" t="n">
        <v>230.839996337891</v>
      </c>
      <c r="G1859" s="7" t="n">
        <v>0</v>
      </c>
      <c r="H1859" s="7" t="n">
        <v>0</v>
      </c>
      <c r="I1859" s="7" t="n">
        <v>0</v>
      </c>
    </row>
    <row r="1860" spans="1:8">
      <c r="A1860" t="s">
        <v>4</v>
      </c>
      <c r="B1860" s="4" t="s">
        <v>5</v>
      </c>
      <c r="C1860" s="4" t="s">
        <v>7</v>
      </c>
      <c r="D1860" s="4" t="s">
        <v>7</v>
      </c>
      <c r="E1860" s="4" t="s">
        <v>13</v>
      </c>
      <c r="F1860" s="4" t="s">
        <v>11</v>
      </c>
    </row>
    <row r="1861" spans="1:8">
      <c r="A1861" t="n">
        <v>17695</v>
      </c>
      <c r="B1861" s="60" t="n">
        <v>45</v>
      </c>
      <c r="C1861" s="7" t="n">
        <v>5</v>
      </c>
      <c r="D1861" s="7" t="n">
        <v>3</v>
      </c>
      <c r="E1861" s="7" t="n">
        <v>3.70000004768372</v>
      </c>
      <c r="F1861" s="7" t="n">
        <v>0</v>
      </c>
    </row>
    <row r="1862" spans="1:8">
      <c r="A1862" t="s">
        <v>4</v>
      </c>
      <c r="B1862" s="4" t="s">
        <v>5</v>
      </c>
      <c r="C1862" s="4" t="s">
        <v>7</v>
      </c>
      <c r="D1862" s="4" t="s">
        <v>7</v>
      </c>
      <c r="E1862" s="4" t="s">
        <v>13</v>
      </c>
      <c r="F1862" s="4" t="s">
        <v>11</v>
      </c>
    </row>
    <row r="1863" spans="1:8">
      <c r="A1863" t="n">
        <v>17704</v>
      </c>
      <c r="B1863" s="60" t="n">
        <v>45</v>
      </c>
      <c r="C1863" s="7" t="n">
        <v>11</v>
      </c>
      <c r="D1863" s="7" t="n">
        <v>3</v>
      </c>
      <c r="E1863" s="7" t="n">
        <v>35.0999984741211</v>
      </c>
      <c r="F1863" s="7" t="n">
        <v>0</v>
      </c>
    </row>
    <row r="1864" spans="1:8">
      <c r="A1864" t="s">
        <v>4</v>
      </c>
      <c r="B1864" s="4" t="s">
        <v>5</v>
      </c>
      <c r="C1864" s="4" t="s">
        <v>11</v>
      </c>
      <c r="D1864" s="4" t="s">
        <v>13</v>
      </c>
      <c r="E1864" s="4" t="s">
        <v>13</v>
      </c>
      <c r="F1864" s="4" t="s">
        <v>13</v>
      </c>
      <c r="G1864" s="4" t="s">
        <v>13</v>
      </c>
    </row>
    <row r="1865" spans="1:8">
      <c r="A1865" t="n">
        <v>17713</v>
      </c>
      <c r="B1865" s="37" t="n">
        <v>46</v>
      </c>
      <c r="C1865" s="7" t="n">
        <v>0</v>
      </c>
      <c r="D1865" s="7" t="n">
        <v>0</v>
      </c>
      <c r="E1865" s="7" t="n">
        <v>0</v>
      </c>
      <c r="F1865" s="7" t="n">
        <v>10.6700000762939</v>
      </c>
      <c r="G1865" s="7" t="n">
        <v>180</v>
      </c>
    </row>
    <row r="1866" spans="1:8">
      <c r="A1866" t="s">
        <v>4</v>
      </c>
      <c r="B1866" s="4" t="s">
        <v>5</v>
      </c>
      <c r="C1866" s="4" t="s">
        <v>7</v>
      </c>
      <c r="D1866" s="4" t="s">
        <v>7</v>
      </c>
      <c r="E1866" s="4" t="s">
        <v>13</v>
      </c>
      <c r="F1866" s="4" t="s">
        <v>11</v>
      </c>
    </row>
    <row r="1867" spans="1:8">
      <c r="A1867" t="n">
        <v>17732</v>
      </c>
      <c r="B1867" s="60" t="n">
        <v>45</v>
      </c>
      <c r="C1867" s="7" t="n">
        <v>5</v>
      </c>
      <c r="D1867" s="7" t="n">
        <v>3</v>
      </c>
      <c r="E1867" s="7" t="n">
        <v>3.40000009536743</v>
      </c>
      <c r="F1867" s="7" t="n">
        <v>3000</v>
      </c>
    </row>
    <row r="1868" spans="1:8">
      <c r="A1868" t="s">
        <v>4</v>
      </c>
      <c r="B1868" s="4" t="s">
        <v>5</v>
      </c>
      <c r="C1868" s="4" t="s">
        <v>7</v>
      </c>
    </row>
    <row r="1869" spans="1:8">
      <c r="A1869" t="n">
        <v>17741</v>
      </c>
      <c r="B1869" s="59" t="n">
        <v>116</v>
      </c>
      <c r="C1869" s="7" t="n">
        <v>0</v>
      </c>
    </row>
    <row r="1870" spans="1:8">
      <c r="A1870" t="s">
        <v>4</v>
      </c>
      <c r="B1870" s="4" t="s">
        <v>5</v>
      </c>
      <c r="C1870" s="4" t="s">
        <v>7</v>
      </c>
      <c r="D1870" s="4" t="s">
        <v>11</v>
      </c>
    </row>
    <row r="1871" spans="1:8">
      <c r="A1871" t="n">
        <v>17743</v>
      </c>
      <c r="B1871" s="59" t="n">
        <v>116</v>
      </c>
      <c r="C1871" s="7" t="n">
        <v>2</v>
      </c>
      <c r="D1871" s="7" t="n">
        <v>1</v>
      </c>
    </row>
    <row r="1872" spans="1:8">
      <c r="A1872" t="s">
        <v>4</v>
      </c>
      <c r="B1872" s="4" t="s">
        <v>5</v>
      </c>
      <c r="C1872" s="4" t="s">
        <v>7</v>
      </c>
      <c r="D1872" s="4" t="s">
        <v>15</v>
      </c>
    </row>
    <row r="1873" spans="1:9">
      <c r="A1873" t="n">
        <v>17747</v>
      </c>
      <c r="B1873" s="59" t="n">
        <v>116</v>
      </c>
      <c r="C1873" s="7" t="n">
        <v>5</v>
      </c>
      <c r="D1873" s="7" t="n">
        <v>1114636288</v>
      </c>
    </row>
    <row r="1874" spans="1:9">
      <c r="A1874" t="s">
        <v>4</v>
      </c>
      <c r="B1874" s="4" t="s">
        <v>5</v>
      </c>
      <c r="C1874" s="4" t="s">
        <v>7</v>
      </c>
      <c r="D1874" s="4" t="s">
        <v>11</v>
      </c>
    </row>
    <row r="1875" spans="1:9">
      <c r="A1875" t="n">
        <v>17753</v>
      </c>
      <c r="B1875" s="59" t="n">
        <v>116</v>
      </c>
      <c r="C1875" s="7" t="n">
        <v>6</v>
      </c>
      <c r="D1875" s="7" t="n">
        <v>1</v>
      </c>
    </row>
    <row r="1876" spans="1:9">
      <c r="A1876" t="s">
        <v>4</v>
      </c>
      <c r="B1876" s="4" t="s">
        <v>5</v>
      </c>
      <c r="C1876" s="4" t="s">
        <v>11</v>
      </c>
      <c r="D1876" s="4" t="s">
        <v>7</v>
      </c>
      <c r="E1876" s="4" t="s">
        <v>13</v>
      </c>
      <c r="F1876" s="4" t="s">
        <v>11</v>
      </c>
    </row>
    <row r="1877" spans="1:9">
      <c r="A1877" t="n">
        <v>17757</v>
      </c>
      <c r="B1877" s="30" t="n">
        <v>59</v>
      </c>
      <c r="C1877" s="7" t="n">
        <v>0</v>
      </c>
      <c r="D1877" s="7" t="n">
        <v>8</v>
      </c>
      <c r="E1877" s="7" t="n">
        <v>0.150000005960464</v>
      </c>
      <c r="F1877" s="7" t="n">
        <v>0</v>
      </c>
    </row>
    <row r="1878" spans="1:9">
      <c r="A1878" t="s">
        <v>4</v>
      </c>
      <c r="B1878" s="4" t="s">
        <v>5</v>
      </c>
      <c r="C1878" s="4" t="s">
        <v>7</v>
      </c>
      <c r="D1878" s="4" t="s">
        <v>11</v>
      </c>
    </row>
    <row r="1879" spans="1:9">
      <c r="A1879" t="n">
        <v>17767</v>
      </c>
      <c r="B1879" s="32" t="n">
        <v>58</v>
      </c>
      <c r="C1879" s="7" t="n">
        <v>255</v>
      </c>
      <c r="D1879" s="7" t="n">
        <v>0</v>
      </c>
    </row>
    <row r="1880" spans="1:9">
      <c r="A1880" t="s">
        <v>4</v>
      </c>
      <c r="B1880" s="4" t="s">
        <v>5</v>
      </c>
      <c r="C1880" s="4" t="s">
        <v>7</v>
      </c>
      <c r="D1880" s="4" t="s">
        <v>11</v>
      </c>
    </row>
    <row r="1881" spans="1:9">
      <c r="A1881" t="n">
        <v>17771</v>
      </c>
      <c r="B1881" s="60" t="n">
        <v>45</v>
      </c>
      <c r="C1881" s="7" t="n">
        <v>7</v>
      </c>
      <c r="D1881" s="7" t="n">
        <v>255</v>
      </c>
    </row>
    <row r="1882" spans="1:9">
      <c r="A1882" t="s">
        <v>4</v>
      </c>
      <c r="B1882" s="4" t="s">
        <v>5</v>
      </c>
      <c r="C1882" s="4" t="s">
        <v>11</v>
      </c>
      <c r="D1882" s="4" t="s">
        <v>7</v>
      </c>
      <c r="E1882" s="4" t="s">
        <v>13</v>
      </c>
      <c r="F1882" s="4" t="s">
        <v>11</v>
      </c>
    </row>
    <row r="1883" spans="1:9">
      <c r="A1883" t="n">
        <v>17775</v>
      </c>
      <c r="B1883" s="30" t="n">
        <v>59</v>
      </c>
      <c r="C1883" s="7" t="n">
        <v>0</v>
      </c>
      <c r="D1883" s="7" t="n">
        <v>255</v>
      </c>
      <c r="E1883" s="7" t="n">
        <v>0</v>
      </c>
      <c r="F1883" s="7" t="n">
        <v>0</v>
      </c>
    </row>
    <row r="1884" spans="1:9">
      <c r="A1884" t="s">
        <v>4</v>
      </c>
      <c r="B1884" s="4" t="s">
        <v>5</v>
      </c>
      <c r="C1884" s="4" t="s">
        <v>11</v>
      </c>
    </row>
    <row r="1885" spans="1:9">
      <c r="A1885" t="n">
        <v>17785</v>
      </c>
      <c r="B1885" s="28" t="n">
        <v>16</v>
      </c>
      <c r="C1885" s="7" t="n">
        <v>300</v>
      </c>
    </row>
    <row r="1886" spans="1:9">
      <c r="A1886" t="s">
        <v>4</v>
      </c>
      <c r="B1886" s="4" t="s">
        <v>5</v>
      </c>
      <c r="C1886" s="4" t="s">
        <v>7</v>
      </c>
      <c r="D1886" s="4" t="s">
        <v>11</v>
      </c>
      <c r="E1886" s="4" t="s">
        <v>8</v>
      </c>
    </row>
    <row r="1887" spans="1:9">
      <c r="A1887" t="n">
        <v>17788</v>
      </c>
      <c r="B1887" s="27" t="n">
        <v>51</v>
      </c>
      <c r="C1887" s="7" t="n">
        <v>4</v>
      </c>
      <c r="D1887" s="7" t="n">
        <v>0</v>
      </c>
      <c r="E1887" s="7" t="s">
        <v>230</v>
      </c>
    </row>
    <row r="1888" spans="1:9">
      <c r="A1888" t="s">
        <v>4</v>
      </c>
      <c r="B1888" s="4" t="s">
        <v>5</v>
      </c>
      <c r="C1888" s="4" t="s">
        <v>11</v>
      </c>
    </row>
    <row r="1889" spans="1:6">
      <c r="A1889" t="n">
        <v>17803</v>
      </c>
      <c r="B1889" s="28" t="n">
        <v>16</v>
      </c>
      <c r="C1889" s="7" t="n">
        <v>0</v>
      </c>
    </row>
    <row r="1890" spans="1:6">
      <c r="A1890" t="s">
        <v>4</v>
      </c>
      <c r="B1890" s="4" t="s">
        <v>5</v>
      </c>
      <c r="C1890" s="4" t="s">
        <v>11</v>
      </c>
      <c r="D1890" s="4" t="s">
        <v>7</v>
      </c>
      <c r="E1890" s="4" t="s">
        <v>15</v>
      </c>
      <c r="F1890" s="4" t="s">
        <v>39</v>
      </c>
      <c r="G1890" s="4" t="s">
        <v>7</v>
      </c>
      <c r="H1890" s="4" t="s">
        <v>7</v>
      </c>
      <c r="I1890" s="4" t="s">
        <v>7</v>
      </c>
      <c r="J1890" s="4" t="s">
        <v>15</v>
      </c>
      <c r="K1890" s="4" t="s">
        <v>39</v>
      </c>
      <c r="L1890" s="4" t="s">
        <v>7</v>
      </c>
      <c r="M1890" s="4" t="s">
        <v>7</v>
      </c>
    </row>
    <row r="1891" spans="1:6">
      <c r="A1891" t="n">
        <v>17806</v>
      </c>
      <c r="B1891" s="29" t="n">
        <v>26</v>
      </c>
      <c r="C1891" s="7" t="n">
        <v>0</v>
      </c>
      <c r="D1891" s="7" t="n">
        <v>17</v>
      </c>
      <c r="E1891" s="7" t="n">
        <v>61592</v>
      </c>
      <c r="F1891" s="7" t="s">
        <v>231</v>
      </c>
      <c r="G1891" s="7" t="n">
        <v>2</v>
      </c>
      <c r="H1891" s="7" t="n">
        <v>3</v>
      </c>
      <c r="I1891" s="7" t="n">
        <v>17</v>
      </c>
      <c r="J1891" s="7" t="n">
        <v>61593</v>
      </c>
      <c r="K1891" s="7" t="s">
        <v>232</v>
      </c>
      <c r="L1891" s="7" t="n">
        <v>2</v>
      </c>
      <c r="M1891" s="7" t="n">
        <v>0</v>
      </c>
    </row>
    <row r="1892" spans="1:6">
      <c r="A1892" t="s">
        <v>4</v>
      </c>
      <c r="B1892" s="4" t="s">
        <v>5</v>
      </c>
    </row>
    <row r="1893" spans="1:6">
      <c r="A1893" t="n">
        <v>18010</v>
      </c>
      <c r="B1893" s="25" t="n">
        <v>28</v>
      </c>
    </row>
    <row r="1894" spans="1:6">
      <c r="A1894" t="s">
        <v>4</v>
      </c>
      <c r="B1894" s="4" t="s">
        <v>5</v>
      </c>
      <c r="C1894" s="4" t="s">
        <v>11</v>
      </c>
      <c r="D1894" s="4" t="s">
        <v>7</v>
      </c>
    </row>
    <row r="1895" spans="1:6">
      <c r="A1895" t="n">
        <v>18011</v>
      </c>
      <c r="B1895" s="31" t="n">
        <v>89</v>
      </c>
      <c r="C1895" s="7" t="n">
        <v>65533</v>
      </c>
      <c r="D1895" s="7" t="n">
        <v>1</v>
      </c>
    </row>
    <row r="1896" spans="1:6">
      <c r="A1896" t="s">
        <v>4</v>
      </c>
      <c r="B1896" s="4" t="s">
        <v>5</v>
      </c>
      <c r="C1896" s="4" t="s">
        <v>7</v>
      </c>
      <c r="D1896" s="4" t="s">
        <v>11</v>
      </c>
      <c r="E1896" s="4" t="s">
        <v>11</v>
      </c>
      <c r="F1896" s="4" t="s">
        <v>7</v>
      </c>
    </row>
    <row r="1897" spans="1:6">
      <c r="A1897" t="n">
        <v>18015</v>
      </c>
      <c r="B1897" s="23" t="n">
        <v>25</v>
      </c>
      <c r="C1897" s="7" t="n">
        <v>1</v>
      </c>
      <c r="D1897" s="7" t="n">
        <v>60</v>
      </c>
      <c r="E1897" s="7" t="n">
        <v>280</v>
      </c>
      <c r="F1897" s="7" t="n">
        <v>1</v>
      </c>
    </row>
    <row r="1898" spans="1:6">
      <c r="A1898" t="s">
        <v>4</v>
      </c>
      <c r="B1898" s="4" t="s">
        <v>5</v>
      </c>
      <c r="C1898" s="4" t="s">
        <v>7</v>
      </c>
      <c r="D1898" s="4" t="s">
        <v>11</v>
      </c>
      <c r="E1898" s="4" t="s">
        <v>8</v>
      </c>
    </row>
    <row r="1899" spans="1:6">
      <c r="A1899" t="n">
        <v>18022</v>
      </c>
      <c r="B1899" s="27" t="n">
        <v>51</v>
      </c>
      <c r="C1899" s="7" t="n">
        <v>4</v>
      </c>
      <c r="D1899" s="7" t="n">
        <v>6</v>
      </c>
      <c r="E1899" s="7" t="s">
        <v>233</v>
      </c>
    </row>
    <row r="1900" spans="1:6">
      <c r="A1900" t="s">
        <v>4</v>
      </c>
      <c r="B1900" s="4" t="s">
        <v>5</v>
      </c>
      <c r="C1900" s="4" t="s">
        <v>11</v>
      </c>
    </row>
    <row r="1901" spans="1:6">
      <c r="A1901" t="n">
        <v>18036</v>
      </c>
      <c r="B1901" s="28" t="n">
        <v>16</v>
      </c>
      <c r="C1901" s="7" t="n">
        <v>0</v>
      </c>
    </row>
    <row r="1902" spans="1:6">
      <c r="A1902" t="s">
        <v>4</v>
      </c>
      <c r="B1902" s="4" t="s">
        <v>5</v>
      </c>
      <c r="C1902" s="4" t="s">
        <v>11</v>
      </c>
      <c r="D1902" s="4" t="s">
        <v>7</v>
      </c>
      <c r="E1902" s="4" t="s">
        <v>15</v>
      </c>
      <c r="F1902" s="4" t="s">
        <v>39</v>
      </c>
      <c r="G1902" s="4" t="s">
        <v>7</v>
      </c>
      <c r="H1902" s="4" t="s">
        <v>7</v>
      </c>
    </row>
    <row r="1903" spans="1:6">
      <c r="A1903" t="n">
        <v>18039</v>
      </c>
      <c r="B1903" s="29" t="n">
        <v>26</v>
      </c>
      <c r="C1903" s="7" t="n">
        <v>6</v>
      </c>
      <c r="D1903" s="7" t="n">
        <v>17</v>
      </c>
      <c r="E1903" s="7" t="n">
        <v>61594</v>
      </c>
      <c r="F1903" s="7" t="s">
        <v>234</v>
      </c>
      <c r="G1903" s="7" t="n">
        <v>2</v>
      </c>
      <c r="H1903" s="7" t="n">
        <v>0</v>
      </c>
    </row>
    <row r="1904" spans="1:6">
      <c r="A1904" t="s">
        <v>4</v>
      </c>
      <c r="B1904" s="4" t="s">
        <v>5</v>
      </c>
    </row>
    <row r="1905" spans="1:13">
      <c r="A1905" t="n">
        <v>18077</v>
      </c>
      <c r="B1905" s="25" t="n">
        <v>28</v>
      </c>
    </row>
    <row r="1906" spans="1:13">
      <c r="A1906" t="s">
        <v>4</v>
      </c>
      <c r="B1906" s="4" t="s">
        <v>5</v>
      </c>
      <c r="C1906" s="4" t="s">
        <v>11</v>
      </c>
      <c r="D1906" s="4" t="s">
        <v>7</v>
      </c>
    </row>
    <row r="1907" spans="1:13">
      <c r="A1907" t="n">
        <v>18078</v>
      </c>
      <c r="B1907" s="31" t="n">
        <v>89</v>
      </c>
      <c r="C1907" s="7" t="n">
        <v>65533</v>
      </c>
      <c r="D1907" s="7" t="n">
        <v>1</v>
      </c>
    </row>
    <row r="1908" spans="1:13">
      <c r="A1908" t="s">
        <v>4</v>
      </c>
      <c r="B1908" s="4" t="s">
        <v>5</v>
      </c>
      <c r="C1908" s="4" t="s">
        <v>7</v>
      </c>
      <c r="D1908" s="4" t="s">
        <v>11</v>
      </c>
      <c r="E1908" s="4" t="s">
        <v>11</v>
      </c>
      <c r="F1908" s="4" t="s">
        <v>7</v>
      </c>
    </row>
    <row r="1909" spans="1:13">
      <c r="A1909" t="n">
        <v>18082</v>
      </c>
      <c r="B1909" s="23" t="n">
        <v>25</v>
      </c>
      <c r="C1909" s="7" t="n">
        <v>1</v>
      </c>
      <c r="D1909" s="7" t="n">
        <v>65535</v>
      </c>
      <c r="E1909" s="7" t="n">
        <v>65535</v>
      </c>
      <c r="F1909" s="7" t="n">
        <v>0</v>
      </c>
    </row>
    <row r="1910" spans="1:13">
      <c r="A1910" t="s">
        <v>4</v>
      </c>
      <c r="B1910" s="4" t="s">
        <v>5</v>
      </c>
      <c r="C1910" s="4" t="s">
        <v>7</v>
      </c>
      <c r="D1910" s="4" t="s">
        <v>11</v>
      </c>
      <c r="E1910" s="4" t="s">
        <v>8</v>
      </c>
      <c r="F1910" s="4" t="s">
        <v>8</v>
      </c>
      <c r="G1910" s="4" t="s">
        <v>8</v>
      </c>
      <c r="H1910" s="4" t="s">
        <v>8</v>
      </c>
    </row>
    <row r="1911" spans="1:13">
      <c r="A1911" t="n">
        <v>18089</v>
      </c>
      <c r="B1911" s="27" t="n">
        <v>51</v>
      </c>
      <c r="C1911" s="7" t="n">
        <v>3</v>
      </c>
      <c r="D1911" s="7" t="n">
        <v>6</v>
      </c>
      <c r="E1911" s="7" t="s">
        <v>88</v>
      </c>
      <c r="F1911" s="7" t="s">
        <v>88</v>
      </c>
      <c r="G1911" s="7" t="s">
        <v>87</v>
      </c>
      <c r="H1911" s="7" t="s">
        <v>88</v>
      </c>
    </row>
    <row r="1912" spans="1:13">
      <c r="A1912" t="s">
        <v>4</v>
      </c>
      <c r="B1912" s="4" t="s">
        <v>5</v>
      </c>
      <c r="C1912" s="4" t="s">
        <v>7</v>
      </c>
      <c r="D1912" s="4" t="s">
        <v>11</v>
      </c>
      <c r="E1912" s="4" t="s">
        <v>8</v>
      </c>
      <c r="F1912" s="4" t="s">
        <v>8</v>
      </c>
      <c r="G1912" s="4" t="s">
        <v>8</v>
      </c>
      <c r="H1912" s="4" t="s">
        <v>8</v>
      </c>
    </row>
    <row r="1913" spans="1:13">
      <c r="A1913" t="n">
        <v>18102</v>
      </c>
      <c r="B1913" s="27" t="n">
        <v>51</v>
      </c>
      <c r="C1913" s="7" t="n">
        <v>3</v>
      </c>
      <c r="D1913" s="7" t="n">
        <v>0</v>
      </c>
      <c r="E1913" s="7" t="s">
        <v>228</v>
      </c>
      <c r="F1913" s="7" t="s">
        <v>211</v>
      </c>
      <c r="G1913" s="7" t="s">
        <v>87</v>
      </c>
      <c r="H1913" s="7" t="s">
        <v>88</v>
      </c>
    </row>
    <row r="1914" spans="1:13">
      <c r="A1914" t="s">
        <v>4</v>
      </c>
      <c r="B1914" s="4" t="s">
        <v>5</v>
      </c>
      <c r="C1914" s="4" t="s">
        <v>11</v>
      </c>
      <c r="D1914" s="4" t="s">
        <v>7</v>
      </c>
      <c r="E1914" s="4" t="s">
        <v>13</v>
      </c>
      <c r="F1914" s="4" t="s">
        <v>11</v>
      </c>
    </row>
    <row r="1915" spans="1:13">
      <c r="A1915" t="n">
        <v>18115</v>
      </c>
      <c r="B1915" s="30" t="n">
        <v>59</v>
      </c>
      <c r="C1915" s="7" t="n">
        <v>0</v>
      </c>
      <c r="D1915" s="7" t="n">
        <v>13</v>
      </c>
      <c r="E1915" s="7" t="n">
        <v>0.150000005960464</v>
      </c>
      <c r="F1915" s="7" t="n">
        <v>0</v>
      </c>
    </row>
    <row r="1916" spans="1:13">
      <c r="A1916" t="s">
        <v>4</v>
      </c>
      <c r="B1916" s="4" t="s">
        <v>5</v>
      </c>
      <c r="C1916" s="4" t="s">
        <v>11</v>
      </c>
      <c r="D1916" s="4" t="s">
        <v>13</v>
      </c>
      <c r="E1916" s="4" t="s">
        <v>13</v>
      </c>
      <c r="F1916" s="4" t="s">
        <v>13</v>
      </c>
      <c r="G1916" s="4" t="s">
        <v>11</v>
      </c>
      <c r="H1916" s="4" t="s">
        <v>11</v>
      </c>
    </row>
    <row r="1917" spans="1:13">
      <c r="A1917" t="n">
        <v>18125</v>
      </c>
      <c r="B1917" s="44" t="n">
        <v>60</v>
      </c>
      <c r="C1917" s="7" t="n">
        <v>0</v>
      </c>
      <c r="D1917" s="7" t="n">
        <v>0</v>
      </c>
      <c r="E1917" s="7" t="n">
        <v>0</v>
      </c>
      <c r="F1917" s="7" t="n">
        <v>0</v>
      </c>
      <c r="G1917" s="7" t="n">
        <v>800</v>
      </c>
      <c r="H1917" s="7" t="n">
        <v>0</v>
      </c>
    </row>
    <row r="1918" spans="1:13">
      <c r="A1918" t="s">
        <v>4</v>
      </c>
      <c r="B1918" s="4" t="s">
        <v>5</v>
      </c>
      <c r="C1918" s="4" t="s">
        <v>11</v>
      </c>
    </row>
    <row r="1919" spans="1:13">
      <c r="A1919" t="n">
        <v>18144</v>
      </c>
      <c r="B1919" s="28" t="n">
        <v>16</v>
      </c>
      <c r="C1919" s="7" t="n">
        <v>1300</v>
      </c>
    </row>
    <row r="1920" spans="1:13">
      <c r="A1920" t="s">
        <v>4</v>
      </c>
      <c r="B1920" s="4" t="s">
        <v>5</v>
      </c>
      <c r="C1920" s="4" t="s">
        <v>11</v>
      </c>
      <c r="D1920" s="4" t="s">
        <v>11</v>
      </c>
      <c r="E1920" s="4" t="s">
        <v>11</v>
      </c>
    </row>
    <row r="1921" spans="1:8">
      <c r="A1921" t="n">
        <v>18147</v>
      </c>
      <c r="B1921" s="66" t="n">
        <v>61</v>
      </c>
      <c r="C1921" s="7" t="n">
        <v>6</v>
      </c>
      <c r="D1921" s="7" t="n">
        <v>0</v>
      </c>
      <c r="E1921" s="7" t="n">
        <v>1000</v>
      </c>
    </row>
    <row r="1922" spans="1:8">
      <c r="A1922" t="s">
        <v>4</v>
      </c>
      <c r="B1922" s="4" t="s">
        <v>5</v>
      </c>
      <c r="C1922" s="4" t="s">
        <v>7</v>
      </c>
      <c r="D1922" s="4" t="s">
        <v>7</v>
      </c>
      <c r="E1922" s="4" t="s">
        <v>13</v>
      </c>
      <c r="F1922" s="4" t="s">
        <v>13</v>
      </c>
      <c r="G1922" s="4" t="s">
        <v>13</v>
      </c>
      <c r="H1922" s="4" t="s">
        <v>11</v>
      </c>
    </row>
    <row r="1923" spans="1:8">
      <c r="A1923" t="n">
        <v>18154</v>
      </c>
      <c r="B1923" s="60" t="n">
        <v>45</v>
      </c>
      <c r="C1923" s="7" t="n">
        <v>2</v>
      </c>
      <c r="D1923" s="7" t="n">
        <v>3</v>
      </c>
      <c r="E1923" s="7" t="n">
        <v>-0.949999988079071</v>
      </c>
      <c r="F1923" s="7" t="n">
        <v>1.23000001907349</v>
      </c>
      <c r="G1923" s="7" t="n">
        <v>4.57999992370605</v>
      </c>
      <c r="H1923" s="7" t="n">
        <v>3000</v>
      </c>
    </row>
    <row r="1924" spans="1:8">
      <c r="A1924" t="s">
        <v>4</v>
      </c>
      <c r="B1924" s="4" t="s">
        <v>5</v>
      </c>
      <c r="C1924" s="4" t="s">
        <v>7</v>
      </c>
      <c r="D1924" s="4" t="s">
        <v>7</v>
      </c>
      <c r="E1924" s="4" t="s">
        <v>13</v>
      </c>
      <c r="F1924" s="4" t="s">
        <v>13</v>
      </c>
      <c r="G1924" s="4" t="s">
        <v>13</v>
      </c>
      <c r="H1924" s="4" t="s">
        <v>11</v>
      </c>
      <c r="I1924" s="4" t="s">
        <v>7</v>
      </c>
    </row>
    <row r="1925" spans="1:8">
      <c r="A1925" t="n">
        <v>18171</v>
      </c>
      <c r="B1925" s="60" t="n">
        <v>45</v>
      </c>
      <c r="C1925" s="7" t="n">
        <v>4</v>
      </c>
      <c r="D1925" s="7" t="n">
        <v>3</v>
      </c>
      <c r="E1925" s="7" t="n">
        <v>364.459991455078</v>
      </c>
      <c r="F1925" s="7" t="n">
        <v>338.070007324219</v>
      </c>
      <c r="G1925" s="7" t="n">
        <v>0</v>
      </c>
      <c r="H1925" s="7" t="n">
        <v>3000</v>
      </c>
      <c r="I1925" s="7" t="n">
        <v>0</v>
      </c>
    </row>
    <row r="1926" spans="1:8">
      <c r="A1926" t="s">
        <v>4</v>
      </c>
      <c r="B1926" s="4" t="s">
        <v>5</v>
      </c>
      <c r="C1926" s="4" t="s">
        <v>11</v>
      </c>
    </row>
    <row r="1927" spans="1:8">
      <c r="A1927" t="n">
        <v>18189</v>
      </c>
      <c r="B1927" s="28" t="n">
        <v>16</v>
      </c>
      <c r="C1927" s="7" t="n">
        <v>2000</v>
      </c>
    </row>
    <row r="1928" spans="1:8">
      <c r="A1928" t="s">
        <v>4</v>
      </c>
      <c r="B1928" s="4" t="s">
        <v>5</v>
      </c>
      <c r="C1928" s="4" t="s">
        <v>11</v>
      </c>
      <c r="D1928" s="4" t="s">
        <v>13</v>
      </c>
      <c r="E1928" s="4" t="s">
        <v>13</v>
      </c>
      <c r="F1928" s="4" t="s">
        <v>7</v>
      </c>
    </row>
    <row r="1929" spans="1:8">
      <c r="A1929" t="n">
        <v>18192</v>
      </c>
      <c r="B1929" s="46" t="n">
        <v>52</v>
      </c>
      <c r="C1929" s="7" t="n">
        <v>6</v>
      </c>
      <c r="D1929" s="7" t="n">
        <v>343.5</v>
      </c>
      <c r="E1929" s="7" t="n">
        <v>5</v>
      </c>
      <c r="F1929" s="7" t="n">
        <v>0</v>
      </c>
    </row>
    <row r="1930" spans="1:8">
      <c r="A1930" t="s">
        <v>4</v>
      </c>
      <c r="B1930" s="4" t="s">
        <v>5</v>
      </c>
      <c r="C1930" s="4" t="s">
        <v>11</v>
      </c>
    </row>
    <row r="1931" spans="1:8">
      <c r="A1931" t="n">
        <v>18204</v>
      </c>
      <c r="B1931" s="47" t="n">
        <v>54</v>
      </c>
      <c r="C1931" s="7" t="n">
        <v>6</v>
      </c>
    </row>
    <row r="1932" spans="1:8">
      <c r="A1932" t="s">
        <v>4</v>
      </c>
      <c r="B1932" s="4" t="s">
        <v>5</v>
      </c>
      <c r="C1932" s="4" t="s">
        <v>11</v>
      </c>
    </row>
    <row r="1933" spans="1:8">
      <c r="A1933" t="n">
        <v>18207</v>
      </c>
      <c r="B1933" s="28" t="n">
        <v>16</v>
      </c>
      <c r="C1933" s="7" t="n">
        <v>1000</v>
      </c>
    </row>
    <row r="1934" spans="1:8">
      <c r="A1934" t="s">
        <v>4</v>
      </c>
      <c r="B1934" s="4" t="s">
        <v>5</v>
      </c>
      <c r="C1934" s="4" t="s">
        <v>11</v>
      </c>
      <c r="D1934" s="4" t="s">
        <v>13</v>
      </c>
      <c r="E1934" s="4" t="s">
        <v>13</v>
      </c>
      <c r="F1934" s="4" t="s">
        <v>13</v>
      </c>
      <c r="G1934" s="4" t="s">
        <v>13</v>
      </c>
    </row>
    <row r="1935" spans="1:8">
      <c r="A1935" t="n">
        <v>18210</v>
      </c>
      <c r="B1935" s="37" t="n">
        <v>46</v>
      </c>
      <c r="C1935" s="7" t="n">
        <v>0</v>
      </c>
      <c r="D1935" s="7" t="n">
        <v>-0.0700000002980232</v>
      </c>
      <c r="E1935" s="7" t="n">
        <v>0</v>
      </c>
      <c r="F1935" s="7" t="n">
        <v>8.11999988555908</v>
      </c>
      <c r="G1935" s="7" t="n">
        <v>180</v>
      </c>
    </row>
    <row r="1936" spans="1:8">
      <c r="A1936" t="s">
        <v>4</v>
      </c>
      <c r="B1936" s="4" t="s">
        <v>5</v>
      </c>
      <c r="C1936" s="4" t="s">
        <v>7</v>
      </c>
      <c r="D1936" s="4" t="s">
        <v>11</v>
      </c>
      <c r="E1936" s="4" t="s">
        <v>11</v>
      </c>
      <c r="F1936" s="4" t="s">
        <v>7</v>
      </c>
    </row>
    <row r="1937" spans="1:9">
      <c r="A1937" t="n">
        <v>18229</v>
      </c>
      <c r="B1937" s="23" t="n">
        <v>25</v>
      </c>
      <c r="C1937" s="7" t="n">
        <v>1</v>
      </c>
      <c r="D1937" s="7" t="n">
        <v>60</v>
      </c>
      <c r="E1937" s="7" t="n">
        <v>640</v>
      </c>
      <c r="F1937" s="7" t="n">
        <v>2</v>
      </c>
    </row>
    <row r="1938" spans="1:9">
      <c r="A1938" t="s">
        <v>4</v>
      </c>
      <c r="B1938" s="4" t="s">
        <v>5</v>
      </c>
      <c r="C1938" s="4" t="s">
        <v>7</v>
      </c>
      <c r="D1938" s="4" t="s">
        <v>11</v>
      </c>
      <c r="E1938" s="4" t="s">
        <v>8</v>
      </c>
    </row>
    <row r="1939" spans="1:9">
      <c r="A1939" t="n">
        <v>18236</v>
      </c>
      <c r="B1939" s="27" t="n">
        <v>51</v>
      </c>
      <c r="C1939" s="7" t="n">
        <v>4</v>
      </c>
      <c r="D1939" s="7" t="n">
        <v>0</v>
      </c>
      <c r="E1939" s="7" t="s">
        <v>235</v>
      </c>
    </row>
    <row r="1940" spans="1:9">
      <c r="A1940" t="s">
        <v>4</v>
      </c>
      <c r="B1940" s="4" t="s">
        <v>5</v>
      </c>
      <c r="C1940" s="4" t="s">
        <v>11</v>
      </c>
    </row>
    <row r="1941" spans="1:9">
      <c r="A1941" t="n">
        <v>18249</v>
      </c>
      <c r="B1941" s="28" t="n">
        <v>16</v>
      </c>
      <c r="C1941" s="7" t="n">
        <v>0</v>
      </c>
    </row>
    <row r="1942" spans="1:9">
      <c r="A1942" t="s">
        <v>4</v>
      </c>
      <c r="B1942" s="4" t="s">
        <v>5</v>
      </c>
      <c r="C1942" s="4" t="s">
        <v>11</v>
      </c>
      <c r="D1942" s="4" t="s">
        <v>7</v>
      </c>
      <c r="E1942" s="4" t="s">
        <v>15</v>
      </c>
      <c r="F1942" s="4" t="s">
        <v>39</v>
      </c>
      <c r="G1942" s="4" t="s">
        <v>7</v>
      </c>
      <c r="H1942" s="4" t="s">
        <v>7</v>
      </c>
    </row>
    <row r="1943" spans="1:9">
      <c r="A1943" t="n">
        <v>18252</v>
      </c>
      <c r="B1943" s="29" t="n">
        <v>26</v>
      </c>
      <c r="C1943" s="7" t="n">
        <v>0</v>
      </c>
      <c r="D1943" s="7" t="n">
        <v>17</v>
      </c>
      <c r="E1943" s="7" t="n">
        <v>61595</v>
      </c>
      <c r="F1943" s="7" t="s">
        <v>236</v>
      </c>
      <c r="G1943" s="7" t="n">
        <v>2</v>
      </c>
      <c r="H1943" s="7" t="n">
        <v>0</v>
      </c>
    </row>
    <row r="1944" spans="1:9">
      <c r="A1944" t="s">
        <v>4</v>
      </c>
      <c r="B1944" s="4" t="s">
        <v>5</v>
      </c>
    </row>
    <row r="1945" spans="1:9">
      <c r="A1945" t="n">
        <v>18348</v>
      </c>
      <c r="B1945" s="25" t="n">
        <v>28</v>
      </c>
    </row>
    <row r="1946" spans="1:9">
      <c r="A1946" t="s">
        <v>4</v>
      </c>
      <c r="B1946" s="4" t="s">
        <v>5</v>
      </c>
      <c r="C1946" s="4" t="s">
        <v>11</v>
      </c>
      <c r="D1946" s="4" t="s">
        <v>7</v>
      </c>
    </row>
    <row r="1947" spans="1:9">
      <c r="A1947" t="n">
        <v>18349</v>
      </c>
      <c r="B1947" s="31" t="n">
        <v>89</v>
      </c>
      <c r="C1947" s="7" t="n">
        <v>65533</v>
      </c>
      <c r="D1947" s="7" t="n">
        <v>1</v>
      </c>
    </row>
    <row r="1948" spans="1:9">
      <c r="A1948" t="s">
        <v>4</v>
      </c>
      <c r="B1948" s="4" t="s">
        <v>5</v>
      </c>
      <c r="C1948" s="4" t="s">
        <v>7</v>
      </c>
      <c r="D1948" s="4" t="s">
        <v>11</v>
      </c>
      <c r="E1948" s="4" t="s">
        <v>11</v>
      </c>
      <c r="F1948" s="4" t="s">
        <v>7</v>
      </c>
    </row>
    <row r="1949" spans="1:9">
      <c r="A1949" t="n">
        <v>18353</v>
      </c>
      <c r="B1949" s="23" t="n">
        <v>25</v>
      </c>
      <c r="C1949" s="7" t="n">
        <v>1</v>
      </c>
      <c r="D1949" s="7" t="n">
        <v>65535</v>
      </c>
      <c r="E1949" s="7" t="n">
        <v>65535</v>
      </c>
      <c r="F1949" s="7" t="n">
        <v>0</v>
      </c>
    </row>
    <row r="1950" spans="1:9">
      <c r="A1950" t="s">
        <v>4</v>
      </c>
      <c r="B1950" s="4" t="s">
        <v>5</v>
      </c>
      <c r="C1950" s="4" t="s">
        <v>7</v>
      </c>
      <c r="D1950" s="4" t="s">
        <v>11</v>
      </c>
      <c r="E1950" s="4" t="s">
        <v>8</v>
      </c>
      <c r="F1950" s="4" t="s">
        <v>8</v>
      </c>
      <c r="G1950" s="4" t="s">
        <v>8</v>
      </c>
      <c r="H1950" s="4" t="s">
        <v>8</v>
      </c>
    </row>
    <row r="1951" spans="1:9">
      <c r="A1951" t="n">
        <v>18360</v>
      </c>
      <c r="B1951" s="27" t="n">
        <v>51</v>
      </c>
      <c r="C1951" s="7" t="n">
        <v>3</v>
      </c>
      <c r="D1951" s="7" t="n">
        <v>0</v>
      </c>
      <c r="E1951" s="7" t="s">
        <v>88</v>
      </c>
      <c r="F1951" s="7" t="s">
        <v>88</v>
      </c>
      <c r="G1951" s="7" t="s">
        <v>87</v>
      </c>
      <c r="H1951" s="7" t="s">
        <v>88</v>
      </c>
    </row>
    <row r="1952" spans="1:9">
      <c r="A1952" t="s">
        <v>4</v>
      </c>
      <c r="B1952" s="4" t="s">
        <v>5</v>
      </c>
      <c r="C1952" s="4" t="s">
        <v>11</v>
      </c>
      <c r="D1952" s="4" t="s">
        <v>7</v>
      </c>
      <c r="E1952" s="4" t="s">
        <v>8</v>
      </c>
      <c r="F1952" s="4" t="s">
        <v>13</v>
      </c>
      <c r="G1952" s="4" t="s">
        <v>13</v>
      </c>
      <c r="H1952" s="4" t="s">
        <v>13</v>
      </c>
    </row>
    <row r="1953" spans="1:8">
      <c r="A1953" t="n">
        <v>18373</v>
      </c>
      <c r="B1953" s="40" t="n">
        <v>48</v>
      </c>
      <c r="C1953" s="7" t="n">
        <v>6</v>
      </c>
      <c r="D1953" s="7" t="n">
        <v>0</v>
      </c>
      <c r="E1953" s="7" t="s">
        <v>227</v>
      </c>
      <c r="F1953" s="7" t="n">
        <v>-1</v>
      </c>
      <c r="G1953" s="7" t="n">
        <v>1</v>
      </c>
      <c r="H1953" s="7" t="n">
        <v>0</v>
      </c>
    </row>
    <row r="1954" spans="1:8">
      <c r="A1954" t="s">
        <v>4</v>
      </c>
      <c r="B1954" s="4" t="s">
        <v>5</v>
      </c>
      <c r="C1954" s="4" t="s">
        <v>7</v>
      </c>
      <c r="D1954" s="4" t="s">
        <v>11</v>
      </c>
      <c r="E1954" s="4" t="s">
        <v>8</v>
      </c>
    </row>
    <row r="1955" spans="1:8">
      <c r="A1955" t="n">
        <v>18401</v>
      </c>
      <c r="B1955" s="27" t="n">
        <v>51</v>
      </c>
      <c r="C1955" s="7" t="n">
        <v>4</v>
      </c>
      <c r="D1955" s="7" t="n">
        <v>6</v>
      </c>
      <c r="E1955" s="7" t="s">
        <v>117</v>
      </c>
    </row>
    <row r="1956" spans="1:8">
      <c r="A1956" t="s">
        <v>4</v>
      </c>
      <c r="B1956" s="4" t="s">
        <v>5</v>
      </c>
      <c r="C1956" s="4" t="s">
        <v>11</v>
      </c>
    </row>
    <row r="1957" spans="1:8">
      <c r="A1957" t="n">
        <v>18415</v>
      </c>
      <c r="B1957" s="28" t="n">
        <v>16</v>
      </c>
      <c r="C1957" s="7" t="n">
        <v>0</v>
      </c>
    </row>
    <row r="1958" spans="1:8">
      <c r="A1958" t="s">
        <v>4</v>
      </c>
      <c r="B1958" s="4" t="s">
        <v>5</v>
      </c>
      <c r="C1958" s="4" t="s">
        <v>11</v>
      </c>
      <c r="D1958" s="4" t="s">
        <v>7</v>
      </c>
      <c r="E1958" s="4" t="s">
        <v>15</v>
      </c>
      <c r="F1958" s="4" t="s">
        <v>39</v>
      </c>
      <c r="G1958" s="4" t="s">
        <v>7</v>
      </c>
      <c r="H1958" s="4" t="s">
        <v>7</v>
      </c>
    </row>
    <row r="1959" spans="1:8">
      <c r="A1959" t="n">
        <v>18418</v>
      </c>
      <c r="B1959" s="29" t="n">
        <v>26</v>
      </c>
      <c r="C1959" s="7" t="n">
        <v>6</v>
      </c>
      <c r="D1959" s="7" t="n">
        <v>17</v>
      </c>
      <c r="E1959" s="7" t="n">
        <v>61596</v>
      </c>
      <c r="F1959" s="7" t="s">
        <v>237</v>
      </c>
      <c r="G1959" s="7" t="n">
        <v>2</v>
      </c>
      <c r="H1959" s="7" t="n">
        <v>0</v>
      </c>
    </row>
    <row r="1960" spans="1:8">
      <c r="A1960" t="s">
        <v>4</v>
      </c>
      <c r="B1960" s="4" t="s">
        <v>5</v>
      </c>
    </row>
    <row r="1961" spans="1:8">
      <c r="A1961" t="n">
        <v>18487</v>
      </c>
      <c r="B1961" s="25" t="n">
        <v>28</v>
      </c>
    </row>
    <row r="1962" spans="1:8">
      <c r="A1962" t="s">
        <v>4</v>
      </c>
      <c r="B1962" s="4" t="s">
        <v>5</v>
      </c>
      <c r="C1962" s="4" t="s">
        <v>11</v>
      </c>
      <c r="D1962" s="4" t="s">
        <v>11</v>
      </c>
      <c r="E1962" s="4" t="s">
        <v>11</v>
      </c>
    </row>
    <row r="1963" spans="1:8">
      <c r="A1963" t="n">
        <v>18488</v>
      </c>
      <c r="B1963" s="66" t="n">
        <v>61</v>
      </c>
      <c r="C1963" s="7" t="n">
        <v>6</v>
      </c>
      <c r="D1963" s="7" t="n">
        <v>65533</v>
      </c>
      <c r="E1963" s="7" t="n">
        <v>1000</v>
      </c>
    </row>
    <row r="1964" spans="1:8">
      <c r="A1964" t="s">
        <v>4</v>
      </c>
      <c r="B1964" s="4" t="s">
        <v>5</v>
      </c>
      <c r="C1964" s="4" t="s">
        <v>11</v>
      </c>
      <c r="D1964" s="4" t="s">
        <v>7</v>
      </c>
    </row>
    <row r="1965" spans="1:8">
      <c r="A1965" t="n">
        <v>18495</v>
      </c>
      <c r="B1965" s="31" t="n">
        <v>89</v>
      </c>
      <c r="C1965" s="7" t="n">
        <v>65533</v>
      </c>
      <c r="D1965" s="7" t="n">
        <v>1</v>
      </c>
    </row>
    <row r="1966" spans="1:8">
      <c r="A1966" t="s">
        <v>4</v>
      </c>
      <c r="B1966" s="4" t="s">
        <v>5</v>
      </c>
      <c r="C1966" s="4" t="s">
        <v>7</v>
      </c>
      <c r="D1966" s="4" t="s">
        <v>11</v>
      </c>
      <c r="E1966" s="4" t="s">
        <v>8</v>
      </c>
      <c r="F1966" s="4" t="s">
        <v>8</v>
      </c>
      <c r="G1966" s="4" t="s">
        <v>8</v>
      </c>
      <c r="H1966" s="4" t="s">
        <v>8</v>
      </c>
    </row>
    <row r="1967" spans="1:8">
      <c r="A1967" t="n">
        <v>18499</v>
      </c>
      <c r="B1967" s="27" t="n">
        <v>51</v>
      </c>
      <c r="C1967" s="7" t="n">
        <v>3</v>
      </c>
      <c r="D1967" s="7" t="n">
        <v>6</v>
      </c>
      <c r="E1967" s="7" t="s">
        <v>238</v>
      </c>
      <c r="F1967" s="7" t="s">
        <v>88</v>
      </c>
      <c r="G1967" s="7" t="s">
        <v>87</v>
      </c>
      <c r="H1967" s="7" t="s">
        <v>88</v>
      </c>
    </row>
    <row r="1968" spans="1:8">
      <c r="A1968" t="s">
        <v>4</v>
      </c>
      <c r="B1968" s="4" t="s">
        <v>5</v>
      </c>
      <c r="C1968" s="4" t="s">
        <v>11</v>
      </c>
      <c r="D1968" s="4" t="s">
        <v>13</v>
      </c>
      <c r="E1968" s="4" t="s">
        <v>13</v>
      </c>
      <c r="F1968" s="4" t="s">
        <v>7</v>
      </c>
    </row>
    <row r="1969" spans="1:8">
      <c r="A1969" t="n">
        <v>18512</v>
      </c>
      <c r="B1969" s="46" t="n">
        <v>52</v>
      </c>
      <c r="C1969" s="7" t="n">
        <v>6</v>
      </c>
      <c r="D1969" s="7" t="n">
        <v>271.899993896484</v>
      </c>
      <c r="E1969" s="7" t="n">
        <v>10</v>
      </c>
      <c r="F1969" s="7" t="n">
        <v>0</v>
      </c>
    </row>
    <row r="1970" spans="1:8">
      <c r="A1970" t="s">
        <v>4</v>
      </c>
      <c r="B1970" s="4" t="s">
        <v>5</v>
      </c>
      <c r="C1970" s="4" t="s">
        <v>11</v>
      </c>
    </row>
    <row r="1971" spans="1:8">
      <c r="A1971" t="n">
        <v>18524</v>
      </c>
      <c r="B1971" s="47" t="n">
        <v>54</v>
      </c>
      <c r="C1971" s="7" t="n">
        <v>6</v>
      </c>
    </row>
    <row r="1972" spans="1:8">
      <c r="A1972" t="s">
        <v>4</v>
      </c>
      <c r="B1972" s="4" t="s">
        <v>5</v>
      </c>
      <c r="C1972" s="4" t="s">
        <v>7</v>
      </c>
      <c r="D1972" s="4" t="s">
        <v>11</v>
      </c>
      <c r="E1972" s="4" t="s">
        <v>8</v>
      </c>
    </row>
    <row r="1973" spans="1:8">
      <c r="A1973" t="n">
        <v>18527</v>
      </c>
      <c r="B1973" s="27" t="n">
        <v>51</v>
      </c>
      <c r="C1973" s="7" t="n">
        <v>4</v>
      </c>
      <c r="D1973" s="7" t="n">
        <v>6</v>
      </c>
      <c r="E1973" s="7" t="s">
        <v>194</v>
      </c>
    </row>
    <row r="1974" spans="1:8">
      <c r="A1974" t="s">
        <v>4</v>
      </c>
      <c r="B1974" s="4" t="s">
        <v>5</v>
      </c>
      <c r="C1974" s="4" t="s">
        <v>11</v>
      </c>
    </row>
    <row r="1975" spans="1:8">
      <c r="A1975" t="n">
        <v>18540</v>
      </c>
      <c r="B1975" s="28" t="n">
        <v>16</v>
      </c>
      <c r="C1975" s="7" t="n">
        <v>0</v>
      </c>
    </row>
    <row r="1976" spans="1:8">
      <c r="A1976" t="s">
        <v>4</v>
      </c>
      <c r="B1976" s="4" t="s">
        <v>5</v>
      </c>
      <c r="C1976" s="4" t="s">
        <v>11</v>
      </c>
      <c r="D1976" s="4" t="s">
        <v>7</v>
      </c>
      <c r="E1976" s="4" t="s">
        <v>15</v>
      </c>
      <c r="F1976" s="4" t="s">
        <v>39</v>
      </c>
      <c r="G1976" s="4" t="s">
        <v>7</v>
      </c>
      <c r="H1976" s="4" t="s">
        <v>7</v>
      </c>
    </row>
    <row r="1977" spans="1:8">
      <c r="A1977" t="n">
        <v>18543</v>
      </c>
      <c r="B1977" s="29" t="n">
        <v>26</v>
      </c>
      <c r="C1977" s="7" t="n">
        <v>6</v>
      </c>
      <c r="D1977" s="7" t="n">
        <v>17</v>
      </c>
      <c r="E1977" s="7" t="n">
        <v>61597</v>
      </c>
      <c r="F1977" s="7" t="s">
        <v>239</v>
      </c>
      <c r="G1977" s="7" t="n">
        <v>2</v>
      </c>
      <c r="H1977" s="7" t="n">
        <v>0</v>
      </c>
    </row>
    <row r="1978" spans="1:8">
      <c r="A1978" t="s">
        <v>4</v>
      </c>
      <c r="B1978" s="4" t="s">
        <v>5</v>
      </c>
    </row>
    <row r="1979" spans="1:8">
      <c r="A1979" t="n">
        <v>18591</v>
      </c>
      <c r="B1979" s="25" t="n">
        <v>28</v>
      </c>
    </row>
    <row r="1980" spans="1:8">
      <c r="A1980" t="s">
        <v>4</v>
      </c>
      <c r="B1980" s="4" t="s">
        <v>5</v>
      </c>
      <c r="C1980" s="4" t="s">
        <v>11</v>
      </c>
      <c r="D1980" s="4" t="s">
        <v>7</v>
      </c>
      <c r="E1980" s="4" t="s">
        <v>7</v>
      </c>
      <c r="F1980" s="4" t="s">
        <v>8</v>
      </c>
    </row>
    <row r="1981" spans="1:8">
      <c r="A1981" t="n">
        <v>18592</v>
      </c>
      <c r="B1981" s="41" t="n">
        <v>20</v>
      </c>
      <c r="C1981" s="7" t="n">
        <v>5254</v>
      </c>
      <c r="D1981" s="7" t="n">
        <v>2</v>
      </c>
      <c r="E1981" s="7" t="n">
        <v>10</v>
      </c>
      <c r="F1981" s="7" t="s">
        <v>240</v>
      </c>
    </row>
    <row r="1982" spans="1:8">
      <c r="A1982" t="s">
        <v>4</v>
      </c>
      <c r="B1982" s="4" t="s">
        <v>5</v>
      </c>
      <c r="C1982" s="4" t="s">
        <v>7</v>
      </c>
      <c r="D1982" s="4" t="s">
        <v>11</v>
      </c>
      <c r="E1982" s="4" t="s">
        <v>8</v>
      </c>
    </row>
    <row r="1983" spans="1:8">
      <c r="A1983" t="n">
        <v>18613</v>
      </c>
      <c r="B1983" s="27" t="n">
        <v>51</v>
      </c>
      <c r="C1983" s="7" t="n">
        <v>4</v>
      </c>
      <c r="D1983" s="7" t="n">
        <v>5254</v>
      </c>
      <c r="E1983" s="7" t="s">
        <v>41</v>
      </c>
    </row>
    <row r="1984" spans="1:8">
      <c r="A1984" t="s">
        <v>4</v>
      </c>
      <c r="B1984" s="4" t="s">
        <v>5</v>
      </c>
      <c r="C1984" s="4" t="s">
        <v>11</v>
      </c>
    </row>
    <row r="1985" spans="1:8">
      <c r="A1985" t="n">
        <v>18626</v>
      </c>
      <c r="B1985" s="28" t="n">
        <v>16</v>
      </c>
      <c r="C1985" s="7" t="n">
        <v>0</v>
      </c>
    </row>
    <row r="1986" spans="1:8">
      <c r="A1986" t="s">
        <v>4</v>
      </c>
      <c r="B1986" s="4" t="s">
        <v>5</v>
      </c>
      <c r="C1986" s="4" t="s">
        <v>11</v>
      </c>
      <c r="D1986" s="4" t="s">
        <v>7</v>
      </c>
      <c r="E1986" s="4" t="s">
        <v>15</v>
      </c>
      <c r="F1986" s="4" t="s">
        <v>39</v>
      </c>
      <c r="G1986" s="4" t="s">
        <v>7</v>
      </c>
      <c r="H1986" s="4" t="s">
        <v>7</v>
      </c>
      <c r="I1986" s="4" t="s">
        <v>7</v>
      </c>
      <c r="J1986" s="4" t="s">
        <v>15</v>
      </c>
      <c r="K1986" s="4" t="s">
        <v>39</v>
      </c>
      <c r="L1986" s="4" t="s">
        <v>7</v>
      </c>
      <c r="M1986" s="4" t="s">
        <v>7</v>
      </c>
    </row>
    <row r="1987" spans="1:8">
      <c r="A1987" t="n">
        <v>18629</v>
      </c>
      <c r="B1987" s="29" t="n">
        <v>26</v>
      </c>
      <c r="C1987" s="7" t="n">
        <v>5254</v>
      </c>
      <c r="D1987" s="7" t="n">
        <v>17</v>
      </c>
      <c r="E1987" s="7" t="n">
        <v>61598</v>
      </c>
      <c r="F1987" s="7" t="s">
        <v>241</v>
      </c>
      <c r="G1987" s="7" t="n">
        <v>2</v>
      </c>
      <c r="H1987" s="7" t="n">
        <v>3</v>
      </c>
      <c r="I1987" s="7" t="n">
        <v>17</v>
      </c>
      <c r="J1987" s="7" t="n">
        <v>61599</v>
      </c>
      <c r="K1987" s="7" t="s">
        <v>242</v>
      </c>
      <c r="L1987" s="7" t="n">
        <v>2</v>
      </c>
      <c r="M1987" s="7" t="n">
        <v>0</v>
      </c>
    </row>
    <row r="1988" spans="1:8">
      <c r="A1988" t="s">
        <v>4</v>
      </c>
      <c r="B1988" s="4" t="s">
        <v>5</v>
      </c>
    </row>
    <row r="1989" spans="1:8">
      <c r="A1989" t="n">
        <v>18760</v>
      </c>
      <c r="B1989" s="25" t="n">
        <v>28</v>
      </c>
    </row>
    <row r="1990" spans="1:8">
      <c r="A1990" t="s">
        <v>4</v>
      </c>
      <c r="B1990" s="4" t="s">
        <v>5</v>
      </c>
      <c r="C1990" s="4" t="s">
        <v>7</v>
      </c>
      <c r="D1990" s="4" t="s">
        <v>11</v>
      </c>
      <c r="E1990" s="4" t="s">
        <v>8</v>
      </c>
    </row>
    <row r="1991" spans="1:8">
      <c r="A1991" t="n">
        <v>18761</v>
      </c>
      <c r="B1991" s="27" t="n">
        <v>51</v>
      </c>
      <c r="C1991" s="7" t="n">
        <v>4</v>
      </c>
      <c r="D1991" s="7" t="n">
        <v>6</v>
      </c>
      <c r="E1991" s="7" t="s">
        <v>117</v>
      </c>
    </row>
    <row r="1992" spans="1:8">
      <c r="A1992" t="s">
        <v>4</v>
      </c>
      <c r="B1992" s="4" t="s">
        <v>5</v>
      </c>
      <c r="C1992" s="4" t="s">
        <v>11</v>
      </c>
    </row>
    <row r="1993" spans="1:8">
      <c r="A1993" t="n">
        <v>18775</v>
      </c>
      <c r="B1993" s="28" t="n">
        <v>16</v>
      </c>
      <c r="C1993" s="7" t="n">
        <v>0</v>
      </c>
    </row>
    <row r="1994" spans="1:8">
      <c r="A1994" t="s">
        <v>4</v>
      </c>
      <c r="B1994" s="4" t="s">
        <v>5</v>
      </c>
      <c r="C1994" s="4" t="s">
        <v>11</v>
      </c>
      <c r="D1994" s="4" t="s">
        <v>7</v>
      </c>
      <c r="E1994" s="4" t="s">
        <v>15</v>
      </c>
      <c r="F1994" s="4" t="s">
        <v>39</v>
      </c>
      <c r="G1994" s="4" t="s">
        <v>7</v>
      </c>
      <c r="H1994" s="4" t="s">
        <v>7</v>
      </c>
    </row>
    <row r="1995" spans="1:8">
      <c r="A1995" t="n">
        <v>18778</v>
      </c>
      <c r="B1995" s="29" t="n">
        <v>26</v>
      </c>
      <c r="C1995" s="7" t="n">
        <v>6</v>
      </c>
      <c r="D1995" s="7" t="n">
        <v>17</v>
      </c>
      <c r="E1995" s="7" t="n">
        <v>61600</v>
      </c>
      <c r="F1995" s="7" t="s">
        <v>243</v>
      </c>
      <c r="G1995" s="7" t="n">
        <v>2</v>
      </c>
      <c r="H1995" s="7" t="n">
        <v>0</v>
      </c>
    </row>
    <row r="1996" spans="1:8">
      <c r="A1996" t="s">
        <v>4</v>
      </c>
      <c r="B1996" s="4" t="s">
        <v>5</v>
      </c>
    </row>
    <row r="1997" spans="1:8">
      <c r="A1997" t="n">
        <v>18810</v>
      </c>
      <c r="B1997" s="25" t="n">
        <v>28</v>
      </c>
    </row>
    <row r="1998" spans="1:8">
      <c r="A1998" t="s">
        <v>4</v>
      </c>
      <c r="B1998" s="4" t="s">
        <v>5</v>
      </c>
      <c r="C1998" s="4" t="s">
        <v>11</v>
      </c>
      <c r="D1998" s="4" t="s">
        <v>7</v>
      </c>
      <c r="E1998" s="4" t="s">
        <v>8</v>
      </c>
      <c r="F1998" s="4" t="s">
        <v>13</v>
      </c>
      <c r="G1998" s="4" t="s">
        <v>13</v>
      </c>
      <c r="H1998" s="4" t="s">
        <v>13</v>
      </c>
    </row>
    <row r="1999" spans="1:8">
      <c r="A1999" t="n">
        <v>18811</v>
      </c>
      <c r="B1999" s="40" t="n">
        <v>48</v>
      </c>
      <c r="C1999" s="7" t="n">
        <v>5254</v>
      </c>
      <c r="D1999" s="7" t="n">
        <v>0</v>
      </c>
      <c r="E1999" s="7" t="s">
        <v>63</v>
      </c>
      <c r="F1999" s="7" t="n">
        <v>-1</v>
      </c>
      <c r="G1999" s="7" t="n">
        <v>1</v>
      </c>
      <c r="H1999" s="7" t="n">
        <v>0</v>
      </c>
    </row>
    <row r="2000" spans="1:8">
      <c r="A2000" t="s">
        <v>4</v>
      </c>
      <c r="B2000" s="4" t="s">
        <v>5</v>
      </c>
      <c r="C2000" s="4" t="s">
        <v>11</v>
      </c>
    </row>
    <row r="2001" spans="1:13">
      <c r="A2001" t="n">
        <v>18839</v>
      </c>
      <c r="B2001" s="28" t="n">
        <v>16</v>
      </c>
      <c r="C2001" s="7" t="n">
        <v>500</v>
      </c>
    </row>
    <row r="2002" spans="1:13">
      <c r="A2002" t="s">
        <v>4</v>
      </c>
      <c r="B2002" s="4" t="s">
        <v>5</v>
      </c>
      <c r="C2002" s="4" t="s">
        <v>7</v>
      </c>
      <c r="D2002" s="4" t="s">
        <v>11</v>
      </c>
      <c r="E2002" s="4" t="s">
        <v>13</v>
      </c>
      <c r="F2002" s="4" t="s">
        <v>11</v>
      </c>
      <c r="G2002" s="4" t="s">
        <v>15</v>
      </c>
      <c r="H2002" s="4" t="s">
        <v>15</v>
      </c>
      <c r="I2002" s="4" t="s">
        <v>11</v>
      </c>
      <c r="J2002" s="4" t="s">
        <v>11</v>
      </c>
      <c r="K2002" s="4" t="s">
        <v>15</v>
      </c>
      <c r="L2002" s="4" t="s">
        <v>15</v>
      </c>
      <c r="M2002" s="4" t="s">
        <v>15</v>
      </c>
      <c r="N2002" s="4" t="s">
        <v>15</v>
      </c>
      <c r="O2002" s="4" t="s">
        <v>8</v>
      </c>
    </row>
    <row r="2003" spans="1:13">
      <c r="A2003" t="n">
        <v>18842</v>
      </c>
      <c r="B2003" s="33" t="n">
        <v>50</v>
      </c>
      <c r="C2003" s="7" t="n">
        <v>0</v>
      </c>
      <c r="D2003" s="7" t="n">
        <v>2000</v>
      </c>
      <c r="E2003" s="7" t="n">
        <v>0.699999988079071</v>
      </c>
      <c r="F2003" s="7" t="n">
        <v>100</v>
      </c>
      <c r="G2003" s="7" t="n">
        <v>0</v>
      </c>
      <c r="H2003" s="7" t="n">
        <v>0</v>
      </c>
      <c r="I2003" s="7" t="n">
        <v>0</v>
      </c>
      <c r="J2003" s="7" t="n">
        <v>65533</v>
      </c>
      <c r="K2003" s="7" t="n">
        <v>0</v>
      </c>
      <c r="L2003" s="7" t="n">
        <v>0</v>
      </c>
      <c r="M2003" s="7" t="n">
        <v>0</v>
      </c>
      <c r="N2003" s="7" t="n">
        <v>0</v>
      </c>
      <c r="O2003" s="7" t="s">
        <v>18</v>
      </c>
    </row>
    <row r="2004" spans="1:13">
      <c r="A2004" t="s">
        <v>4</v>
      </c>
      <c r="B2004" s="4" t="s">
        <v>5</v>
      </c>
      <c r="C2004" s="4" t="s">
        <v>11</v>
      </c>
      <c r="D2004" s="4" t="s">
        <v>7</v>
      </c>
      <c r="E2004" s="4" t="s">
        <v>8</v>
      </c>
    </row>
    <row r="2005" spans="1:13">
      <c r="A2005" t="n">
        <v>18881</v>
      </c>
      <c r="B2005" s="72" t="n">
        <v>86</v>
      </c>
      <c r="C2005" s="7" t="n">
        <v>5254</v>
      </c>
      <c r="D2005" s="7" t="n">
        <v>0</v>
      </c>
      <c r="E2005" s="7" t="s">
        <v>18</v>
      </c>
    </row>
    <row r="2006" spans="1:13">
      <c r="A2006" t="s">
        <v>4</v>
      </c>
      <c r="B2006" s="4" t="s">
        <v>5</v>
      </c>
      <c r="C2006" s="4" t="s">
        <v>11</v>
      </c>
    </row>
    <row r="2007" spans="1:13">
      <c r="A2007" t="n">
        <v>18886</v>
      </c>
      <c r="B2007" s="28" t="n">
        <v>16</v>
      </c>
      <c r="C2007" s="7" t="n">
        <v>500</v>
      </c>
    </row>
    <row r="2008" spans="1:13">
      <c r="A2008" t="s">
        <v>4</v>
      </c>
      <c r="B2008" s="4" t="s">
        <v>5</v>
      </c>
      <c r="C2008" s="4" t="s">
        <v>11</v>
      </c>
      <c r="D2008" s="4" t="s">
        <v>7</v>
      </c>
      <c r="E2008" s="4" t="s">
        <v>8</v>
      </c>
      <c r="F2008" s="4" t="s">
        <v>13</v>
      </c>
      <c r="G2008" s="4" t="s">
        <v>13</v>
      </c>
      <c r="H2008" s="4" t="s">
        <v>13</v>
      </c>
    </row>
    <row r="2009" spans="1:13">
      <c r="A2009" t="n">
        <v>18889</v>
      </c>
      <c r="B2009" s="40" t="n">
        <v>48</v>
      </c>
      <c r="C2009" s="7" t="n">
        <v>5254</v>
      </c>
      <c r="D2009" s="7" t="n">
        <v>0</v>
      </c>
      <c r="E2009" s="7" t="s">
        <v>63</v>
      </c>
      <c r="F2009" s="7" t="n">
        <v>-1</v>
      </c>
      <c r="G2009" s="7" t="n">
        <v>1</v>
      </c>
      <c r="H2009" s="7" t="n">
        <v>2.80259692864963e-45</v>
      </c>
    </row>
    <row r="2010" spans="1:13">
      <c r="A2010" t="s">
        <v>4</v>
      </c>
      <c r="B2010" s="4" t="s">
        <v>5</v>
      </c>
      <c r="C2010" s="4" t="s">
        <v>11</v>
      </c>
    </row>
    <row r="2011" spans="1:13">
      <c r="A2011" t="n">
        <v>18917</v>
      </c>
      <c r="B2011" s="28" t="n">
        <v>16</v>
      </c>
      <c r="C2011" s="7" t="n">
        <v>800</v>
      </c>
    </row>
    <row r="2012" spans="1:13">
      <c r="A2012" t="s">
        <v>4</v>
      </c>
      <c r="B2012" s="4" t="s">
        <v>5</v>
      </c>
      <c r="C2012" s="4" t="s">
        <v>11</v>
      </c>
      <c r="D2012" s="4" t="s">
        <v>13</v>
      </c>
      <c r="E2012" s="4" t="s">
        <v>13</v>
      </c>
      <c r="F2012" s="4" t="s">
        <v>7</v>
      </c>
    </row>
    <row r="2013" spans="1:13">
      <c r="A2013" t="n">
        <v>18920</v>
      </c>
      <c r="B2013" s="46" t="n">
        <v>52</v>
      </c>
      <c r="C2013" s="7" t="n">
        <v>5254</v>
      </c>
      <c r="D2013" s="7" t="n">
        <v>0</v>
      </c>
      <c r="E2013" s="7" t="n">
        <v>10</v>
      </c>
      <c r="F2013" s="7" t="n">
        <v>0</v>
      </c>
    </row>
    <row r="2014" spans="1:13">
      <c r="A2014" t="s">
        <v>4</v>
      </c>
      <c r="B2014" s="4" t="s">
        <v>5</v>
      </c>
      <c r="C2014" s="4" t="s">
        <v>11</v>
      </c>
    </row>
    <row r="2015" spans="1:13">
      <c r="A2015" t="n">
        <v>18932</v>
      </c>
      <c r="B2015" s="47" t="n">
        <v>54</v>
      </c>
      <c r="C2015" s="7" t="n">
        <v>5254</v>
      </c>
    </row>
    <row r="2016" spans="1:13">
      <c r="A2016" t="s">
        <v>4</v>
      </c>
      <c r="B2016" s="4" t="s">
        <v>5</v>
      </c>
      <c r="C2016" s="4" t="s">
        <v>11</v>
      </c>
      <c r="D2016" s="4" t="s">
        <v>11</v>
      </c>
      <c r="E2016" s="4" t="s">
        <v>13</v>
      </c>
      <c r="F2016" s="4" t="s">
        <v>13</v>
      </c>
      <c r="G2016" s="4" t="s">
        <v>13</v>
      </c>
      <c r="H2016" s="4" t="s">
        <v>13</v>
      </c>
      <c r="I2016" s="4" t="s">
        <v>7</v>
      </c>
      <c r="J2016" s="4" t="s">
        <v>11</v>
      </c>
    </row>
    <row r="2017" spans="1:15">
      <c r="A2017" t="n">
        <v>18935</v>
      </c>
      <c r="B2017" s="58" t="n">
        <v>55</v>
      </c>
      <c r="C2017" s="7" t="n">
        <v>5254</v>
      </c>
      <c r="D2017" s="7" t="n">
        <v>65024</v>
      </c>
      <c r="E2017" s="7" t="n">
        <v>0</v>
      </c>
      <c r="F2017" s="7" t="n">
        <v>0</v>
      </c>
      <c r="G2017" s="7" t="n">
        <v>15</v>
      </c>
      <c r="H2017" s="7" t="n">
        <v>0.899999976158142</v>
      </c>
      <c r="I2017" s="7" t="n">
        <v>1</v>
      </c>
      <c r="J2017" s="7" t="n">
        <v>0</v>
      </c>
    </row>
    <row r="2018" spans="1:15">
      <c r="A2018" t="s">
        <v>4</v>
      </c>
      <c r="B2018" s="4" t="s">
        <v>5</v>
      </c>
      <c r="C2018" s="4" t="s">
        <v>11</v>
      </c>
    </row>
    <row r="2019" spans="1:15">
      <c r="A2019" t="n">
        <v>18959</v>
      </c>
      <c r="B2019" s="28" t="n">
        <v>16</v>
      </c>
      <c r="C2019" s="7" t="n">
        <v>300</v>
      </c>
    </row>
    <row r="2020" spans="1:15">
      <c r="A2020" t="s">
        <v>4</v>
      </c>
      <c r="B2020" s="4" t="s">
        <v>5</v>
      </c>
      <c r="C2020" s="4" t="s">
        <v>7</v>
      </c>
      <c r="D2020" s="4" t="s">
        <v>11</v>
      </c>
      <c r="E2020" s="4" t="s">
        <v>13</v>
      </c>
    </row>
    <row r="2021" spans="1:15">
      <c r="A2021" t="n">
        <v>18962</v>
      </c>
      <c r="B2021" s="32" t="n">
        <v>58</v>
      </c>
      <c r="C2021" s="7" t="n">
        <v>101</v>
      </c>
      <c r="D2021" s="7" t="n">
        <v>300</v>
      </c>
      <c r="E2021" s="7" t="n">
        <v>1</v>
      </c>
    </row>
    <row r="2022" spans="1:15">
      <c r="A2022" t="s">
        <v>4</v>
      </c>
      <c r="B2022" s="4" t="s">
        <v>5</v>
      </c>
      <c r="C2022" s="4" t="s">
        <v>7</v>
      </c>
      <c r="D2022" s="4" t="s">
        <v>11</v>
      </c>
    </row>
    <row r="2023" spans="1:15">
      <c r="A2023" t="n">
        <v>18970</v>
      </c>
      <c r="B2023" s="32" t="n">
        <v>58</v>
      </c>
      <c r="C2023" s="7" t="n">
        <v>254</v>
      </c>
      <c r="D2023" s="7" t="n">
        <v>0</v>
      </c>
    </row>
    <row r="2024" spans="1:15">
      <c r="A2024" t="s">
        <v>4</v>
      </c>
      <c r="B2024" s="4" t="s">
        <v>5</v>
      </c>
      <c r="C2024" s="4" t="s">
        <v>11</v>
      </c>
      <c r="D2024" s="4" t="s">
        <v>11</v>
      </c>
      <c r="E2024" s="4" t="s">
        <v>11</v>
      </c>
    </row>
    <row r="2025" spans="1:15">
      <c r="A2025" t="n">
        <v>18974</v>
      </c>
      <c r="B2025" s="66" t="n">
        <v>61</v>
      </c>
      <c r="C2025" s="7" t="n">
        <v>0</v>
      </c>
      <c r="D2025" s="7" t="n">
        <v>5254</v>
      </c>
      <c r="E2025" s="7" t="n">
        <v>1000</v>
      </c>
    </row>
    <row r="2026" spans="1:15">
      <c r="A2026" t="s">
        <v>4</v>
      </c>
      <c r="B2026" s="4" t="s">
        <v>5</v>
      </c>
      <c r="C2026" s="4" t="s">
        <v>7</v>
      </c>
      <c r="D2026" s="4" t="s">
        <v>7</v>
      </c>
      <c r="E2026" s="4" t="s">
        <v>13</v>
      </c>
      <c r="F2026" s="4" t="s">
        <v>13</v>
      </c>
      <c r="G2026" s="4" t="s">
        <v>13</v>
      </c>
      <c r="H2026" s="4" t="s">
        <v>11</v>
      </c>
    </row>
    <row r="2027" spans="1:15">
      <c r="A2027" t="n">
        <v>18981</v>
      </c>
      <c r="B2027" s="60" t="n">
        <v>45</v>
      </c>
      <c r="C2027" s="7" t="n">
        <v>2</v>
      </c>
      <c r="D2027" s="7" t="n">
        <v>3</v>
      </c>
      <c r="E2027" s="7" t="n">
        <v>-0.0799999982118607</v>
      </c>
      <c r="F2027" s="7" t="n">
        <v>1.25</v>
      </c>
      <c r="G2027" s="7" t="n">
        <v>7.23000001907349</v>
      </c>
      <c r="H2027" s="7" t="n">
        <v>0</v>
      </c>
    </row>
    <row r="2028" spans="1:15">
      <c r="A2028" t="s">
        <v>4</v>
      </c>
      <c r="B2028" s="4" t="s">
        <v>5</v>
      </c>
      <c r="C2028" s="4" t="s">
        <v>7</v>
      </c>
      <c r="D2028" s="4" t="s">
        <v>7</v>
      </c>
      <c r="E2028" s="4" t="s">
        <v>13</v>
      </c>
      <c r="F2028" s="4" t="s">
        <v>13</v>
      </c>
      <c r="G2028" s="4" t="s">
        <v>13</v>
      </c>
      <c r="H2028" s="4" t="s">
        <v>11</v>
      </c>
      <c r="I2028" s="4" t="s">
        <v>7</v>
      </c>
    </row>
    <row r="2029" spans="1:15">
      <c r="A2029" t="n">
        <v>18998</v>
      </c>
      <c r="B2029" s="60" t="n">
        <v>45</v>
      </c>
      <c r="C2029" s="7" t="n">
        <v>4</v>
      </c>
      <c r="D2029" s="7" t="n">
        <v>3</v>
      </c>
      <c r="E2029" s="7" t="n">
        <v>5.53000020980835</v>
      </c>
      <c r="F2029" s="7" t="n">
        <v>227.899993896484</v>
      </c>
      <c r="G2029" s="7" t="n">
        <v>0</v>
      </c>
      <c r="H2029" s="7" t="n">
        <v>0</v>
      </c>
      <c r="I2029" s="7" t="n">
        <v>0</v>
      </c>
    </row>
    <row r="2030" spans="1:15">
      <c r="A2030" t="s">
        <v>4</v>
      </c>
      <c r="B2030" s="4" t="s">
        <v>5</v>
      </c>
      <c r="C2030" s="4" t="s">
        <v>7</v>
      </c>
      <c r="D2030" s="4" t="s">
        <v>7</v>
      </c>
      <c r="E2030" s="4" t="s">
        <v>13</v>
      </c>
      <c r="F2030" s="4" t="s">
        <v>11</v>
      </c>
    </row>
    <row r="2031" spans="1:15">
      <c r="A2031" t="n">
        <v>19016</v>
      </c>
      <c r="B2031" s="60" t="n">
        <v>45</v>
      </c>
      <c r="C2031" s="7" t="n">
        <v>5</v>
      </c>
      <c r="D2031" s="7" t="n">
        <v>3</v>
      </c>
      <c r="E2031" s="7" t="n">
        <v>3.40000009536743</v>
      </c>
      <c r="F2031" s="7" t="n">
        <v>0</v>
      </c>
    </row>
    <row r="2032" spans="1:15">
      <c r="A2032" t="s">
        <v>4</v>
      </c>
      <c r="B2032" s="4" t="s">
        <v>5</v>
      </c>
      <c r="C2032" s="4" t="s">
        <v>7</v>
      </c>
      <c r="D2032" s="4" t="s">
        <v>7</v>
      </c>
      <c r="E2032" s="4" t="s">
        <v>13</v>
      </c>
      <c r="F2032" s="4" t="s">
        <v>11</v>
      </c>
    </row>
    <row r="2033" spans="1:10">
      <c r="A2033" t="n">
        <v>19025</v>
      </c>
      <c r="B2033" s="60" t="n">
        <v>45</v>
      </c>
      <c r="C2033" s="7" t="n">
        <v>11</v>
      </c>
      <c r="D2033" s="7" t="n">
        <v>3</v>
      </c>
      <c r="E2033" s="7" t="n">
        <v>35.0999984741211</v>
      </c>
      <c r="F2033" s="7" t="n">
        <v>0</v>
      </c>
    </row>
    <row r="2034" spans="1:10">
      <c r="A2034" t="s">
        <v>4</v>
      </c>
      <c r="B2034" s="4" t="s">
        <v>5</v>
      </c>
      <c r="C2034" s="4" t="s">
        <v>7</v>
      </c>
      <c r="D2034" s="4" t="s">
        <v>7</v>
      </c>
      <c r="E2034" s="4" t="s">
        <v>13</v>
      </c>
      <c r="F2034" s="4" t="s">
        <v>13</v>
      </c>
      <c r="G2034" s="4" t="s">
        <v>13</v>
      </c>
      <c r="H2034" s="4" t="s">
        <v>11</v>
      </c>
    </row>
    <row r="2035" spans="1:10">
      <c r="A2035" t="n">
        <v>19034</v>
      </c>
      <c r="B2035" s="60" t="n">
        <v>45</v>
      </c>
      <c r="C2035" s="7" t="n">
        <v>2</v>
      </c>
      <c r="D2035" s="7" t="n">
        <v>3</v>
      </c>
      <c r="E2035" s="7" t="n">
        <v>-0.159999996423721</v>
      </c>
      <c r="F2035" s="7" t="n">
        <v>1.27999997138977</v>
      </c>
      <c r="G2035" s="7" t="n">
        <v>4.96999979019165</v>
      </c>
      <c r="H2035" s="7" t="n">
        <v>4000</v>
      </c>
    </row>
    <row r="2036" spans="1:10">
      <c r="A2036" t="s">
        <v>4</v>
      </c>
      <c r="B2036" s="4" t="s">
        <v>5</v>
      </c>
      <c r="C2036" s="4" t="s">
        <v>7</v>
      </c>
      <c r="D2036" s="4" t="s">
        <v>7</v>
      </c>
      <c r="E2036" s="4" t="s">
        <v>13</v>
      </c>
      <c r="F2036" s="4" t="s">
        <v>13</v>
      </c>
      <c r="G2036" s="4" t="s">
        <v>13</v>
      </c>
      <c r="H2036" s="4" t="s">
        <v>11</v>
      </c>
      <c r="I2036" s="4" t="s">
        <v>7</v>
      </c>
    </row>
    <row r="2037" spans="1:10">
      <c r="A2037" t="n">
        <v>19051</v>
      </c>
      <c r="B2037" s="60" t="n">
        <v>45</v>
      </c>
      <c r="C2037" s="7" t="n">
        <v>4</v>
      </c>
      <c r="D2037" s="7" t="n">
        <v>3</v>
      </c>
      <c r="E2037" s="7" t="n">
        <v>5.53000020980835</v>
      </c>
      <c r="F2037" s="7" t="n">
        <v>228.039993286133</v>
      </c>
      <c r="G2037" s="7" t="n">
        <v>0</v>
      </c>
      <c r="H2037" s="7" t="n">
        <v>4000</v>
      </c>
      <c r="I2037" s="7" t="n">
        <v>0</v>
      </c>
    </row>
    <row r="2038" spans="1:10">
      <c r="A2038" t="s">
        <v>4</v>
      </c>
      <c r="B2038" s="4" t="s">
        <v>5</v>
      </c>
      <c r="C2038" s="4" t="s">
        <v>11</v>
      </c>
      <c r="D2038" s="4" t="s">
        <v>11</v>
      </c>
      <c r="E2038" s="4" t="s">
        <v>13</v>
      </c>
      <c r="F2038" s="4" t="s">
        <v>13</v>
      </c>
      <c r="G2038" s="4" t="s">
        <v>13</v>
      </c>
      <c r="H2038" s="4" t="s">
        <v>13</v>
      </c>
      <c r="I2038" s="4" t="s">
        <v>7</v>
      </c>
      <c r="J2038" s="4" t="s">
        <v>11</v>
      </c>
    </row>
    <row r="2039" spans="1:10">
      <c r="A2039" t="n">
        <v>19069</v>
      </c>
      <c r="B2039" s="58" t="n">
        <v>55</v>
      </c>
      <c r="C2039" s="7" t="n">
        <v>0</v>
      </c>
      <c r="D2039" s="7" t="n">
        <v>65533</v>
      </c>
      <c r="E2039" s="7" t="n">
        <v>-0.0700000002980232</v>
      </c>
      <c r="F2039" s="7" t="n">
        <v>0</v>
      </c>
      <c r="G2039" s="7" t="n">
        <v>5.78999996185303</v>
      </c>
      <c r="H2039" s="7" t="n">
        <v>0.899999976158142</v>
      </c>
      <c r="I2039" s="7" t="n">
        <v>1</v>
      </c>
      <c r="J2039" s="7" t="n">
        <v>0</v>
      </c>
    </row>
    <row r="2040" spans="1:10">
      <c r="A2040" t="s">
        <v>4</v>
      </c>
      <c r="B2040" s="4" t="s">
        <v>5</v>
      </c>
      <c r="C2040" s="4" t="s">
        <v>11</v>
      </c>
    </row>
    <row r="2041" spans="1:10">
      <c r="A2041" t="n">
        <v>19093</v>
      </c>
      <c r="B2041" s="28" t="n">
        <v>16</v>
      </c>
      <c r="C2041" s="7" t="n">
        <v>500</v>
      </c>
    </row>
    <row r="2042" spans="1:10">
      <c r="A2042" t="s">
        <v>4</v>
      </c>
      <c r="B2042" s="4" t="s">
        <v>5</v>
      </c>
      <c r="C2042" s="4" t="s">
        <v>11</v>
      </c>
      <c r="D2042" s="4" t="s">
        <v>13</v>
      </c>
      <c r="E2042" s="4" t="s">
        <v>13</v>
      </c>
      <c r="F2042" s="4" t="s">
        <v>13</v>
      </c>
      <c r="G2042" s="4" t="s">
        <v>11</v>
      </c>
      <c r="H2042" s="4" t="s">
        <v>11</v>
      </c>
    </row>
    <row r="2043" spans="1:10">
      <c r="A2043" t="n">
        <v>19096</v>
      </c>
      <c r="B2043" s="44" t="n">
        <v>60</v>
      </c>
      <c r="C2043" s="7" t="n">
        <v>5254</v>
      </c>
      <c r="D2043" s="7" t="n">
        <v>25</v>
      </c>
      <c r="E2043" s="7" t="n">
        <v>-25</v>
      </c>
      <c r="F2043" s="7" t="n">
        <v>0</v>
      </c>
      <c r="G2043" s="7" t="n">
        <v>800</v>
      </c>
      <c r="H2043" s="7" t="n">
        <v>0</v>
      </c>
    </row>
    <row r="2044" spans="1:10">
      <c r="A2044" t="s">
        <v>4</v>
      </c>
      <c r="B2044" s="4" t="s">
        <v>5</v>
      </c>
      <c r="C2044" s="4" t="s">
        <v>11</v>
      </c>
    </row>
    <row r="2045" spans="1:10">
      <c r="A2045" t="n">
        <v>19115</v>
      </c>
      <c r="B2045" s="28" t="n">
        <v>16</v>
      </c>
      <c r="C2045" s="7" t="n">
        <v>800</v>
      </c>
    </row>
    <row r="2046" spans="1:10">
      <c r="A2046" t="s">
        <v>4</v>
      </c>
      <c r="B2046" s="4" t="s">
        <v>5</v>
      </c>
      <c r="C2046" s="4" t="s">
        <v>11</v>
      </c>
      <c r="D2046" s="4" t="s">
        <v>13</v>
      </c>
      <c r="E2046" s="4" t="s">
        <v>13</v>
      </c>
      <c r="F2046" s="4" t="s">
        <v>13</v>
      </c>
      <c r="G2046" s="4" t="s">
        <v>11</v>
      </c>
      <c r="H2046" s="4" t="s">
        <v>11</v>
      </c>
    </row>
    <row r="2047" spans="1:10">
      <c r="A2047" t="n">
        <v>19118</v>
      </c>
      <c r="B2047" s="44" t="n">
        <v>60</v>
      </c>
      <c r="C2047" s="7" t="n">
        <v>5254</v>
      </c>
      <c r="D2047" s="7" t="n">
        <v>25</v>
      </c>
      <c r="E2047" s="7" t="n">
        <v>0</v>
      </c>
      <c r="F2047" s="7" t="n">
        <v>0</v>
      </c>
      <c r="G2047" s="7" t="n">
        <v>800</v>
      </c>
      <c r="H2047" s="7" t="n">
        <v>0</v>
      </c>
    </row>
    <row r="2048" spans="1:10">
      <c r="A2048" t="s">
        <v>4</v>
      </c>
      <c r="B2048" s="4" t="s">
        <v>5</v>
      </c>
      <c r="C2048" s="4" t="s">
        <v>11</v>
      </c>
      <c r="D2048" s="4" t="s">
        <v>7</v>
      </c>
      <c r="E2048" s="4" t="s">
        <v>7</v>
      </c>
      <c r="F2048" s="4" t="s">
        <v>8</v>
      </c>
    </row>
    <row r="2049" spans="1:10">
      <c r="A2049" t="n">
        <v>19137</v>
      </c>
      <c r="B2049" s="41" t="n">
        <v>20</v>
      </c>
      <c r="C2049" s="7" t="n">
        <v>0</v>
      </c>
      <c r="D2049" s="7" t="n">
        <v>2</v>
      </c>
      <c r="E2049" s="7" t="n">
        <v>10</v>
      </c>
      <c r="F2049" s="7" t="s">
        <v>240</v>
      </c>
    </row>
    <row r="2050" spans="1:10">
      <c r="A2050" t="s">
        <v>4</v>
      </c>
      <c r="B2050" s="4" t="s">
        <v>5</v>
      </c>
      <c r="C2050" s="4" t="s">
        <v>11</v>
      </c>
    </row>
    <row r="2051" spans="1:10">
      <c r="A2051" t="n">
        <v>19158</v>
      </c>
      <c r="B2051" s="28" t="n">
        <v>16</v>
      </c>
      <c r="C2051" s="7" t="n">
        <v>500</v>
      </c>
    </row>
    <row r="2052" spans="1:10">
      <c r="A2052" t="s">
        <v>4</v>
      </c>
      <c r="B2052" s="4" t="s">
        <v>5</v>
      </c>
      <c r="C2052" s="4" t="s">
        <v>11</v>
      </c>
      <c r="D2052" s="4" t="s">
        <v>13</v>
      </c>
      <c r="E2052" s="4" t="s">
        <v>13</v>
      </c>
      <c r="F2052" s="4" t="s">
        <v>7</v>
      </c>
    </row>
    <row r="2053" spans="1:10">
      <c r="A2053" t="n">
        <v>19161</v>
      </c>
      <c r="B2053" s="46" t="n">
        <v>52</v>
      </c>
      <c r="C2053" s="7" t="n">
        <v>6</v>
      </c>
      <c r="D2053" s="7" t="n">
        <v>6.40000009536743</v>
      </c>
      <c r="E2053" s="7" t="n">
        <v>5</v>
      </c>
      <c r="F2053" s="7" t="n">
        <v>0</v>
      </c>
    </row>
    <row r="2054" spans="1:10">
      <c r="A2054" t="s">
        <v>4</v>
      </c>
      <c r="B2054" s="4" t="s">
        <v>5</v>
      </c>
      <c r="C2054" s="4" t="s">
        <v>11</v>
      </c>
      <c r="D2054" s="4" t="s">
        <v>7</v>
      </c>
    </row>
    <row r="2055" spans="1:10">
      <c r="A2055" t="n">
        <v>19173</v>
      </c>
      <c r="B2055" s="49" t="n">
        <v>56</v>
      </c>
      <c r="C2055" s="7" t="n">
        <v>0</v>
      </c>
      <c r="D2055" s="7" t="n">
        <v>0</v>
      </c>
    </row>
    <row r="2056" spans="1:10">
      <c r="A2056" t="s">
        <v>4</v>
      </c>
      <c r="B2056" s="4" t="s">
        <v>5</v>
      </c>
      <c r="C2056" s="4" t="s">
        <v>11</v>
      </c>
      <c r="D2056" s="4" t="s">
        <v>11</v>
      </c>
      <c r="E2056" s="4" t="s">
        <v>11</v>
      </c>
    </row>
    <row r="2057" spans="1:10">
      <c r="A2057" t="n">
        <v>19177</v>
      </c>
      <c r="B2057" s="66" t="n">
        <v>61</v>
      </c>
      <c r="C2057" s="7" t="n">
        <v>0</v>
      </c>
      <c r="D2057" s="7" t="n">
        <v>6</v>
      </c>
      <c r="E2057" s="7" t="n">
        <v>1000</v>
      </c>
    </row>
    <row r="2058" spans="1:10">
      <c r="A2058" t="s">
        <v>4</v>
      </c>
      <c r="B2058" s="4" t="s">
        <v>5</v>
      </c>
      <c r="C2058" s="4" t="s">
        <v>11</v>
      </c>
    </row>
    <row r="2059" spans="1:10">
      <c r="A2059" t="n">
        <v>19184</v>
      </c>
      <c r="B2059" s="28" t="n">
        <v>16</v>
      </c>
      <c r="C2059" s="7" t="n">
        <v>500</v>
      </c>
    </row>
    <row r="2060" spans="1:10">
      <c r="A2060" t="s">
        <v>4</v>
      </c>
      <c r="B2060" s="4" t="s">
        <v>5</v>
      </c>
      <c r="C2060" s="4" t="s">
        <v>7</v>
      </c>
      <c r="D2060" s="4" t="s">
        <v>7</v>
      </c>
      <c r="E2060" s="4" t="s">
        <v>7</v>
      </c>
      <c r="F2060" s="4" t="s">
        <v>7</v>
      </c>
    </row>
    <row r="2061" spans="1:10">
      <c r="A2061" t="n">
        <v>19187</v>
      </c>
      <c r="B2061" s="9" t="n">
        <v>14</v>
      </c>
      <c r="C2061" s="7" t="n">
        <v>0</v>
      </c>
      <c r="D2061" s="7" t="n">
        <v>1</v>
      </c>
      <c r="E2061" s="7" t="n">
        <v>0</v>
      </c>
      <c r="F2061" s="7" t="n">
        <v>0</v>
      </c>
    </row>
    <row r="2062" spans="1:10">
      <c r="A2062" t="s">
        <v>4</v>
      </c>
      <c r="B2062" s="4" t="s">
        <v>5</v>
      </c>
      <c r="C2062" s="4" t="s">
        <v>7</v>
      </c>
      <c r="D2062" s="4" t="s">
        <v>11</v>
      </c>
      <c r="E2062" s="4" t="s">
        <v>8</v>
      </c>
    </row>
    <row r="2063" spans="1:10">
      <c r="A2063" t="n">
        <v>19192</v>
      </c>
      <c r="B2063" s="27" t="n">
        <v>51</v>
      </c>
      <c r="C2063" s="7" t="n">
        <v>4</v>
      </c>
      <c r="D2063" s="7" t="n">
        <v>0</v>
      </c>
      <c r="E2063" s="7" t="s">
        <v>244</v>
      </c>
    </row>
    <row r="2064" spans="1:10">
      <c r="A2064" t="s">
        <v>4</v>
      </c>
      <c r="B2064" s="4" t="s">
        <v>5</v>
      </c>
      <c r="C2064" s="4" t="s">
        <v>11</v>
      </c>
    </row>
    <row r="2065" spans="1:6">
      <c r="A2065" t="n">
        <v>19206</v>
      </c>
      <c r="B2065" s="28" t="n">
        <v>16</v>
      </c>
      <c r="C2065" s="7" t="n">
        <v>0</v>
      </c>
    </row>
    <row r="2066" spans="1:6">
      <c r="A2066" t="s">
        <v>4</v>
      </c>
      <c r="B2066" s="4" t="s">
        <v>5</v>
      </c>
      <c r="C2066" s="4" t="s">
        <v>11</v>
      </c>
      <c r="D2066" s="4" t="s">
        <v>7</v>
      </c>
      <c r="E2066" s="4" t="s">
        <v>15</v>
      </c>
      <c r="F2066" s="4" t="s">
        <v>39</v>
      </c>
      <c r="G2066" s="4" t="s">
        <v>7</v>
      </c>
      <c r="H2066" s="4" t="s">
        <v>7</v>
      </c>
    </row>
    <row r="2067" spans="1:6">
      <c r="A2067" t="n">
        <v>19209</v>
      </c>
      <c r="B2067" s="29" t="n">
        <v>26</v>
      </c>
      <c r="C2067" s="7" t="n">
        <v>0</v>
      </c>
      <c r="D2067" s="7" t="n">
        <v>17</v>
      </c>
      <c r="E2067" s="7" t="n">
        <v>61601</v>
      </c>
      <c r="F2067" s="7" t="s">
        <v>245</v>
      </c>
      <c r="G2067" s="7" t="n">
        <v>2</v>
      </c>
      <c r="H2067" s="7" t="n">
        <v>0</v>
      </c>
    </row>
    <row r="2068" spans="1:6">
      <c r="A2068" t="s">
        <v>4</v>
      </c>
      <c r="B2068" s="4" t="s">
        <v>5</v>
      </c>
    </row>
    <row r="2069" spans="1:6">
      <c r="A2069" t="n">
        <v>19262</v>
      </c>
      <c r="B2069" s="25" t="n">
        <v>28</v>
      </c>
    </row>
    <row r="2070" spans="1:6">
      <c r="A2070" t="s">
        <v>4</v>
      </c>
      <c r="B2070" s="4" t="s">
        <v>5</v>
      </c>
      <c r="C2070" s="4" t="s">
        <v>11</v>
      </c>
      <c r="D2070" s="4" t="s">
        <v>7</v>
      </c>
    </row>
    <row r="2071" spans="1:6">
      <c r="A2071" t="n">
        <v>19263</v>
      </c>
      <c r="B2071" s="31" t="n">
        <v>89</v>
      </c>
      <c r="C2071" s="7" t="n">
        <v>65533</v>
      </c>
      <c r="D2071" s="7" t="n">
        <v>1</v>
      </c>
    </row>
    <row r="2072" spans="1:6">
      <c r="A2072" t="s">
        <v>4</v>
      </c>
      <c r="B2072" s="4" t="s">
        <v>5</v>
      </c>
      <c r="C2072" s="4" t="s">
        <v>15</v>
      </c>
    </row>
    <row r="2073" spans="1:6">
      <c r="A2073" t="n">
        <v>19267</v>
      </c>
      <c r="B2073" s="64" t="n">
        <v>15</v>
      </c>
      <c r="C2073" s="7" t="n">
        <v>256</v>
      </c>
    </row>
    <row r="2074" spans="1:6">
      <c r="A2074" t="s">
        <v>4</v>
      </c>
      <c r="B2074" s="4" t="s">
        <v>5</v>
      </c>
      <c r="C2074" s="4" t="s">
        <v>7</v>
      </c>
      <c r="D2074" s="4" t="s">
        <v>11</v>
      </c>
      <c r="E2074" s="4" t="s">
        <v>8</v>
      </c>
    </row>
    <row r="2075" spans="1:6">
      <c r="A2075" t="n">
        <v>19272</v>
      </c>
      <c r="B2075" s="27" t="n">
        <v>51</v>
      </c>
      <c r="C2075" s="7" t="n">
        <v>4</v>
      </c>
      <c r="D2075" s="7" t="n">
        <v>6</v>
      </c>
      <c r="E2075" s="7" t="s">
        <v>41</v>
      </c>
    </row>
    <row r="2076" spans="1:6">
      <c r="A2076" t="s">
        <v>4</v>
      </c>
      <c r="B2076" s="4" t="s">
        <v>5</v>
      </c>
      <c r="C2076" s="4" t="s">
        <v>11</v>
      </c>
    </row>
    <row r="2077" spans="1:6">
      <c r="A2077" t="n">
        <v>19285</v>
      </c>
      <c r="B2077" s="28" t="n">
        <v>16</v>
      </c>
      <c r="C2077" s="7" t="n">
        <v>0</v>
      </c>
    </row>
    <row r="2078" spans="1:6">
      <c r="A2078" t="s">
        <v>4</v>
      </c>
      <c r="B2078" s="4" t="s">
        <v>5</v>
      </c>
      <c r="C2078" s="4" t="s">
        <v>11</v>
      </c>
      <c r="D2078" s="4" t="s">
        <v>7</v>
      </c>
      <c r="E2078" s="4" t="s">
        <v>15</v>
      </c>
      <c r="F2078" s="4" t="s">
        <v>39</v>
      </c>
      <c r="G2078" s="4" t="s">
        <v>7</v>
      </c>
      <c r="H2078" s="4" t="s">
        <v>7</v>
      </c>
      <c r="I2078" s="4" t="s">
        <v>7</v>
      </c>
      <c r="J2078" s="4" t="s">
        <v>15</v>
      </c>
      <c r="K2078" s="4" t="s">
        <v>39</v>
      </c>
      <c r="L2078" s="4" t="s">
        <v>7</v>
      </c>
      <c r="M2078" s="4" t="s">
        <v>7</v>
      </c>
      <c r="N2078" s="4" t="s">
        <v>7</v>
      </c>
      <c r="O2078" s="4" t="s">
        <v>15</v>
      </c>
      <c r="P2078" s="4" t="s">
        <v>39</v>
      </c>
      <c r="Q2078" s="4" t="s">
        <v>7</v>
      </c>
      <c r="R2078" s="4" t="s">
        <v>7</v>
      </c>
    </row>
    <row r="2079" spans="1:6">
      <c r="A2079" t="n">
        <v>19288</v>
      </c>
      <c r="B2079" s="29" t="n">
        <v>26</v>
      </c>
      <c r="C2079" s="7" t="n">
        <v>6</v>
      </c>
      <c r="D2079" s="7" t="n">
        <v>17</v>
      </c>
      <c r="E2079" s="7" t="n">
        <v>61602</v>
      </c>
      <c r="F2079" s="7" t="s">
        <v>246</v>
      </c>
      <c r="G2079" s="7" t="n">
        <v>2</v>
      </c>
      <c r="H2079" s="7" t="n">
        <v>3</v>
      </c>
      <c r="I2079" s="7" t="n">
        <v>17</v>
      </c>
      <c r="J2079" s="7" t="n">
        <v>61603</v>
      </c>
      <c r="K2079" s="7" t="s">
        <v>247</v>
      </c>
      <c r="L2079" s="7" t="n">
        <v>2</v>
      </c>
      <c r="M2079" s="7" t="n">
        <v>3</v>
      </c>
      <c r="N2079" s="7" t="n">
        <v>17</v>
      </c>
      <c r="O2079" s="7" t="n">
        <v>61604</v>
      </c>
      <c r="P2079" s="7" t="s">
        <v>248</v>
      </c>
      <c r="Q2079" s="7" t="n">
        <v>2</v>
      </c>
      <c r="R2079" s="7" t="n">
        <v>0</v>
      </c>
    </row>
    <row r="2080" spans="1:6">
      <c r="A2080" t="s">
        <v>4</v>
      </c>
      <c r="B2080" s="4" t="s">
        <v>5</v>
      </c>
    </row>
    <row r="2081" spans="1:18">
      <c r="A2081" t="n">
        <v>19487</v>
      </c>
      <c r="B2081" s="25" t="n">
        <v>28</v>
      </c>
    </row>
    <row r="2082" spans="1:18">
      <c r="A2082" t="s">
        <v>4</v>
      </c>
      <c r="B2082" s="4" t="s">
        <v>5</v>
      </c>
      <c r="C2082" s="4" t="s">
        <v>11</v>
      </c>
      <c r="D2082" s="4" t="s">
        <v>7</v>
      </c>
    </row>
    <row r="2083" spans="1:18">
      <c r="A2083" t="n">
        <v>19488</v>
      </c>
      <c r="B2083" s="49" t="n">
        <v>56</v>
      </c>
      <c r="C2083" s="7" t="n">
        <v>5254</v>
      </c>
      <c r="D2083" s="7" t="n">
        <v>1</v>
      </c>
    </row>
    <row r="2084" spans="1:18">
      <c r="A2084" t="s">
        <v>4</v>
      </c>
      <c r="B2084" s="4" t="s">
        <v>5</v>
      </c>
      <c r="C2084" s="4" t="s">
        <v>7</v>
      </c>
      <c r="D2084" s="4" t="s">
        <v>11</v>
      </c>
      <c r="E2084" s="4" t="s">
        <v>8</v>
      </c>
    </row>
    <row r="2085" spans="1:18">
      <c r="A2085" t="n">
        <v>19492</v>
      </c>
      <c r="B2085" s="27" t="n">
        <v>51</v>
      </c>
      <c r="C2085" s="7" t="n">
        <v>4</v>
      </c>
      <c r="D2085" s="7" t="n">
        <v>0</v>
      </c>
      <c r="E2085" s="7" t="s">
        <v>249</v>
      </c>
    </row>
    <row r="2086" spans="1:18">
      <c r="A2086" t="s">
        <v>4</v>
      </c>
      <c r="B2086" s="4" t="s">
        <v>5</v>
      </c>
      <c r="C2086" s="4" t="s">
        <v>11</v>
      </c>
    </row>
    <row r="2087" spans="1:18">
      <c r="A2087" t="n">
        <v>19505</v>
      </c>
      <c r="B2087" s="28" t="n">
        <v>16</v>
      </c>
      <c r="C2087" s="7" t="n">
        <v>0</v>
      </c>
    </row>
    <row r="2088" spans="1:18">
      <c r="A2088" t="s">
        <v>4</v>
      </c>
      <c r="B2088" s="4" t="s">
        <v>5</v>
      </c>
      <c r="C2088" s="4" t="s">
        <v>11</v>
      </c>
      <c r="D2088" s="4" t="s">
        <v>7</v>
      </c>
      <c r="E2088" s="4" t="s">
        <v>15</v>
      </c>
      <c r="F2088" s="4" t="s">
        <v>39</v>
      </c>
      <c r="G2088" s="4" t="s">
        <v>7</v>
      </c>
      <c r="H2088" s="4" t="s">
        <v>7</v>
      </c>
    </row>
    <row r="2089" spans="1:18">
      <c r="A2089" t="n">
        <v>19508</v>
      </c>
      <c r="B2089" s="29" t="n">
        <v>26</v>
      </c>
      <c r="C2089" s="7" t="n">
        <v>0</v>
      </c>
      <c r="D2089" s="7" t="n">
        <v>17</v>
      </c>
      <c r="E2089" s="7" t="n">
        <v>61605</v>
      </c>
      <c r="F2089" s="7" t="s">
        <v>250</v>
      </c>
      <c r="G2089" s="7" t="n">
        <v>2</v>
      </c>
      <c r="H2089" s="7" t="n">
        <v>0</v>
      </c>
    </row>
    <row r="2090" spans="1:18">
      <c r="A2090" t="s">
        <v>4</v>
      </c>
      <c r="B2090" s="4" t="s">
        <v>5</v>
      </c>
    </row>
    <row r="2091" spans="1:18">
      <c r="A2091" t="n">
        <v>19532</v>
      </c>
      <c r="B2091" s="25" t="n">
        <v>28</v>
      </c>
    </row>
    <row r="2092" spans="1:18">
      <c r="A2092" t="s">
        <v>4</v>
      </c>
      <c r="B2092" s="4" t="s">
        <v>5</v>
      </c>
      <c r="C2092" s="4" t="s">
        <v>11</v>
      </c>
      <c r="D2092" s="4" t="s">
        <v>7</v>
      </c>
      <c r="E2092" s="4" t="s">
        <v>8</v>
      </c>
      <c r="F2092" s="4" t="s">
        <v>13</v>
      </c>
      <c r="G2092" s="4" t="s">
        <v>13</v>
      </c>
      <c r="H2092" s="4" t="s">
        <v>13</v>
      </c>
    </row>
    <row r="2093" spans="1:18">
      <c r="A2093" t="n">
        <v>19533</v>
      </c>
      <c r="B2093" s="40" t="n">
        <v>48</v>
      </c>
      <c r="C2093" s="7" t="n">
        <v>6</v>
      </c>
      <c r="D2093" s="7" t="n">
        <v>0</v>
      </c>
      <c r="E2093" s="7" t="s">
        <v>227</v>
      </c>
      <c r="F2093" s="7" t="n">
        <v>-1</v>
      </c>
      <c r="G2093" s="7" t="n">
        <v>1</v>
      </c>
      <c r="H2093" s="7" t="n">
        <v>0</v>
      </c>
    </row>
    <row r="2094" spans="1:18">
      <c r="A2094" t="s">
        <v>4</v>
      </c>
      <c r="B2094" s="4" t="s">
        <v>5</v>
      </c>
      <c r="C2094" s="4" t="s">
        <v>7</v>
      </c>
      <c r="D2094" s="4" t="s">
        <v>11</v>
      </c>
      <c r="E2094" s="4" t="s">
        <v>8</v>
      </c>
    </row>
    <row r="2095" spans="1:18">
      <c r="A2095" t="n">
        <v>19561</v>
      </c>
      <c r="B2095" s="27" t="n">
        <v>51</v>
      </c>
      <c r="C2095" s="7" t="n">
        <v>4</v>
      </c>
      <c r="D2095" s="7" t="n">
        <v>6</v>
      </c>
      <c r="E2095" s="7" t="s">
        <v>235</v>
      </c>
    </row>
    <row r="2096" spans="1:18">
      <c r="A2096" t="s">
        <v>4</v>
      </c>
      <c r="B2096" s="4" t="s">
        <v>5</v>
      </c>
      <c r="C2096" s="4" t="s">
        <v>11</v>
      </c>
    </row>
    <row r="2097" spans="1:8">
      <c r="A2097" t="n">
        <v>19574</v>
      </c>
      <c r="B2097" s="28" t="n">
        <v>16</v>
      </c>
      <c r="C2097" s="7" t="n">
        <v>0</v>
      </c>
    </row>
    <row r="2098" spans="1:8">
      <c r="A2098" t="s">
        <v>4</v>
      </c>
      <c r="B2098" s="4" t="s">
        <v>5</v>
      </c>
      <c r="C2098" s="4" t="s">
        <v>11</v>
      </c>
      <c r="D2098" s="4" t="s">
        <v>7</v>
      </c>
      <c r="E2098" s="4" t="s">
        <v>15</v>
      </c>
      <c r="F2098" s="4" t="s">
        <v>39</v>
      </c>
      <c r="G2098" s="4" t="s">
        <v>7</v>
      </c>
      <c r="H2098" s="4" t="s">
        <v>7</v>
      </c>
      <c r="I2098" s="4" t="s">
        <v>7</v>
      </c>
      <c r="J2098" s="4" t="s">
        <v>15</v>
      </c>
      <c r="K2098" s="4" t="s">
        <v>39</v>
      </c>
      <c r="L2098" s="4" t="s">
        <v>7</v>
      </c>
      <c r="M2098" s="4" t="s">
        <v>7</v>
      </c>
      <c r="N2098" s="4" t="s">
        <v>7</v>
      </c>
      <c r="O2098" s="4" t="s">
        <v>15</v>
      </c>
      <c r="P2098" s="4" t="s">
        <v>39</v>
      </c>
      <c r="Q2098" s="4" t="s">
        <v>7</v>
      </c>
      <c r="R2098" s="4" t="s">
        <v>7</v>
      </c>
    </row>
    <row r="2099" spans="1:8">
      <c r="A2099" t="n">
        <v>19577</v>
      </c>
      <c r="B2099" s="29" t="n">
        <v>26</v>
      </c>
      <c r="C2099" s="7" t="n">
        <v>6</v>
      </c>
      <c r="D2099" s="7" t="n">
        <v>17</v>
      </c>
      <c r="E2099" s="7" t="n">
        <v>61606</v>
      </c>
      <c r="F2099" s="7" t="s">
        <v>251</v>
      </c>
      <c r="G2099" s="7" t="n">
        <v>2</v>
      </c>
      <c r="H2099" s="7" t="n">
        <v>3</v>
      </c>
      <c r="I2099" s="7" t="n">
        <v>17</v>
      </c>
      <c r="J2099" s="7" t="n">
        <v>61607</v>
      </c>
      <c r="K2099" s="7" t="s">
        <v>252</v>
      </c>
      <c r="L2099" s="7" t="n">
        <v>2</v>
      </c>
      <c r="M2099" s="7" t="n">
        <v>3</v>
      </c>
      <c r="N2099" s="7" t="n">
        <v>17</v>
      </c>
      <c r="O2099" s="7" t="n">
        <v>61608</v>
      </c>
      <c r="P2099" s="7" t="s">
        <v>253</v>
      </c>
      <c r="Q2099" s="7" t="n">
        <v>2</v>
      </c>
      <c r="R2099" s="7" t="n">
        <v>0</v>
      </c>
    </row>
    <row r="2100" spans="1:8">
      <c r="A2100" t="s">
        <v>4</v>
      </c>
      <c r="B2100" s="4" t="s">
        <v>5</v>
      </c>
    </row>
    <row r="2101" spans="1:8">
      <c r="A2101" t="n">
        <v>19781</v>
      </c>
      <c r="B2101" s="25" t="n">
        <v>28</v>
      </c>
    </row>
    <row r="2102" spans="1:8">
      <c r="A2102" t="s">
        <v>4</v>
      </c>
      <c r="B2102" s="4" t="s">
        <v>5</v>
      </c>
      <c r="C2102" s="4" t="s">
        <v>7</v>
      </c>
      <c r="D2102" s="4" t="s">
        <v>11</v>
      </c>
      <c r="E2102" s="4" t="s">
        <v>8</v>
      </c>
    </row>
    <row r="2103" spans="1:8">
      <c r="A2103" t="n">
        <v>19782</v>
      </c>
      <c r="B2103" s="27" t="n">
        <v>51</v>
      </c>
      <c r="C2103" s="7" t="n">
        <v>4</v>
      </c>
      <c r="D2103" s="7" t="n">
        <v>0</v>
      </c>
      <c r="E2103" s="7" t="s">
        <v>235</v>
      </c>
    </row>
    <row r="2104" spans="1:8">
      <c r="A2104" t="s">
        <v>4</v>
      </c>
      <c r="B2104" s="4" t="s">
        <v>5</v>
      </c>
      <c r="C2104" s="4" t="s">
        <v>11</v>
      </c>
    </row>
    <row r="2105" spans="1:8">
      <c r="A2105" t="n">
        <v>19795</v>
      </c>
      <c r="B2105" s="28" t="n">
        <v>16</v>
      </c>
      <c r="C2105" s="7" t="n">
        <v>0</v>
      </c>
    </row>
    <row r="2106" spans="1:8">
      <c r="A2106" t="s">
        <v>4</v>
      </c>
      <c r="B2106" s="4" t="s">
        <v>5</v>
      </c>
      <c r="C2106" s="4" t="s">
        <v>11</v>
      </c>
      <c r="D2106" s="4" t="s">
        <v>7</v>
      </c>
      <c r="E2106" s="4" t="s">
        <v>15</v>
      </c>
      <c r="F2106" s="4" t="s">
        <v>39</v>
      </c>
      <c r="G2106" s="4" t="s">
        <v>7</v>
      </c>
      <c r="H2106" s="4" t="s">
        <v>7</v>
      </c>
      <c r="I2106" s="4" t="s">
        <v>7</v>
      </c>
      <c r="J2106" s="4" t="s">
        <v>15</v>
      </c>
      <c r="K2106" s="4" t="s">
        <v>39</v>
      </c>
      <c r="L2106" s="4" t="s">
        <v>7</v>
      </c>
      <c r="M2106" s="4" t="s">
        <v>7</v>
      </c>
    </row>
    <row r="2107" spans="1:8">
      <c r="A2107" t="n">
        <v>19798</v>
      </c>
      <c r="B2107" s="29" t="n">
        <v>26</v>
      </c>
      <c r="C2107" s="7" t="n">
        <v>0</v>
      </c>
      <c r="D2107" s="7" t="n">
        <v>17</v>
      </c>
      <c r="E2107" s="7" t="n">
        <v>61609</v>
      </c>
      <c r="F2107" s="7" t="s">
        <v>254</v>
      </c>
      <c r="G2107" s="7" t="n">
        <v>2</v>
      </c>
      <c r="H2107" s="7" t="n">
        <v>3</v>
      </c>
      <c r="I2107" s="7" t="n">
        <v>17</v>
      </c>
      <c r="J2107" s="7" t="n">
        <v>61610</v>
      </c>
      <c r="K2107" s="7" t="s">
        <v>255</v>
      </c>
      <c r="L2107" s="7" t="n">
        <v>2</v>
      </c>
      <c r="M2107" s="7" t="n">
        <v>0</v>
      </c>
    </row>
    <row r="2108" spans="1:8">
      <c r="A2108" t="s">
        <v>4</v>
      </c>
      <c r="B2108" s="4" t="s">
        <v>5</v>
      </c>
    </row>
    <row r="2109" spans="1:8">
      <c r="A2109" t="n">
        <v>19911</v>
      </c>
      <c r="B2109" s="25" t="n">
        <v>28</v>
      </c>
    </row>
    <row r="2110" spans="1:8">
      <c r="A2110" t="s">
        <v>4</v>
      </c>
      <c r="B2110" s="4" t="s">
        <v>5</v>
      </c>
      <c r="C2110" s="4" t="s">
        <v>11</v>
      </c>
      <c r="D2110" s="4" t="s">
        <v>7</v>
      </c>
      <c r="E2110" s="4" t="s">
        <v>7</v>
      </c>
      <c r="F2110" s="4" t="s">
        <v>8</v>
      </c>
    </row>
    <row r="2111" spans="1:8">
      <c r="A2111" t="n">
        <v>19912</v>
      </c>
      <c r="B2111" s="41" t="n">
        <v>20</v>
      </c>
      <c r="C2111" s="7" t="n">
        <v>6</v>
      </c>
      <c r="D2111" s="7" t="n">
        <v>2</v>
      </c>
      <c r="E2111" s="7" t="n">
        <v>10</v>
      </c>
      <c r="F2111" s="7" t="s">
        <v>240</v>
      </c>
    </row>
    <row r="2112" spans="1:8">
      <c r="A2112" t="s">
        <v>4</v>
      </c>
      <c r="B2112" s="4" t="s">
        <v>5</v>
      </c>
      <c r="C2112" s="4" t="s">
        <v>7</v>
      </c>
      <c r="D2112" s="4" t="s">
        <v>11</v>
      </c>
      <c r="E2112" s="4" t="s">
        <v>8</v>
      </c>
    </row>
    <row r="2113" spans="1:18">
      <c r="A2113" t="n">
        <v>19933</v>
      </c>
      <c r="B2113" s="27" t="n">
        <v>51</v>
      </c>
      <c r="C2113" s="7" t="n">
        <v>4</v>
      </c>
      <c r="D2113" s="7" t="n">
        <v>6</v>
      </c>
      <c r="E2113" s="7" t="s">
        <v>41</v>
      </c>
    </row>
    <row r="2114" spans="1:18">
      <c r="A2114" t="s">
        <v>4</v>
      </c>
      <c r="B2114" s="4" t="s">
        <v>5</v>
      </c>
      <c r="C2114" s="4" t="s">
        <v>11</v>
      </c>
    </row>
    <row r="2115" spans="1:18">
      <c r="A2115" t="n">
        <v>19946</v>
      </c>
      <c r="B2115" s="28" t="n">
        <v>16</v>
      </c>
      <c r="C2115" s="7" t="n">
        <v>0</v>
      </c>
    </row>
    <row r="2116" spans="1:18">
      <c r="A2116" t="s">
        <v>4</v>
      </c>
      <c r="B2116" s="4" t="s">
        <v>5</v>
      </c>
      <c r="C2116" s="4" t="s">
        <v>11</v>
      </c>
      <c r="D2116" s="4" t="s">
        <v>7</v>
      </c>
      <c r="E2116" s="4" t="s">
        <v>15</v>
      </c>
      <c r="F2116" s="4" t="s">
        <v>39</v>
      </c>
      <c r="G2116" s="4" t="s">
        <v>7</v>
      </c>
      <c r="H2116" s="4" t="s">
        <v>7</v>
      </c>
      <c r="I2116" s="4" t="s">
        <v>7</v>
      </c>
      <c r="J2116" s="4" t="s">
        <v>15</v>
      </c>
      <c r="K2116" s="4" t="s">
        <v>39</v>
      </c>
      <c r="L2116" s="4" t="s">
        <v>7</v>
      </c>
      <c r="M2116" s="4" t="s">
        <v>7</v>
      </c>
    </row>
    <row r="2117" spans="1:18">
      <c r="A2117" t="n">
        <v>19949</v>
      </c>
      <c r="B2117" s="29" t="n">
        <v>26</v>
      </c>
      <c r="C2117" s="7" t="n">
        <v>6</v>
      </c>
      <c r="D2117" s="7" t="n">
        <v>17</v>
      </c>
      <c r="E2117" s="7" t="n">
        <v>61611</v>
      </c>
      <c r="F2117" s="7" t="s">
        <v>256</v>
      </c>
      <c r="G2117" s="7" t="n">
        <v>2</v>
      </c>
      <c r="H2117" s="7" t="n">
        <v>3</v>
      </c>
      <c r="I2117" s="7" t="n">
        <v>17</v>
      </c>
      <c r="J2117" s="7" t="n">
        <v>61612</v>
      </c>
      <c r="K2117" s="7" t="s">
        <v>257</v>
      </c>
      <c r="L2117" s="7" t="n">
        <v>2</v>
      </c>
      <c r="M2117" s="7" t="n">
        <v>0</v>
      </c>
    </row>
    <row r="2118" spans="1:18">
      <c r="A2118" t="s">
        <v>4</v>
      </c>
      <c r="B2118" s="4" t="s">
        <v>5</v>
      </c>
    </row>
    <row r="2119" spans="1:18">
      <c r="A2119" t="n">
        <v>20094</v>
      </c>
      <c r="B2119" s="25" t="n">
        <v>28</v>
      </c>
    </row>
    <row r="2120" spans="1:18">
      <c r="A2120" t="s">
        <v>4</v>
      </c>
      <c r="B2120" s="4" t="s">
        <v>5</v>
      </c>
      <c r="C2120" s="4" t="s">
        <v>7</v>
      </c>
      <c r="D2120" s="4" t="s">
        <v>11</v>
      </c>
      <c r="E2120" s="4" t="s">
        <v>8</v>
      </c>
    </row>
    <row r="2121" spans="1:18">
      <c r="A2121" t="n">
        <v>20095</v>
      </c>
      <c r="B2121" s="27" t="n">
        <v>51</v>
      </c>
      <c r="C2121" s="7" t="n">
        <v>4</v>
      </c>
      <c r="D2121" s="7" t="n">
        <v>0</v>
      </c>
      <c r="E2121" s="7" t="s">
        <v>258</v>
      </c>
    </row>
    <row r="2122" spans="1:18">
      <c r="A2122" t="s">
        <v>4</v>
      </c>
      <c r="B2122" s="4" t="s">
        <v>5</v>
      </c>
      <c r="C2122" s="4" t="s">
        <v>11</v>
      </c>
    </row>
    <row r="2123" spans="1:18">
      <c r="A2123" t="n">
        <v>20109</v>
      </c>
      <c r="B2123" s="28" t="n">
        <v>16</v>
      </c>
      <c r="C2123" s="7" t="n">
        <v>0</v>
      </c>
    </row>
    <row r="2124" spans="1:18">
      <c r="A2124" t="s">
        <v>4</v>
      </c>
      <c r="B2124" s="4" t="s">
        <v>5</v>
      </c>
      <c r="C2124" s="4" t="s">
        <v>11</v>
      </c>
      <c r="D2124" s="4" t="s">
        <v>7</v>
      </c>
      <c r="E2124" s="4" t="s">
        <v>15</v>
      </c>
      <c r="F2124" s="4" t="s">
        <v>39</v>
      </c>
      <c r="G2124" s="4" t="s">
        <v>7</v>
      </c>
      <c r="H2124" s="4" t="s">
        <v>7</v>
      </c>
    </row>
    <row r="2125" spans="1:18">
      <c r="A2125" t="n">
        <v>20112</v>
      </c>
      <c r="B2125" s="29" t="n">
        <v>26</v>
      </c>
      <c r="C2125" s="7" t="n">
        <v>0</v>
      </c>
      <c r="D2125" s="7" t="n">
        <v>17</v>
      </c>
      <c r="E2125" s="7" t="n">
        <v>61613</v>
      </c>
      <c r="F2125" s="7" t="s">
        <v>259</v>
      </c>
      <c r="G2125" s="7" t="n">
        <v>2</v>
      </c>
      <c r="H2125" s="7" t="n">
        <v>0</v>
      </c>
    </row>
    <row r="2126" spans="1:18">
      <c r="A2126" t="s">
        <v>4</v>
      </c>
      <c r="B2126" s="4" t="s">
        <v>5</v>
      </c>
    </row>
    <row r="2127" spans="1:18">
      <c r="A2127" t="n">
        <v>20136</v>
      </c>
      <c r="B2127" s="25" t="n">
        <v>28</v>
      </c>
    </row>
    <row r="2128" spans="1:18">
      <c r="A2128" t="s">
        <v>4</v>
      </c>
      <c r="B2128" s="4" t="s">
        <v>5</v>
      </c>
      <c r="C2128" s="4" t="s">
        <v>11</v>
      </c>
      <c r="D2128" s="4" t="s">
        <v>7</v>
      </c>
    </row>
    <row r="2129" spans="1:13">
      <c r="A2129" t="n">
        <v>20137</v>
      </c>
      <c r="B2129" s="31" t="n">
        <v>89</v>
      </c>
      <c r="C2129" s="7" t="n">
        <v>65533</v>
      </c>
      <c r="D2129" s="7" t="n">
        <v>1</v>
      </c>
    </row>
    <row r="2130" spans="1:13">
      <c r="A2130" t="s">
        <v>4</v>
      </c>
      <c r="B2130" s="4" t="s">
        <v>5</v>
      </c>
      <c r="C2130" s="4" t="s">
        <v>7</v>
      </c>
      <c r="D2130" s="4" t="s">
        <v>11</v>
      </c>
      <c r="E2130" s="4" t="s">
        <v>13</v>
      </c>
    </row>
    <row r="2131" spans="1:13">
      <c r="A2131" t="n">
        <v>20141</v>
      </c>
      <c r="B2131" s="32" t="n">
        <v>58</v>
      </c>
      <c r="C2131" s="7" t="n">
        <v>101</v>
      </c>
      <c r="D2131" s="7" t="n">
        <v>800</v>
      </c>
      <c r="E2131" s="7" t="n">
        <v>1</v>
      </c>
    </row>
    <row r="2132" spans="1:13">
      <c r="A2132" t="s">
        <v>4</v>
      </c>
      <c r="B2132" s="4" t="s">
        <v>5</v>
      </c>
      <c r="C2132" s="4" t="s">
        <v>7</v>
      </c>
      <c r="D2132" s="4" t="s">
        <v>11</v>
      </c>
    </row>
    <row r="2133" spans="1:13">
      <c r="A2133" t="n">
        <v>20149</v>
      </c>
      <c r="B2133" s="32" t="n">
        <v>58</v>
      </c>
      <c r="C2133" s="7" t="n">
        <v>254</v>
      </c>
      <c r="D2133" s="7" t="n">
        <v>0</v>
      </c>
    </row>
    <row r="2134" spans="1:13">
      <c r="A2134" t="s">
        <v>4</v>
      </c>
      <c r="B2134" s="4" t="s">
        <v>5</v>
      </c>
      <c r="C2134" s="4" t="s">
        <v>7</v>
      </c>
      <c r="D2134" s="4" t="s">
        <v>7</v>
      </c>
      <c r="E2134" s="4" t="s">
        <v>13</v>
      </c>
      <c r="F2134" s="4" t="s">
        <v>13</v>
      </c>
      <c r="G2134" s="4" t="s">
        <v>13</v>
      </c>
      <c r="H2134" s="4" t="s">
        <v>11</v>
      </c>
    </row>
    <row r="2135" spans="1:13">
      <c r="A2135" t="n">
        <v>20153</v>
      </c>
      <c r="B2135" s="60" t="n">
        <v>45</v>
      </c>
      <c r="C2135" s="7" t="n">
        <v>2</v>
      </c>
      <c r="D2135" s="7" t="n">
        <v>3</v>
      </c>
      <c r="E2135" s="7" t="n">
        <v>-0.140000000596046</v>
      </c>
      <c r="F2135" s="7" t="n">
        <v>1.42999994754791</v>
      </c>
      <c r="G2135" s="7" t="n">
        <v>5.38000011444092</v>
      </c>
      <c r="H2135" s="7" t="n">
        <v>0</v>
      </c>
    </row>
    <row r="2136" spans="1:13">
      <c r="A2136" t="s">
        <v>4</v>
      </c>
      <c r="B2136" s="4" t="s">
        <v>5</v>
      </c>
      <c r="C2136" s="4" t="s">
        <v>7</v>
      </c>
      <c r="D2136" s="4" t="s">
        <v>7</v>
      </c>
      <c r="E2136" s="4" t="s">
        <v>13</v>
      </c>
      <c r="F2136" s="4" t="s">
        <v>13</v>
      </c>
      <c r="G2136" s="4" t="s">
        <v>13</v>
      </c>
      <c r="H2136" s="4" t="s">
        <v>11</v>
      </c>
      <c r="I2136" s="4" t="s">
        <v>7</v>
      </c>
    </row>
    <row r="2137" spans="1:13">
      <c r="A2137" t="n">
        <v>20170</v>
      </c>
      <c r="B2137" s="60" t="n">
        <v>45</v>
      </c>
      <c r="C2137" s="7" t="n">
        <v>4</v>
      </c>
      <c r="D2137" s="7" t="n">
        <v>3</v>
      </c>
      <c r="E2137" s="7" t="n">
        <v>357.670013427734</v>
      </c>
      <c r="F2137" s="7" t="n">
        <v>341.519989013672</v>
      </c>
      <c r="G2137" s="7" t="n">
        <v>0</v>
      </c>
      <c r="H2137" s="7" t="n">
        <v>0</v>
      </c>
      <c r="I2137" s="7" t="n">
        <v>0</v>
      </c>
    </row>
    <row r="2138" spans="1:13">
      <c r="A2138" t="s">
        <v>4</v>
      </c>
      <c r="B2138" s="4" t="s">
        <v>5</v>
      </c>
      <c r="C2138" s="4" t="s">
        <v>7</v>
      </c>
      <c r="D2138" s="4" t="s">
        <v>7</v>
      </c>
      <c r="E2138" s="4" t="s">
        <v>13</v>
      </c>
      <c r="F2138" s="4" t="s">
        <v>11</v>
      </c>
    </row>
    <row r="2139" spans="1:13">
      <c r="A2139" t="n">
        <v>20188</v>
      </c>
      <c r="B2139" s="60" t="n">
        <v>45</v>
      </c>
      <c r="C2139" s="7" t="n">
        <v>5</v>
      </c>
      <c r="D2139" s="7" t="n">
        <v>3</v>
      </c>
      <c r="E2139" s="7" t="n">
        <v>1.70000004768372</v>
      </c>
      <c r="F2139" s="7" t="n">
        <v>0</v>
      </c>
    </row>
    <row r="2140" spans="1:13">
      <c r="A2140" t="s">
        <v>4</v>
      </c>
      <c r="B2140" s="4" t="s">
        <v>5</v>
      </c>
      <c r="C2140" s="4" t="s">
        <v>7</v>
      </c>
      <c r="D2140" s="4" t="s">
        <v>7</v>
      </c>
      <c r="E2140" s="4" t="s">
        <v>13</v>
      </c>
      <c r="F2140" s="4" t="s">
        <v>11</v>
      </c>
    </row>
    <row r="2141" spans="1:13">
      <c r="A2141" t="n">
        <v>20197</v>
      </c>
      <c r="B2141" s="60" t="n">
        <v>45</v>
      </c>
      <c r="C2141" s="7" t="n">
        <v>11</v>
      </c>
      <c r="D2141" s="7" t="n">
        <v>3</v>
      </c>
      <c r="E2141" s="7" t="n">
        <v>35.0999984741211</v>
      </c>
      <c r="F2141" s="7" t="n">
        <v>0</v>
      </c>
    </row>
    <row r="2142" spans="1:13">
      <c r="A2142" t="s">
        <v>4</v>
      </c>
      <c r="B2142" s="4" t="s">
        <v>5</v>
      </c>
      <c r="C2142" s="4" t="s">
        <v>11</v>
      </c>
      <c r="D2142" s="4" t="s">
        <v>7</v>
      </c>
    </row>
    <row r="2143" spans="1:13">
      <c r="A2143" t="n">
        <v>20206</v>
      </c>
      <c r="B2143" s="49" t="n">
        <v>56</v>
      </c>
      <c r="C2143" s="7" t="n">
        <v>5254</v>
      </c>
      <c r="D2143" s="7" t="n">
        <v>1</v>
      </c>
    </row>
    <row r="2144" spans="1:13">
      <c r="A2144" t="s">
        <v>4</v>
      </c>
      <c r="B2144" s="4" t="s">
        <v>5</v>
      </c>
      <c r="C2144" s="4" t="s">
        <v>11</v>
      </c>
      <c r="D2144" s="4" t="s">
        <v>15</v>
      </c>
    </row>
    <row r="2145" spans="1:9">
      <c r="A2145" t="n">
        <v>20210</v>
      </c>
      <c r="B2145" s="38" t="n">
        <v>43</v>
      </c>
      <c r="C2145" s="7" t="n">
        <v>5254</v>
      </c>
      <c r="D2145" s="7" t="n">
        <v>1</v>
      </c>
    </row>
    <row r="2146" spans="1:9">
      <c r="A2146" t="s">
        <v>4</v>
      </c>
      <c r="B2146" s="4" t="s">
        <v>5</v>
      </c>
      <c r="C2146" s="4" t="s">
        <v>11</v>
      </c>
      <c r="D2146" s="4" t="s">
        <v>7</v>
      </c>
      <c r="E2146" s="4" t="s">
        <v>7</v>
      </c>
      <c r="F2146" s="4" t="s">
        <v>8</v>
      </c>
    </row>
    <row r="2147" spans="1:9">
      <c r="A2147" t="n">
        <v>20217</v>
      </c>
      <c r="B2147" s="50" t="n">
        <v>47</v>
      </c>
      <c r="C2147" s="7" t="n">
        <v>6</v>
      </c>
      <c r="D2147" s="7" t="n">
        <v>0</v>
      </c>
      <c r="E2147" s="7" t="n">
        <v>0</v>
      </c>
      <c r="F2147" s="7" t="s">
        <v>226</v>
      </c>
    </row>
    <row r="2148" spans="1:9">
      <c r="A2148" t="s">
        <v>4</v>
      </c>
      <c r="B2148" s="4" t="s">
        <v>5</v>
      </c>
      <c r="C2148" s="4" t="s">
        <v>7</v>
      </c>
      <c r="D2148" s="4" t="s">
        <v>11</v>
      </c>
    </row>
    <row r="2149" spans="1:9">
      <c r="A2149" t="n">
        <v>20234</v>
      </c>
      <c r="B2149" s="32" t="n">
        <v>58</v>
      </c>
      <c r="C2149" s="7" t="n">
        <v>255</v>
      </c>
      <c r="D2149" s="7" t="n">
        <v>0</v>
      </c>
    </row>
    <row r="2150" spans="1:9">
      <c r="A2150" t="s">
        <v>4</v>
      </c>
      <c r="B2150" s="4" t="s">
        <v>5</v>
      </c>
      <c r="C2150" s="4" t="s">
        <v>11</v>
      </c>
    </row>
    <row r="2151" spans="1:9">
      <c r="A2151" t="n">
        <v>20238</v>
      </c>
      <c r="B2151" s="28" t="n">
        <v>16</v>
      </c>
      <c r="C2151" s="7" t="n">
        <v>1000</v>
      </c>
    </row>
    <row r="2152" spans="1:9">
      <c r="A2152" t="s">
        <v>4</v>
      </c>
      <c r="B2152" s="4" t="s">
        <v>5</v>
      </c>
      <c r="C2152" s="4" t="s">
        <v>7</v>
      </c>
      <c r="D2152" s="4" t="s">
        <v>11</v>
      </c>
      <c r="E2152" s="4" t="s">
        <v>8</v>
      </c>
    </row>
    <row r="2153" spans="1:9">
      <c r="A2153" t="n">
        <v>20241</v>
      </c>
      <c r="B2153" s="27" t="n">
        <v>51</v>
      </c>
      <c r="C2153" s="7" t="n">
        <v>4</v>
      </c>
      <c r="D2153" s="7" t="n">
        <v>6</v>
      </c>
      <c r="E2153" s="7" t="s">
        <v>117</v>
      </c>
    </row>
    <row r="2154" spans="1:9">
      <c r="A2154" t="s">
        <v>4</v>
      </c>
      <c r="B2154" s="4" t="s">
        <v>5</v>
      </c>
      <c r="C2154" s="4" t="s">
        <v>11</v>
      </c>
    </row>
    <row r="2155" spans="1:9">
      <c r="A2155" t="n">
        <v>20255</v>
      </c>
      <c r="B2155" s="28" t="n">
        <v>16</v>
      </c>
      <c r="C2155" s="7" t="n">
        <v>0</v>
      </c>
    </row>
    <row r="2156" spans="1:9">
      <c r="A2156" t="s">
        <v>4</v>
      </c>
      <c r="B2156" s="4" t="s">
        <v>5</v>
      </c>
      <c r="C2156" s="4" t="s">
        <v>11</v>
      </c>
      <c r="D2156" s="4" t="s">
        <v>7</v>
      </c>
      <c r="E2156" s="4" t="s">
        <v>15</v>
      </c>
      <c r="F2156" s="4" t="s">
        <v>39</v>
      </c>
      <c r="G2156" s="4" t="s">
        <v>7</v>
      </c>
      <c r="H2156" s="4" t="s">
        <v>7</v>
      </c>
      <c r="I2156" s="4" t="s">
        <v>7</v>
      </c>
      <c r="J2156" s="4" t="s">
        <v>15</v>
      </c>
      <c r="K2156" s="4" t="s">
        <v>39</v>
      </c>
      <c r="L2156" s="4" t="s">
        <v>7</v>
      </c>
      <c r="M2156" s="4" t="s">
        <v>7</v>
      </c>
      <c r="N2156" s="4" t="s">
        <v>7</v>
      </c>
      <c r="O2156" s="4" t="s">
        <v>15</v>
      </c>
      <c r="P2156" s="4" t="s">
        <v>39</v>
      </c>
      <c r="Q2156" s="4" t="s">
        <v>7</v>
      </c>
      <c r="R2156" s="4" t="s">
        <v>7</v>
      </c>
    </row>
    <row r="2157" spans="1:9">
      <c r="A2157" t="n">
        <v>20258</v>
      </c>
      <c r="B2157" s="29" t="n">
        <v>26</v>
      </c>
      <c r="C2157" s="7" t="n">
        <v>6</v>
      </c>
      <c r="D2157" s="7" t="n">
        <v>17</v>
      </c>
      <c r="E2157" s="7" t="n">
        <v>61614</v>
      </c>
      <c r="F2157" s="7" t="s">
        <v>260</v>
      </c>
      <c r="G2157" s="7" t="n">
        <v>2</v>
      </c>
      <c r="H2157" s="7" t="n">
        <v>3</v>
      </c>
      <c r="I2157" s="7" t="n">
        <v>17</v>
      </c>
      <c r="J2157" s="7" t="n">
        <v>61615</v>
      </c>
      <c r="K2157" s="7" t="s">
        <v>261</v>
      </c>
      <c r="L2157" s="7" t="n">
        <v>2</v>
      </c>
      <c r="M2157" s="7" t="n">
        <v>3</v>
      </c>
      <c r="N2157" s="7" t="n">
        <v>17</v>
      </c>
      <c r="O2157" s="7" t="n">
        <v>61616</v>
      </c>
      <c r="P2157" s="7" t="s">
        <v>262</v>
      </c>
      <c r="Q2157" s="7" t="n">
        <v>2</v>
      </c>
      <c r="R2157" s="7" t="n">
        <v>0</v>
      </c>
    </row>
    <row r="2158" spans="1:9">
      <c r="A2158" t="s">
        <v>4</v>
      </c>
      <c r="B2158" s="4" t="s">
        <v>5</v>
      </c>
    </row>
    <row r="2159" spans="1:9">
      <c r="A2159" t="n">
        <v>20480</v>
      </c>
      <c r="B2159" s="25" t="n">
        <v>28</v>
      </c>
    </row>
    <row r="2160" spans="1:9">
      <c r="A2160" t="s">
        <v>4</v>
      </c>
      <c r="B2160" s="4" t="s">
        <v>5</v>
      </c>
      <c r="C2160" s="4" t="s">
        <v>11</v>
      </c>
      <c r="D2160" s="4" t="s">
        <v>7</v>
      </c>
    </row>
    <row r="2161" spans="1:18">
      <c r="A2161" t="n">
        <v>20481</v>
      </c>
      <c r="B2161" s="31" t="n">
        <v>89</v>
      </c>
      <c r="C2161" s="7" t="n">
        <v>65533</v>
      </c>
      <c r="D2161" s="7" t="n">
        <v>1</v>
      </c>
    </row>
    <row r="2162" spans="1:18">
      <c r="A2162" t="s">
        <v>4</v>
      </c>
      <c r="B2162" s="4" t="s">
        <v>5</v>
      </c>
      <c r="C2162" s="4" t="s">
        <v>7</v>
      </c>
      <c r="D2162" s="4" t="s">
        <v>11</v>
      </c>
      <c r="E2162" s="4" t="s">
        <v>8</v>
      </c>
    </row>
    <row r="2163" spans="1:18">
      <c r="A2163" t="n">
        <v>20485</v>
      </c>
      <c r="B2163" s="27" t="n">
        <v>51</v>
      </c>
      <c r="C2163" s="7" t="n">
        <v>4</v>
      </c>
      <c r="D2163" s="7" t="n">
        <v>0</v>
      </c>
      <c r="E2163" s="7" t="s">
        <v>263</v>
      </c>
    </row>
    <row r="2164" spans="1:18">
      <c r="A2164" t="s">
        <v>4</v>
      </c>
      <c r="B2164" s="4" t="s">
        <v>5</v>
      </c>
      <c r="C2164" s="4" t="s">
        <v>11</v>
      </c>
    </row>
    <row r="2165" spans="1:18">
      <c r="A2165" t="n">
        <v>20498</v>
      </c>
      <c r="B2165" s="28" t="n">
        <v>16</v>
      </c>
      <c r="C2165" s="7" t="n">
        <v>0</v>
      </c>
    </row>
    <row r="2166" spans="1:18">
      <c r="A2166" t="s">
        <v>4</v>
      </c>
      <c r="B2166" s="4" t="s">
        <v>5</v>
      </c>
      <c r="C2166" s="4" t="s">
        <v>11</v>
      </c>
      <c r="D2166" s="4" t="s">
        <v>7</v>
      </c>
      <c r="E2166" s="4" t="s">
        <v>15</v>
      </c>
      <c r="F2166" s="4" t="s">
        <v>39</v>
      </c>
      <c r="G2166" s="4" t="s">
        <v>7</v>
      </c>
      <c r="H2166" s="4" t="s">
        <v>7</v>
      </c>
    </row>
    <row r="2167" spans="1:18">
      <c r="A2167" t="n">
        <v>20501</v>
      </c>
      <c r="B2167" s="29" t="n">
        <v>26</v>
      </c>
      <c r="C2167" s="7" t="n">
        <v>0</v>
      </c>
      <c r="D2167" s="7" t="n">
        <v>17</v>
      </c>
      <c r="E2167" s="7" t="n">
        <v>61617</v>
      </c>
      <c r="F2167" s="7" t="s">
        <v>264</v>
      </c>
      <c r="G2167" s="7" t="n">
        <v>2</v>
      </c>
      <c r="H2167" s="7" t="n">
        <v>0</v>
      </c>
    </row>
    <row r="2168" spans="1:18">
      <c r="A2168" t="s">
        <v>4</v>
      </c>
      <c r="B2168" s="4" t="s">
        <v>5</v>
      </c>
    </row>
    <row r="2169" spans="1:18">
      <c r="A2169" t="n">
        <v>20540</v>
      </c>
      <c r="B2169" s="25" t="n">
        <v>28</v>
      </c>
    </row>
    <row r="2170" spans="1:18">
      <c r="A2170" t="s">
        <v>4</v>
      </c>
      <c r="B2170" s="4" t="s">
        <v>5</v>
      </c>
      <c r="C2170" s="4" t="s">
        <v>11</v>
      </c>
      <c r="D2170" s="4" t="s">
        <v>7</v>
      </c>
    </row>
    <row r="2171" spans="1:18">
      <c r="A2171" t="n">
        <v>20541</v>
      </c>
      <c r="B2171" s="31" t="n">
        <v>89</v>
      </c>
      <c r="C2171" s="7" t="n">
        <v>65533</v>
      </c>
      <c r="D2171" s="7" t="n">
        <v>1</v>
      </c>
    </row>
    <row r="2172" spans="1:18">
      <c r="A2172" t="s">
        <v>4</v>
      </c>
      <c r="B2172" s="4" t="s">
        <v>5</v>
      </c>
      <c r="C2172" s="4" t="s">
        <v>7</v>
      </c>
      <c r="D2172" s="4" t="s">
        <v>11</v>
      </c>
      <c r="E2172" s="4" t="s">
        <v>11</v>
      </c>
      <c r="F2172" s="4" t="s">
        <v>7</v>
      </c>
    </row>
    <row r="2173" spans="1:18">
      <c r="A2173" t="n">
        <v>20545</v>
      </c>
      <c r="B2173" s="23" t="n">
        <v>25</v>
      </c>
      <c r="C2173" s="7" t="n">
        <v>1</v>
      </c>
      <c r="D2173" s="7" t="n">
        <v>65535</v>
      </c>
      <c r="E2173" s="7" t="n">
        <v>65535</v>
      </c>
      <c r="F2173" s="7" t="n">
        <v>0</v>
      </c>
    </row>
    <row r="2174" spans="1:18">
      <c r="A2174" t="s">
        <v>4</v>
      </c>
      <c r="B2174" s="4" t="s">
        <v>5</v>
      </c>
      <c r="C2174" s="4" t="s">
        <v>7</v>
      </c>
      <c r="D2174" s="4" t="s">
        <v>11</v>
      </c>
      <c r="E2174" s="4" t="s">
        <v>8</v>
      </c>
      <c r="F2174" s="4" t="s">
        <v>8</v>
      </c>
      <c r="G2174" s="4" t="s">
        <v>8</v>
      </c>
      <c r="H2174" s="4" t="s">
        <v>8</v>
      </c>
    </row>
    <row r="2175" spans="1:18">
      <c r="A2175" t="n">
        <v>20552</v>
      </c>
      <c r="B2175" s="27" t="n">
        <v>51</v>
      </c>
      <c r="C2175" s="7" t="n">
        <v>3</v>
      </c>
      <c r="D2175" s="7" t="n">
        <v>6</v>
      </c>
      <c r="E2175" s="7" t="s">
        <v>238</v>
      </c>
      <c r="F2175" s="7" t="s">
        <v>88</v>
      </c>
      <c r="G2175" s="7" t="s">
        <v>87</v>
      </c>
      <c r="H2175" s="7" t="s">
        <v>88</v>
      </c>
    </row>
    <row r="2176" spans="1:18">
      <c r="A2176" t="s">
        <v>4</v>
      </c>
      <c r="B2176" s="4" t="s">
        <v>5</v>
      </c>
      <c r="C2176" s="4" t="s">
        <v>11</v>
      </c>
      <c r="D2176" s="4" t="s">
        <v>7</v>
      </c>
      <c r="E2176" s="4" t="s">
        <v>7</v>
      </c>
      <c r="F2176" s="4" t="s">
        <v>8</v>
      </c>
    </row>
    <row r="2177" spans="1:8">
      <c r="A2177" t="n">
        <v>20565</v>
      </c>
      <c r="B2177" s="41" t="n">
        <v>20</v>
      </c>
      <c r="C2177" s="7" t="n">
        <v>6</v>
      </c>
      <c r="D2177" s="7" t="n">
        <v>2</v>
      </c>
      <c r="E2177" s="7" t="n">
        <v>10</v>
      </c>
      <c r="F2177" s="7" t="s">
        <v>240</v>
      </c>
    </row>
    <row r="2178" spans="1:8">
      <c r="A2178" t="s">
        <v>4</v>
      </c>
      <c r="B2178" s="4" t="s">
        <v>5</v>
      </c>
      <c r="C2178" s="4" t="s">
        <v>11</v>
      </c>
    </row>
    <row r="2179" spans="1:8">
      <c r="A2179" t="n">
        <v>20586</v>
      </c>
      <c r="B2179" s="28" t="n">
        <v>16</v>
      </c>
      <c r="C2179" s="7" t="n">
        <v>1200</v>
      </c>
    </row>
    <row r="2180" spans="1:8">
      <c r="A2180" t="s">
        <v>4</v>
      </c>
      <c r="B2180" s="4" t="s">
        <v>5</v>
      </c>
      <c r="C2180" s="4" t="s">
        <v>7</v>
      </c>
      <c r="D2180" s="4" t="s">
        <v>11</v>
      </c>
      <c r="E2180" s="4" t="s">
        <v>8</v>
      </c>
      <c r="F2180" s="4" t="s">
        <v>8</v>
      </c>
      <c r="G2180" s="4" t="s">
        <v>8</v>
      </c>
      <c r="H2180" s="4" t="s">
        <v>8</v>
      </c>
    </row>
    <row r="2181" spans="1:8">
      <c r="A2181" t="n">
        <v>20589</v>
      </c>
      <c r="B2181" s="27" t="n">
        <v>51</v>
      </c>
      <c r="C2181" s="7" t="n">
        <v>3</v>
      </c>
      <c r="D2181" s="7" t="n">
        <v>6</v>
      </c>
      <c r="E2181" s="7" t="s">
        <v>88</v>
      </c>
      <c r="F2181" s="7" t="s">
        <v>88</v>
      </c>
      <c r="G2181" s="7" t="s">
        <v>87</v>
      </c>
      <c r="H2181" s="7" t="s">
        <v>88</v>
      </c>
    </row>
    <row r="2182" spans="1:8">
      <c r="A2182" t="s">
        <v>4</v>
      </c>
      <c r="B2182" s="4" t="s">
        <v>5</v>
      </c>
      <c r="C2182" s="4" t="s">
        <v>11</v>
      </c>
      <c r="D2182" s="4" t="s">
        <v>13</v>
      </c>
      <c r="E2182" s="4" t="s">
        <v>13</v>
      </c>
      <c r="F2182" s="4" t="s">
        <v>7</v>
      </c>
    </row>
    <row r="2183" spans="1:8">
      <c r="A2183" t="n">
        <v>20602</v>
      </c>
      <c r="B2183" s="46" t="n">
        <v>52</v>
      </c>
      <c r="C2183" s="7" t="n">
        <v>6</v>
      </c>
      <c r="D2183" s="7" t="n">
        <v>152.5</v>
      </c>
      <c r="E2183" s="7" t="n">
        <v>5</v>
      </c>
      <c r="F2183" s="7" t="n">
        <v>0</v>
      </c>
    </row>
    <row r="2184" spans="1:8">
      <c r="A2184" t="s">
        <v>4</v>
      </c>
      <c r="B2184" s="4" t="s">
        <v>5</v>
      </c>
      <c r="C2184" s="4" t="s">
        <v>11</v>
      </c>
    </row>
    <row r="2185" spans="1:8">
      <c r="A2185" t="n">
        <v>20614</v>
      </c>
      <c r="B2185" s="47" t="n">
        <v>54</v>
      </c>
      <c r="C2185" s="7" t="n">
        <v>6</v>
      </c>
    </row>
    <row r="2186" spans="1:8">
      <c r="A2186" t="s">
        <v>4</v>
      </c>
      <c r="B2186" s="4" t="s">
        <v>5</v>
      </c>
      <c r="C2186" s="4" t="s">
        <v>11</v>
      </c>
      <c r="D2186" s="4" t="s">
        <v>11</v>
      </c>
      <c r="E2186" s="4" t="s">
        <v>13</v>
      </c>
      <c r="F2186" s="4" t="s">
        <v>13</v>
      </c>
      <c r="G2186" s="4" t="s">
        <v>13</v>
      </c>
      <c r="H2186" s="4" t="s">
        <v>13</v>
      </c>
      <c r="I2186" s="4" t="s">
        <v>7</v>
      </c>
      <c r="J2186" s="4" t="s">
        <v>11</v>
      </c>
    </row>
    <row r="2187" spans="1:8">
      <c r="A2187" t="n">
        <v>20617</v>
      </c>
      <c r="B2187" s="58" t="n">
        <v>55</v>
      </c>
      <c r="C2187" s="7" t="n">
        <v>6</v>
      </c>
      <c r="D2187" s="7" t="n">
        <v>65024</v>
      </c>
      <c r="E2187" s="7" t="n">
        <v>0</v>
      </c>
      <c r="F2187" s="7" t="n">
        <v>0</v>
      </c>
      <c r="G2187" s="7" t="n">
        <v>12</v>
      </c>
      <c r="H2187" s="7" t="n">
        <v>1.5</v>
      </c>
      <c r="I2187" s="7" t="n">
        <v>1</v>
      </c>
      <c r="J2187" s="7" t="n">
        <v>0</v>
      </c>
    </row>
    <row r="2188" spans="1:8">
      <c r="A2188" t="s">
        <v>4</v>
      </c>
      <c r="B2188" s="4" t="s">
        <v>5</v>
      </c>
      <c r="C2188" s="4" t="s">
        <v>11</v>
      </c>
      <c r="D2188" s="4" t="s">
        <v>11</v>
      </c>
      <c r="E2188" s="4" t="s">
        <v>11</v>
      </c>
    </row>
    <row r="2189" spans="1:8">
      <c r="A2189" t="n">
        <v>20641</v>
      </c>
      <c r="B2189" s="66" t="n">
        <v>61</v>
      </c>
      <c r="C2189" s="7" t="n">
        <v>0</v>
      </c>
      <c r="D2189" s="7" t="n">
        <v>6</v>
      </c>
      <c r="E2189" s="7" t="n">
        <v>1000</v>
      </c>
    </row>
    <row r="2190" spans="1:8">
      <c r="A2190" t="s">
        <v>4</v>
      </c>
      <c r="B2190" s="4" t="s">
        <v>5</v>
      </c>
      <c r="C2190" s="4" t="s">
        <v>11</v>
      </c>
    </row>
    <row r="2191" spans="1:8">
      <c r="A2191" t="n">
        <v>20648</v>
      </c>
      <c r="B2191" s="28" t="n">
        <v>16</v>
      </c>
      <c r="C2191" s="7" t="n">
        <v>2000</v>
      </c>
    </row>
    <row r="2192" spans="1:8">
      <c r="A2192" t="s">
        <v>4</v>
      </c>
      <c r="B2192" s="4" t="s">
        <v>5</v>
      </c>
      <c r="C2192" s="4" t="s">
        <v>7</v>
      </c>
      <c r="D2192" s="4" t="s">
        <v>11</v>
      </c>
      <c r="E2192" s="4" t="s">
        <v>13</v>
      </c>
    </row>
    <row r="2193" spans="1:10">
      <c r="A2193" t="n">
        <v>20651</v>
      </c>
      <c r="B2193" s="32" t="n">
        <v>58</v>
      </c>
      <c r="C2193" s="7" t="n">
        <v>101</v>
      </c>
      <c r="D2193" s="7" t="n">
        <v>800</v>
      </c>
      <c r="E2193" s="7" t="n">
        <v>1</v>
      </c>
    </row>
    <row r="2194" spans="1:10">
      <c r="A2194" t="s">
        <v>4</v>
      </c>
      <c r="B2194" s="4" t="s">
        <v>5</v>
      </c>
      <c r="C2194" s="4" t="s">
        <v>7</v>
      </c>
      <c r="D2194" s="4" t="s">
        <v>11</v>
      </c>
    </row>
    <row r="2195" spans="1:10">
      <c r="A2195" t="n">
        <v>20659</v>
      </c>
      <c r="B2195" s="32" t="n">
        <v>58</v>
      </c>
      <c r="C2195" s="7" t="n">
        <v>254</v>
      </c>
      <c r="D2195" s="7" t="n">
        <v>0</v>
      </c>
    </row>
    <row r="2196" spans="1:10">
      <c r="A2196" t="s">
        <v>4</v>
      </c>
      <c r="B2196" s="4" t="s">
        <v>5</v>
      </c>
      <c r="C2196" s="4" t="s">
        <v>7</v>
      </c>
      <c r="D2196" s="4" t="s">
        <v>7</v>
      </c>
      <c r="E2196" s="4" t="s">
        <v>13</v>
      </c>
      <c r="F2196" s="4" t="s">
        <v>13</v>
      </c>
      <c r="G2196" s="4" t="s">
        <v>13</v>
      </c>
      <c r="H2196" s="4" t="s">
        <v>11</v>
      </c>
    </row>
    <row r="2197" spans="1:10">
      <c r="A2197" t="n">
        <v>20663</v>
      </c>
      <c r="B2197" s="60" t="n">
        <v>45</v>
      </c>
      <c r="C2197" s="7" t="n">
        <v>2</v>
      </c>
      <c r="D2197" s="7" t="n">
        <v>3</v>
      </c>
      <c r="E2197" s="7" t="n">
        <v>-0.0299999993294477</v>
      </c>
      <c r="F2197" s="7" t="n">
        <v>1.42999994754791</v>
      </c>
      <c r="G2197" s="7" t="n">
        <v>5.76999998092651</v>
      </c>
      <c r="H2197" s="7" t="n">
        <v>0</v>
      </c>
    </row>
    <row r="2198" spans="1:10">
      <c r="A2198" t="s">
        <v>4</v>
      </c>
      <c r="B2198" s="4" t="s">
        <v>5</v>
      </c>
      <c r="C2198" s="4" t="s">
        <v>7</v>
      </c>
      <c r="D2198" s="4" t="s">
        <v>7</v>
      </c>
      <c r="E2198" s="4" t="s">
        <v>13</v>
      </c>
      <c r="F2198" s="4" t="s">
        <v>13</v>
      </c>
      <c r="G2198" s="4" t="s">
        <v>13</v>
      </c>
      <c r="H2198" s="4" t="s">
        <v>11</v>
      </c>
      <c r="I2198" s="4" t="s">
        <v>7</v>
      </c>
    </row>
    <row r="2199" spans="1:10">
      <c r="A2199" t="n">
        <v>20680</v>
      </c>
      <c r="B2199" s="60" t="n">
        <v>45</v>
      </c>
      <c r="C2199" s="7" t="n">
        <v>4</v>
      </c>
      <c r="D2199" s="7" t="n">
        <v>3</v>
      </c>
      <c r="E2199" s="7" t="n">
        <v>358.429992675781</v>
      </c>
      <c r="F2199" s="7" t="n">
        <v>158.199996948242</v>
      </c>
      <c r="G2199" s="7" t="n">
        <v>0</v>
      </c>
      <c r="H2199" s="7" t="n">
        <v>0</v>
      </c>
      <c r="I2199" s="7" t="n">
        <v>0</v>
      </c>
    </row>
    <row r="2200" spans="1:10">
      <c r="A2200" t="s">
        <v>4</v>
      </c>
      <c r="B2200" s="4" t="s">
        <v>5</v>
      </c>
      <c r="C2200" s="4" t="s">
        <v>7</v>
      </c>
      <c r="D2200" s="4" t="s">
        <v>7</v>
      </c>
      <c r="E2200" s="4" t="s">
        <v>13</v>
      </c>
      <c r="F2200" s="4" t="s">
        <v>11</v>
      </c>
    </row>
    <row r="2201" spans="1:10">
      <c r="A2201" t="n">
        <v>20698</v>
      </c>
      <c r="B2201" s="60" t="n">
        <v>45</v>
      </c>
      <c r="C2201" s="7" t="n">
        <v>5</v>
      </c>
      <c r="D2201" s="7" t="n">
        <v>3</v>
      </c>
      <c r="E2201" s="7" t="n">
        <v>2.29999995231628</v>
      </c>
      <c r="F2201" s="7" t="n">
        <v>0</v>
      </c>
    </row>
    <row r="2202" spans="1:10">
      <c r="A2202" t="s">
        <v>4</v>
      </c>
      <c r="B2202" s="4" t="s">
        <v>5</v>
      </c>
      <c r="C2202" s="4" t="s">
        <v>7</v>
      </c>
      <c r="D2202" s="4" t="s">
        <v>7</v>
      </c>
      <c r="E2202" s="4" t="s">
        <v>13</v>
      </c>
      <c r="F2202" s="4" t="s">
        <v>11</v>
      </c>
    </row>
    <row r="2203" spans="1:10">
      <c r="A2203" t="n">
        <v>20707</v>
      </c>
      <c r="B2203" s="60" t="n">
        <v>45</v>
      </c>
      <c r="C2203" s="7" t="n">
        <v>11</v>
      </c>
      <c r="D2203" s="7" t="n">
        <v>3</v>
      </c>
      <c r="E2203" s="7" t="n">
        <v>35.0999984741211</v>
      </c>
      <c r="F2203" s="7" t="n">
        <v>0</v>
      </c>
    </row>
    <row r="2204" spans="1:10">
      <c r="A2204" t="s">
        <v>4</v>
      </c>
      <c r="B2204" s="4" t="s">
        <v>5</v>
      </c>
      <c r="C2204" s="4" t="s">
        <v>11</v>
      </c>
    </row>
    <row r="2205" spans="1:10">
      <c r="A2205" t="n">
        <v>20716</v>
      </c>
      <c r="B2205" s="28" t="n">
        <v>16</v>
      </c>
      <c r="C2205" s="7" t="n">
        <v>3000</v>
      </c>
    </row>
    <row r="2206" spans="1:10">
      <c r="A2206" t="s">
        <v>4</v>
      </c>
      <c r="B2206" s="4" t="s">
        <v>5</v>
      </c>
      <c r="C2206" s="4" t="s">
        <v>7</v>
      </c>
      <c r="D2206" s="4" t="s">
        <v>11</v>
      </c>
      <c r="E2206" s="4" t="s">
        <v>8</v>
      </c>
      <c r="F2206" s="4" t="s">
        <v>8</v>
      </c>
      <c r="G2206" s="4" t="s">
        <v>8</v>
      </c>
      <c r="H2206" s="4" t="s">
        <v>8</v>
      </c>
    </row>
    <row r="2207" spans="1:10">
      <c r="A2207" t="n">
        <v>20719</v>
      </c>
      <c r="B2207" s="27" t="n">
        <v>51</v>
      </c>
      <c r="C2207" s="7" t="n">
        <v>3</v>
      </c>
      <c r="D2207" s="7" t="n">
        <v>0</v>
      </c>
      <c r="E2207" s="7" t="s">
        <v>228</v>
      </c>
      <c r="F2207" s="7" t="s">
        <v>211</v>
      </c>
      <c r="G2207" s="7" t="s">
        <v>87</v>
      </c>
      <c r="H2207" s="7" t="s">
        <v>88</v>
      </c>
    </row>
    <row r="2208" spans="1:10">
      <c r="A2208" t="s">
        <v>4</v>
      </c>
      <c r="B2208" s="4" t="s">
        <v>5</v>
      </c>
      <c r="C2208" s="4" t="s">
        <v>11</v>
      </c>
      <c r="D2208" s="4" t="s">
        <v>7</v>
      </c>
      <c r="E2208" s="4" t="s">
        <v>13</v>
      </c>
      <c r="F2208" s="4" t="s">
        <v>11</v>
      </c>
    </row>
    <row r="2209" spans="1:9">
      <c r="A2209" t="n">
        <v>20732</v>
      </c>
      <c r="B2209" s="30" t="n">
        <v>59</v>
      </c>
      <c r="C2209" s="7" t="n">
        <v>0</v>
      </c>
      <c r="D2209" s="7" t="n">
        <v>13</v>
      </c>
      <c r="E2209" s="7" t="n">
        <v>0.150000005960464</v>
      </c>
      <c r="F2209" s="7" t="n">
        <v>0</v>
      </c>
    </row>
    <row r="2210" spans="1:9">
      <c r="A2210" t="s">
        <v>4</v>
      </c>
      <c r="B2210" s="4" t="s">
        <v>5</v>
      </c>
      <c r="C2210" s="4" t="s">
        <v>11</v>
      </c>
      <c r="D2210" s="4" t="s">
        <v>11</v>
      </c>
      <c r="E2210" s="4" t="s">
        <v>11</v>
      </c>
    </row>
    <row r="2211" spans="1:9">
      <c r="A2211" t="n">
        <v>20742</v>
      </c>
      <c r="B2211" s="66" t="n">
        <v>61</v>
      </c>
      <c r="C2211" s="7" t="n">
        <v>0</v>
      </c>
      <c r="D2211" s="7" t="n">
        <v>65533</v>
      </c>
      <c r="E2211" s="7" t="n">
        <v>1000</v>
      </c>
    </row>
    <row r="2212" spans="1:9">
      <c r="A2212" t="s">
        <v>4</v>
      </c>
      <c r="B2212" s="4" t="s">
        <v>5</v>
      </c>
      <c r="C2212" s="4" t="s">
        <v>11</v>
      </c>
    </row>
    <row r="2213" spans="1:9">
      <c r="A2213" t="n">
        <v>20749</v>
      </c>
      <c r="B2213" s="28" t="n">
        <v>16</v>
      </c>
      <c r="C2213" s="7" t="n">
        <v>1300</v>
      </c>
    </row>
    <row r="2214" spans="1:9">
      <c r="A2214" t="s">
        <v>4</v>
      </c>
      <c r="B2214" s="4" t="s">
        <v>5</v>
      </c>
      <c r="C2214" s="4" t="s">
        <v>11</v>
      </c>
    </row>
    <row r="2215" spans="1:9">
      <c r="A2215" t="n">
        <v>20752</v>
      </c>
      <c r="B2215" s="28" t="n">
        <v>16</v>
      </c>
      <c r="C2215" s="7" t="n">
        <v>1000</v>
      </c>
    </row>
    <row r="2216" spans="1:9">
      <c r="A2216" t="s">
        <v>4</v>
      </c>
      <c r="B2216" s="4" t="s">
        <v>5</v>
      </c>
      <c r="C2216" s="4" t="s">
        <v>7</v>
      </c>
      <c r="D2216" s="4" t="s">
        <v>11</v>
      </c>
      <c r="E2216" s="4" t="s">
        <v>13</v>
      </c>
    </row>
    <row r="2217" spans="1:9">
      <c r="A2217" t="n">
        <v>20755</v>
      </c>
      <c r="B2217" s="32" t="n">
        <v>58</v>
      </c>
      <c r="C2217" s="7" t="n">
        <v>101</v>
      </c>
      <c r="D2217" s="7" t="n">
        <v>800</v>
      </c>
      <c r="E2217" s="7" t="n">
        <v>1</v>
      </c>
    </row>
    <row r="2218" spans="1:9">
      <c r="A2218" t="s">
        <v>4</v>
      </c>
      <c r="B2218" s="4" t="s">
        <v>5</v>
      </c>
      <c r="C2218" s="4" t="s">
        <v>7</v>
      </c>
      <c r="D2218" s="4" t="s">
        <v>11</v>
      </c>
    </row>
    <row r="2219" spans="1:9">
      <c r="A2219" t="n">
        <v>20763</v>
      </c>
      <c r="B2219" s="32" t="n">
        <v>58</v>
      </c>
      <c r="C2219" s="7" t="n">
        <v>254</v>
      </c>
      <c r="D2219" s="7" t="n">
        <v>0</v>
      </c>
    </row>
    <row r="2220" spans="1:9">
      <c r="A2220" t="s">
        <v>4</v>
      </c>
      <c r="B2220" s="4" t="s">
        <v>5</v>
      </c>
      <c r="C2220" s="4" t="s">
        <v>7</v>
      </c>
      <c r="D2220" s="4" t="s">
        <v>7</v>
      </c>
      <c r="E2220" s="4" t="s">
        <v>13</v>
      </c>
      <c r="F2220" s="4" t="s">
        <v>13</v>
      </c>
      <c r="G2220" s="4" t="s">
        <v>13</v>
      </c>
      <c r="H2220" s="4" t="s">
        <v>11</v>
      </c>
    </row>
    <row r="2221" spans="1:9">
      <c r="A2221" t="n">
        <v>20767</v>
      </c>
      <c r="B2221" s="60" t="n">
        <v>45</v>
      </c>
      <c r="C2221" s="7" t="n">
        <v>2</v>
      </c>
      <c r="D2221" s="7" t="n">
        <v>3</v>
      </c>
      <c r="E2221" s="7" t="n">
        <v>-0.150000005960464</v>
      </c>
      <c r="F2221" s="7" t="n">
        <v>1.3400000333786</v>
      </c>
      <c r="G2221" s="7" t="n">
        <v>5.73000001907349</v>
      </c>
      <c r="H2221" s="7" t="n">
        <v>0</v>
      </c>
    </row>
    <row r="2222" spans="1:9">
      <c r="A2222" t="s">
        <v>4</v>
      </c>
      <c r="B2222" s="4" t="s">
        <v>5</v>
      </c>
      <c r="C2222" s="4" t="s">
        <v>7</v>
      </c>
      <c r="D2222" s="4" t="s">
        <v>7</v>
      </c>
      <c r="E2222" s="4" t="s">
        <v>13</v>
      </c>
      <c r="F2222" s="4" t="s">
        <v>13</v>
      </c>
      <c r="G2222" s="4" t="s">
        <v>13</v>
      </c>
      <c r="H2222" s="4" t="s">
        <v>11</v>
      </c>
      <c r="I2222" s="4" t="s">
        <v>7</v>
      </c>
    </row>
    <row r="2223" spans="1:9">
      <c r="A2223" t="n">
        <v>20784</v>
      </c>
      <c r="B2223" s="60" t="n">
        <v>45</v>
      </c>
      <c r="C2223" s="7" t="n">
        <v>4</v>
      </c>
      <c r="D2223" s="7" t="n">
        <v>3</v>
      </c>
      <c r="E2223" s="7" t="n">
        <v>2.30999994277954</v>
      </c>
      <c r="F2223" s="7" t="n">
        <v>383.660003662109</v>
      </c>
      <c r="G2223" s="7" t="n">
        <v>0</v>
      </c>
      <c r="H2223" s="7" t="n">
        <v>0</v>
      </c>
      <c r="I2223" s="7" t="n">
        <v>0</v>
      </c>
    </row>
    <row r="2224" spans="1:9">
      <c r="A2224" t="s">
        <v>4</v>
      </c>
      <c r="B2224" s="4" t="s">
        <v>5</v>
      </c>
      <c r="C2224" s="4" t="s">
        <v>7</v>
      </c>
      <c r="D2224" s="4" t="s">
        <v>7</v>
      </c>
      <c r="E2224" s="4" t="s">
        <v>13</v>
      </c>
      <c r="F2224" s="4" t="s">
        <v>11</v>
      </c>
    </row>
    <row r="2225" spans="1:9">
      <c r="A2225" t="n">
        <v>20802</v>
      </c>
      <c r="B2225" s="60" t="n">
        <v>45</v>
      </c>
      <c r="C2225" s="7" t="n">
        <v>5</v>
      </c>
      <c r="D2225" s="7" t="n">
        <v>3</v>
      </c>
      <c r="E2225" s="7" t="n">
        <v>1.79999995231628</v>
      </c>
      <c r="F2225" s="7" t="n">
        <v>0</v>
      </c>
    </row>
    <row r="2226" spans="1:9">
      <c r="A2226" t="s">
        <v>4</v>
      </c>
      <c r="B2226" s="4" t="s">
        <v>5</v>
      </c>
      <c r="C2226" s="4" t="s">
        <v>7</v>
      </c>
      <c r="D2226" s="4" t="s">
        <v>7</v>
      </c>
      <c r="E2226" s="4" t="s">
        <v>13</v>
      </c>
      <c r="F2226" s="4" t="s">
        <v>11</v>
      </c>
    </row>
    <row r="2227" spans="1:9">
      <c r="A2227" t="n">
        <v>20811</v>
      </c>
      <c r="B2227" s="60" t="n">
        <v>45</v>
      </c>
      <c r="C2227" s="7" t="n">
        <v>11</v>
      </c>
      <c r="D2227" s="7" t="n">
        <v>3</v>
      </c>
      <c r="E2227" s="7" t="n">
        <v>54</v>
      </c>
      <c r="F2227" s="7" t="n">
        <v>0</v>
      </c>
    </row>
    <row r="2228" spans="1:9">
      <c r="A2228" t="s">
        <v>4</v>
      </c>
      <c r="B2228" s="4" t="s">
        <v>5</v>
      </c>
      <c r="C2228" s="4" t="s">
        <v>7</v>
      </c>
      <c r="D2228" s="4" t="s">
        <v>7</v>
      </c>
      <c r="E2228" s="4" t="s">
        <v>13</v>
      </c>
      <c r="F2228" s="4" t="s">
        <v>13</v>
      </c>
      <c r="G2228" s="4" t="s">
        <v>13</v>
      </c>
      <c r="H2228" s="4" t="s">
        <v>11</v>
      </c>
      <c r="I2228" s="4" t="s">
        <v>7</v>
      </c>
    </row>
    <row r="2229" spans="1:9">
      <c r="A2229" t="n">
        <v>20820</v>
      </c>
      <c r="B2229" s="60" t="n">
        <v>45</v>
      </c>
      <c r="C2229" s="7" t="n">
        <v>4</v>
      </c>
      <c r="D2229" s="7" t="n">
        <v>3</v>
      </c>
      <c r="E2229" s="7" t="n">
        <v>2.30999994277954</v>
      </c>
      <c r="F2229" s="7" t="n">
        <v>337.739990234375</v>
      </c>
      <c r="G2229" s="7" t="n">
        <v>0</v>
      </c>
      <c r="H2229" s="7" t="n">
        <v>6000</v>
      </c>
      <c r="I2229" s="7" t="n">
        <v>0</v>
      </c>
    </row>
    <row r="2230" spans="1:9">
      <c r="A2230" t="s">
        <v>4</v>
      </c>
      <c r="B2230" s="4" t="s">
        <v>5</v>
      </c>
      <c r="C2230" s="4" t="s">
        <v>11</v>
      </c>
      <c r="D2230" s="4" t="s">
        <v>7</v>
      </c>
    </row>
    <row r="2231" spans="1:9">
      <c r="A2231" t="n">
        <v>20838</v>
      </c>
      <c r="B2231" s="49" t="n">
        <v>56</v>
      </c>
      <c r="C2231" s="7" t="n">
        <v>6</v>
      </c>
      <c r="D2231" s="7" t="n">
        <v>1</v>
      </c>
    </row>
    <row r="2232" spans="1:9">
      <c r="A2232" t="s">
        <v>4</v>
      </c>
      <c r="B2232" s="4" t="s">
        <v>5</v>
      </c>
      <c r="C2232" s="4" t="s">
        <v>11</v>
      </c>
      <c r="D2232" s="4" t="s">
        <v>15</v>
      </c>
    </row>
    <row r="2233" spans="1:9">
      <c r="A2233" t="n">
        <v>20842</v>
      </c>
      <c r="B2233" s="38" t="n">
        <v>43</v>
      </c>
      <c r="C2233" s="7" t="n">
        <v>6</v>
      </c>
      <c r="D2233" s="7" t="n">
        <v>1</v>
      </c>
    </row>
    <row r="2234" spans="1:9">
      <c r="A2234" t="s">
        <v>4</v>
      </c>
      <c r="B2234" s="4" t="s">
        <v>5</v>
      </c>
      <c r="C2234" s="4" t="s">
        <v>7</v>
      </c>
    </row>
    <row r="2235" spans="1:9">
      <c r="A2235" t="n">
        <v>20849</v>
      </c>
      <c r="B2235" s="59" t="n">
        <v>116</v>
      </c>
      <c r="C2235" s="7" t="n">
        <v>0</v>
      </c>
    </row>
    <row r="2236" spans="1:9">
      <c r="A2236" t="s">
        <v>4</v>
      </c>
      <c r="B2236" s="4" t="s">
        <v>5</v>
      </c>
      <c r="C2236" s="4" t="s">
        <v>7</v>
      </c>
      <c r="D2236" s="4" t="s">
        <v>11</v>
      </c>
    </row>
    <row r="2237" spans="1:9">
      <c r="A2237" t="n">
        <v>20851</v>
      </c>
      <c r="B2237" s="59" t="n">
        <v>116</v>
      </c>
      <c r="C2237" s="7" t="n">
        <v>2</v>
      </c>
      <c r="D2237" s="7" t="n">
        <v>1</v>
      </c>
    </row>
    <row r="2238" spans="1:9">
      <c r="A2238" t="s">
        <v>4</v>
      </c>
      <c r="B2238" s="4" t="s">
        <v>5</v>
      </c>
      <c r="C2238" s="4" t="s">
        <v>7</v>
      </c>
      <c r="D2238" s="4" t="s">
        <v>15</v>
      </c>
    </row>
    <row r="2239" spans="1:9">
      <c r="A2239" t="n">
        <v>20855</v>
      </c>
      <c r="B2239" s="59" t="n">
        <v>116</v>
      </c>
      <c r="C2239" s="7" t="n">
        <v>5</v>
      </c>
      <c r="D2239" s="7" t="n">
        <v>1126170624</v>
      </c>
    </row>
    <row r="2240" spans="1:9">
      <c r="A2240" t="s">
        <v>4</v>
      </c>
      <c r="B2240" s="4" t="s">
        <v>5</v>
      </c>
      <c r="C2240" s="4" t="s">
        <v>7</v>
      </c>
      <c r="D2240" s="4" t="s">
        <v>11</v>
      </c>
    </row>
    <row r="2241" spans="1:9">
      <c r="A2241" t="n">
        <v>20861</v>
      </c>
      <c r="B2241" s="59" t="n">
        <v>116</v>
      </c>
      <c r="C2241" s="7" t="n">
        <v>6</v>
      </c>
      <c r="D2241" s="7" t="n">
        <v>1</v>
      </c>
    </row>
    <row r="2242" spans="1:9">
      <c r="A2242" t="s">
        <v>4</v>
      </c>
      <c r="B2242" s="4" t="s">
        <v>5</v>
      </c>
      <c r="C2242" s="4" t="s">
        <v>11</v>
      </c>
    </row>
    <row r="2243" spans="1:9">
      <c r="A2243" t="n">
        <v>20865</v>
      </c>
      <c r="B2243" s="28" t="n">
        <v>16</v>
      </c>
      <c r="C2243" s="7" t="n">
        <v>1000</v>
      </c>
    </row>
    <row r="2244" spans="1:9">
      <c r="A2244" t="s">
        <v>4</v>
      </c>
      <c r="B2244" s="4" t="s">
        <v>5</v>
      </c>
      <c r="C2244" s="4" t="s">
        <v>11</v>
      </c>
      <c r="D2244" s="4" t="s">
        <v>13</v>
      </c>
      <c r="E2244" s="4" t="s">
        <v>13</v>
      </c>
      <c r="F2244" s="4" t="s">
        <v>13</v>
      </c>
      <c r="G2244" s="4" t="s">
        <v>11</v>
      </c>
      <c r="H2244" s="4" t="s">
        <v>11</v>
      </c>
    </row>
    <row r="2245" spans="1:9">
      <c r="A2245" t="n">
        <v>20868</v>
      </c>
      <c r="B2245" s="44" t="n">
        <v>60</v>
      </c>
      <c r="C2245" s="7" t="n">
        <v>0</v>
      </c>
      <c r="D2245" s="7" t="n">
        <v>45</v>
      </c>
      <c r="E2245" s="7" t="n">
        <v>0</v>
      </c>
      <c r="F2245" s="7" t="n">
        <v>0</v>
      </c>
      <c r="G2245" s="7" t="n">
        <v>1000</v>
      </c>
      <c r="H2245" s="7" t="n">
        <v>0</v>
      </c>
    </row>
    <row r="2246" spans="1:9">
      <c r="A2246" t="s">
        <v>4</v>
      </c>
      <c r="B2246" s="4" t="s">
        <v>5</v>
      </c>
      <c r="C2246" s="4" t="s">
        <v>11</v>
      </c>
    </row>
    <row r="2247" spans="1:9">
      <c r="A2247" t="n">
        <v>20887</v>
      </c>
      <c r="B2247" s="28" t="n">
        <v>16</v>
      </c>
      <c r="C2247" s="7" t="n">
        <v>1000</v>
      </c>
    </row>
    <row r="2248" spans="1:9">
      <c r="A2248" t="s">
        <v>4</v>
      </c>
      <c r="B2248" s="4" t="s">
        <v>5</v>
      </c>
      <c r="C2248" s="4" t="s">
        <v>11</v>
      </c>
      <c r="D2248" s="4" t="s">
        <v>13</v>
      </c>
      <c r="E2248" s="4" t="s">
        <v>13</v>
      </c>
      <c r="F2248" s="4" t="s">
        <v>13</v>
      </c>
      <c r="G2248" s="4" t="s">
        <v>11</v>
      </c>
      <c r="H2248" s="4" t="s">
        <v>11</v>
      </c>
    </row>
    <row r="2249" spans="1:9">
      <c r="A2249" t="n">
        <v>20890</v>
      </c>
      <c r="B2249" s="44" t="n">
        <v>60</v>
      </c>
      <c r="C2249" s="7" t="n">
        <v>0</v>
      </c>
      <c r="D2249" s="7" t="n">
        <v>-45</v>
      </c>
      <c r="E2249" s="7" t="n">
        <v>0</v>
      </c>
      <c r="F2249" s="7" t="n">
        <v>0</v>
      </c>
      <c r="G2249" s="7" t="n">
        <v>1000</v>
      </c>
      <c r="H2249" s="7" t="n">
        <v>0</v>
      </c>
    </row>
    <row r="2250" spans="1:9">
      <c r="A2250" t="s">
        <v>4</v>
      </c>
      <c r="B2250" s="4" t="s">
        <v>5</v>
      </c>
      <c r="C2250" s="4" t="s">
        <v>11</v>
      </c>
    </row>
    <row r="2251" spans="1:9">
      <c r="A2251" t="n">
        <v>20909</v>
      </c>
      <c r="B2251" s="28" t="n">
        <v>16</v>
      </c>
      <c r="C2251" s="7" t="n">
        <v>1000</v>
      </c>
    </row>
    <row r="2252" spans="1:9">
      <c r="A2252" t="s">
        <v>4</v>
      </c>
      <c r="B2252" s="4" t="s">
        <v>5</v>
      </c>
      <c r="C2252" s="4" t="s">
        <v>11</v>
      </c>
      <c r="D2252" s="4" t="s">
        <v>13</v>
      </c>
      <c r="E2252" s="4" t="s">
        <v>13</v>
      </c>
      <c r="F2252" s="4" t="s">
        <v>13</v>
      </c>
      <c r="G2252" s="4" t="s">
        <v>11</v>
      </c>
      <c r="H2252" s="4" t="s">
        <v>11</v>
      </c>
    </row>
    <row r="2253" spans="1:9">
      <c r="A2253" t="n">
        <v>20912</v>
      </c>
      <c r="B2253" s="44" t="n">
        <v>60</v>
      </c>
      <c r="C2253" s="7" t="n">
        <v>0</v>
      </c>
      <c r="D2253" s="7" t="n">
        <v>0</v>
      </c>
      <c r="E2253" s="7" t="n">
        <v>0</v>
      </c>
      <c r="F2253" s="7" t="n">
        <v>0</v>
      </c>
      <c r="G2253" s="7" t="n">
        <v>1000</v>
      </c>
      <c r="H2253" s="7" t="n">
        <v>0</v>
      </c>
    </row>
    <row r="2254" spans="1:9">
      <c r="A2254" t="s">
        <v>4</v>
      </c>
      <c r="B2254" s="4" t="s">
        <v>5</v>
      </c>
      <c r="C2254" s="4" t="s">
        <v>11</v>
      </c>
    </row>
    <row r="2255" spans="1:9">
      <c r="A2255" t="n">
        <v>20931</v>
      </c>
      <c r="B2255" s="28" t="n">
        <v>16</v>
      </c>
      <c r="C2255" s="7" t="n">
        <v>1000</v>
      </c>
    </row>
    <row r="2256" spans="1:9">
      <c r="A2256" t="s">
        <v>4</v>
      </c>
      <c r="B2256" s="4" t="s">
        <v>5</v>
      </c>
      <c r="C2256" s="4" t="s">
        <v>7</v>
      </c>
      <c r="D2256" s="4" t="s">
        <v>11</v>
      </c>
    </row>
    <row r="2257" spans="1:8">
      <c r="A2257" t="n">
        <v>20934</v>
      </c>
      <c r="B2257" s="60" t="n">
        <v>45</v>
      </c>
      <c r="C2257" s="7" t="n">
        <v>7</v>
      </c>
      <c r="D2257" s="7" t="n">
        <v>255</v>
      </c>
    </row>
    <row r="2258" spans="1:8">
      <c r="A2258" t="s">
        <v>4</v>
      </c>
      <c r="B2258" s="4" t="s">
        <v>5</v>
      </c>
      <c r="C2258" s="4" t="s">
        <v>11</v>
      </c>
      <c r="D2258" s="4" t="s">
        <v>7</v>
      </c>
      <c r="E2258" s="4" t="s">
        <v>13</v>
      </c>
      <c r="F2258" s="4" t="s">
        <v>11</v>
      </c>
    </row>
    <row r="2259" spans="1:8">
      <c r="A2259" t="n">
        <v>20938</v>
      </c>
      <c r="B2259" s="30" t="n">
        <v>59</v>
      </c>
      <c r="C2259" s="7" t="n">
        <v>0</v>
      </c>
      <c r="D2259" s="7" t="n">
        <v>6</v>
      </c>
      <c r="E2259" s="7" t="n">
        <v>0</v>
      </c>
      <c r="F2259" s="7" t="n">
        <v>0</v>
      </c>
    </row>
    <row r="2260" spans="1:8">
      <c r="A2260" t="s">
        <v>4</v>
      </c>
      <c r="B2260" s="4" t="s">
        <v>5</v>
      </c>
      <c r="C2260" s="4" t="s">
        <v>11</v>
      </c>
    </row>
    <row r="2261" spans="1:8">
      <c r="A2261" t="n">
        <v>20948</v>
      </c>
      <c r="B2261" s="28" t="n">
        <v>16</v>
      </c>
      <c r="C2261" s="7" t="n">
        <v>1300</v>
      </c>
    </row>
    <row r="2262" spans="1:8">
      <c r="A2262" t="s">
        <v>4</v>
      </c>
      <c r="B2262" s="4" t="s">
        <v>5</v>
      </c>
      <c r="C2262" s="4" t="s">
        <v>7</v>
      </c>
      <c r="D2262" s="4" t="s">
        <v>11</v>
      </c>
      <c r="E2262" s="4" t="s">
        <v>11</v>
      </c>
      <c r="F2262" s="4" t="s">
        <v>7</v>
      </c>
    </row>
    <row r="2263" spans="1:8">
      <c r="A2263" t="n">
        <v>20951</v>
      </c>
      <c r="B2263" s="23" t="n">
        <v>25</v>
      </c>
      <c r="C2263" s="7" t="n">
        <v>1</v>
      </c>
      <c r="D2263" s="7" t="n">
        <v>65535</v>
      </c>
      <c r="E2263" s="7" t="n">
        <v>500</v>
      </c>
      <c r="F2263" s="7" t="n">
        <v>6</v>
      </c>
    </row>
    <row r="2264" spans="1:8">
      <c r="A2264" t="s">
        <v>4</v>
      </c>
      <c r="B2264" s="4" t="s">
        <v>5</v>
      </c>
      <c r="C2264" s="4" t="s">
        <v>7</v>
      </c>
      <c r="D2264" s="4" t="s">
        <v>11</v>
      </c>
      <c r="E2264" s="4" t="s">
        <v>8</v>
      </c>
    </row>
    <row r="2265" spans="1:8">
      <c r="A2265" t="n">
        <v>20958</v>
      </c>
      <c r="B2265" s="27" t="n">
        <v>51</v>
      </c>
      <c r="C2265" s="7" t="n">
        <v>4</v>
      </c>
      <c r="D2265" s="7" t="n">
        <v>0</v>
      </c>
      <c r="E2265" s="7" t="s">
        <v>265</v>
      </c>
    </row>
    <row r="2266" spans="1:8">
      <c r="A2266" t="s">
        <v>4</v>
      </c>
      <c r="B2266" s="4" t="s">
        <v>5</v>
      </c>
      <c r="C2266" s="4" t="s">
        <v>11</v>
      </c>
    </row>
    <row r="2267" spans="1:8">
      <c r="A2267" t="n">
        <v>20973</v>
      </c>
      <c r="B2267" s="28" t="n">
        <v>16</v>
      </c>
      <c r="C2267" s="7" t="n">
        <v>0</v>
      </c>
    </row>
    <row r="2268" spans="1:8">
      <c r="A2268" t="s">
        <v>4</v>
      </c>
      <c r="B2268" s="4" t="s">
        <v>5</v>
      </c>
      <c r="C2268" s="4" t="s">
        <v>11</v>
      </c>
      <c r="D2268" s="4" t="s">
        <v>7</v>
      </c>
      <c r="E2268" s="4" t="s">
        <v>15</v>
      </c>
      <c r="F2268" s="4" t="s">
        <v>39</v>
      </c>
      <c r="G2268" s="4" t="s">
        <v>7</v>
      </c>
      <c r="H2268" s="4" t="s">
        <v>7</v>
      </c>
      <c r="I2268" s="4" t="s">
        <v>7</v>
      </c>
      <c r="J2268" s="4" t="s">
        <v>15</v>
      </c>
      <c r="K2268" s="4" t="s">
        <v>39</v>
      </c>
      <c r="L2268" s="4" t="s">
        <v>7</v>
      </c>
      <c r="M2268" s="4" t="s">
        <v>7</v>
      </c>
      <c r="N2268" s="4" t="s">
        <v>7</v>
      </c>
      <c r="O2268" s="4" t="s">
        <v>15</v>
      </c>
      <c r="P2268" s="4" t="s">
        <v>39</v>
      </c>
      <c r="Q2268" s="4" t="s">
        <v>7</v>
      </c>
      <c r="R2268" s="4" t="s">
        <v>7</v>
      </c>
    </row>
    <row r="2269" spans="1:8">
      <c r="A2269" t="n">
        <v>20976</v>
      </c>
      <c r="B2269" s="29" t="n">
        <v>26</v>
      </c>
      <c r="C2269" s="7" t="n">
        <v>0</v>
      </c>
      <c r="D2269" s="7" t="n">
        <v>17</v>
      </c>
      <c r="E2269" s="7" t="n">
        <v>61618</v>
      </c>
      <c r="F2269" s="7" t="s">
        <v>266</v>
      </c>
      <c r="G2269" s="7" t="n">
        <v>2</v>
      </c>
      <c r="H2269" s="7" t="n">
        <v>3</v>
      </c>
      <c r="I2269" s="7" t="n">
        <v>17</v>
      </c>
      <c r="J2269" s="7" t="n">
        <v>61619</v>
      </c>
      <c r="K2269" s="7" t="s">
        <v>267</v>
      </c>
      <c r="L2269" s="7" t="n">
        <v>2</v>
      </c>
      <c r="M2269" s="7" t="n">
        <v>3</v>
      </c>
      <c r="N2269" s="7" t="n">
        <v>17</v>
      </c>
      <c r="O2269" s="7" t="n">
        <v>61620</v>
      </c>
      <c r="P2269" s="7" t="s">
        <v>268</v>
      </c>
      <c r="Q2269" s="7" t="n">
        <v>2</v>
      </c>
      <c r="R2269" s="7" t="n">
        <v>0</v>
      </c>
    </row>
    <row r="2270" spans="1:8">
      <c r="A2270" t="s">
        <v>4</v>
      </c>
      <c r="B2270" s="4" t="s">
        <v>5</v>
      </c>
    </row>
    <row r="2271" spans="1:8">
      <c r="A2271" t="n">
        <v>21151</v>
      </c>
      <c r="B2271" s="25" t="n">
        <v>28</v>
      </c>
    </row>
    <row r="2272" spans="1:8">
      <c r="A2272" t="s">
        <v>4</v>
      </c>
      <c r="B2272" s="4" t="s">
        <v>5</v>
      </c>
      <c r="C2272" s="4" t="s">
        <v>11</v>
      </c>
      <c r="D2272" s="4" t="s">
        <v>7</v>
      </c>
    </row>
    <row r="2273" spans="1:18">
      <c r="A2273" t="n">
        <v>21152</v>
      </c>
      <c r="B2273" s="31" t="n">
        <v>89</v>
      </c>
      <c r="C2273" s="7" t="n">
        <v>65533</v>
      </c>
      <c r="D2273" s="7" t="n">
        <v>1</v>
      </c>
    </row>
    <row r="2274" spans="1:18">
      <c r="A2274" t="s">
        <v>4</v>
      </c>
      <c r="B2274" s="4" t="s">
        <v>5</v>
      </c>
      <c r="C2274" s="4" t="s">
        <v>7</v>
      </c>
      <c r="D2274" s="4" t="s">
        <v>11</v>
      </c>
      <c r="E2274" s="4" t="s">
        <v>11</v>
      </c>
      <c r="F2274" s="4" t="s">
        <v>7</v>
      </c>
    </row>
    <row r="2275" spans="1:18">
      <c r="A2275" t="n">
        <v>21156</v>
      </c>
      <c r="B2275" s="23" t="n">
        <v>25</v>
      </c>
      <c r="C2275" s="7" t="n">
        <v>1</v>
      </c>
      <c r="D2275" s="7" t="n">
        <v>65535</v>
      </c>
      <c r="E2275" s="7" t="n">
        <v>65535</v>
      </c>
      <c r="F2275" s="7" t="n">
        <v>0</v>
      </c>
    </row>
    <row r="2276" spans="1:18">
      <c r="A2276" t="s">
        <v>4</v>
      </c>
      <c r="B2276" s="4" t="s">
        <v>5</v>
      </c>
      <c r="C2276" s="4" t="s">
        <v>7</v>
      </c>
      <c r="D2276" s="4" t="s">
        <v>11</v>
      </c>
      <c r="E2276" s="4" t="s">
        <v>13</v>
      </c>
    </row>
    <row r="2277" spans="1:18">
      <c r="A2277" t="n">
        <v>21163</v>
      </c>
      <c r="B2277" s="32" t="n">
        <v>58</v>
      </c>
      <c r="C2277" s="7" t="n">
        <v>0</v>
      </c>
      <c r="D2277" s="7" t="n">
        <v>1000</v>
      </c>
      <c r="E2277" s="7" t="n">
        <v>1</v>
      </c>
    </row>
    <row r="2278" spans="1:18">
      <c r="A2278" t="s">
        <v>4</v>
      </c>
      <c r="B2278" s="4" t="s">
        <v>5</v>
      </c>
      <c r="C2278" s="4" t="s">
        <v>7</v>
      </c>
      <c r="D2278" s="4" t="s">
        <v>11</v>
      </c>
    </row>
    <row r="2279" spans="1:18">
      <c r="A2279" t="n">
        <v>21171</v>
      </c>
      <c r="B2279" s="32" t="n">
        <v>58</v>
      </c>
      <c r="C2279" s="7" t="n">
        <v>255</v>
      </c>
      <c r="D2279" s="7" t="n">
        <v>0</v>
      </c>
    </row>
    <row r="2280" spans="1:18">
      <c r="A2280" t="s">
        <v>4</v>
      </c>
      <c r="B2280" s="4" t="s">
        <v>5</v>
      </c>
      <c r="C2280" s="4" t="s">
        <v>7</v>
      </c>
      <c r="D2280" s="4" t="s">
        <v>11</v>
      </c>
      <c r="E2280" s="4" t="s">
        <v>7</v>
      </c>
    </row>
    <row r="2281" spans="1:18">
      <c r="A2281" t="n">
        <v>21175</v>
      </c>
      <c r="B2281" s="39" t="n">
        <v>36</v>
      </c>
      <c r="C2281" s="7" t="n">
        <v>9</v>
      </c>
      <c r="D2281" s="7" t="n">
        <v>6</v>
      </c>
      <c r="E2281" s="7" t="n">
        <v>0</v>
      </c>
    </row>
    <row r="2282" spans="1:18">
      <c r="A2282" t="s">
        <v>4</v>
      </c>
      <c r="B2282" s="4" t="s">
        <v>5</v>
      </c>
      <c r="C2282" s="4" t="s">
        <v>7</v>
      </c>
      <c r="D2282" s="4" t="s">
        <v>11</v>
      </c>
      <c r="E2282" s="4" t="s">
        <v>7</v>
      </c>
    </row>
    <row r="2283" spans="1:18">
      <c r="A2283" t="n">
        <v>21180</v>
      </c>
      <c r="B2283" s="39" t="n">
        <v>36</v>
      </c>
      <c r="C2283" s="7" t="n">
        <v>9</v>
      </c>
      <c r="D2283" s="7" t="n">
        <v>5254</v>
      </c>
      <c r="E2283" s="7" t="n">
        <v>0</v>
      </c>
    </row>
    <row r="2284" spans="1:18">
      <c r="A2284" t="s">
        <v>4</v>
      </c>
      <c r="B2284" s="4" t="s">
        <v>5</v>
      </c>
      <c r="C2284" s="4" t="s">
        <v>11</v>
      </c>
    </row>
    <row r="2285" spans="1:18">
      <c r="A2285" t="n">
        <v>21185</v>
      </c>
      <c r="B2285" s="42" t="n">
        <v>12</v>
      </c>
      <c r="C2285" s="7" t="n">
        <v>10284</v>
      </c>
    </row>
    <row r="2286" spans="1:18">
      <c r="A2286" t="s">
        <v>4</v>
      </c>
      <c r="B2286" s="4" t="s">
        <v>5</v>
      </c>
      <c r="C2286" s="4" t="s">
        <v>11</v>
      </c>
      <c r="D2286" s="4" t="s">
        <v>7</v>
      </c>
      <c r="E2286" s="4" t="s">
        <v>11</v>
      </c>
    </row>
    <row r="2287" spans="1:18">
      <c r="A2287" t="n">
        <v>21188</v>
      </c>
      <c r="B2287" s="68" t="n">
        <v>104</v>
      </c>
      <c r="C2287" s="7" t="n">
        <v>124</v>
      </c>
      <c r="D2287" s="7" t="n">
        <v>1</v>
      </c>
      <c r="E2287" s="7" t="n">
        <v>13</v>
      </c>
    </row>
    <row r="2288" spans="1:18">
      <c r="A2288" t="s">
        <v>4</v>
      </c>
      <c r="B2288" s="4" t="s">
        <v>5</v>
      </c>
    </row>
    <row r="2289" spans="1:6">
      <c r="A2289" t="n">
        <v>21194</v>
      </c>
      <c r="B2289" s="5" t="n">
        <v>1</v>
      </c>
    </row>
    <row r="2290" spans="1:6">
      <c r="A2290" t="s">
        <v>4</v>
      </c>
      <c r="B2290" s="4" t="s">
        <v>5</v>
      </c>
      <c r="C2290" s="4" t="s">
        <v>15</v>
      </c>
    </row>
    <row r="2291" spans="1:6">
      <c r="A2291" t="n">
        <v>21195</v>
      </c>
      <c r="B2291" s="64" t="n">
        <v>15</v>
      </c>
      <c r="C2291" s="7" t="n">
        <v>2097152</v>
      </c>
    </row>
    <row r="2292" spans="1:6">
      <c r="A2292" t="s">
        <v>4</v>
      </c>
      <c r="B2292" s="4" t="s">
        <v>5</v>
      </c>
      <c r="C2292" s="4" t="s">
        <v>11</v>
      </c>
      <c r="D2292" s="4" t="s">
        <v>13</v>
      </c>
      <c r="E2292" s="4" t="s">
        <v>13</v>
      </c>
      <c r="F2292" s="4" t="s">
        <v>13</v>
      </c>
      <c r="G2292" s="4" t="s">
        <v>13</v>
      </c>
    </row>
    <row r="2293" spans="1:6">
      <c r="A2293" t="n">
        <v>21200</v>
      </c>
      <c r="B2293" s="37" t="n">
        <v>46</v>
      </c>
      <c r="C2293" s="7" t="n">
        <v>0</v>
      </c>
      <c r="D2293" s="7" t="n">
        <v>-0.0700000002980232</v>
      </c>
      <c r="E2293" s="7" t="n">
        <v>0</v>
      </c>
      <c r="F2293" s="7" t="n">
        <v>5.78999996185303</v>
      </c>
      <c r="G2293" s="7" t="n">
        <v>180</v>
      </c>
    </row>
    <row r="2294" spans="1:6">
      <c r="A2294" t="s">
        <v>4</v>
      </c>
      <c r="B2294" s="4" t="s">
        <v>5</v>
      </c>
      <c r="C2294" s="4" t="s">
        <v>7</v>
      </c>
      <c r="D2294" s="4" t="s">
        <v>7</v>
      </c>
      <c r="E2294" s="4" t="s">
        <v>13</v>
      </c>
      <c r="F2294" s="4" t="s">
        <v>13</v>
      </c>
      <c r="G2294" s="4" t="s">
        <v>13</v>
      </c>
      <c r="H2294" s="4" t="s">
        <v>11</v>
      </c>
      <c r="I2294" s="4" t="s">
        <v>7</v>
      </c>
    </row>
    <row r="2295" spans="1:6">
      <c r="A2295" t="n">
        <v>21219</v>
      </c>
      <c r="B2295" s="60" t="n">
        <v>45</v>
      </c>
      <c r="C2295" s="7" t="n">
        <v>4</v>
      </c>
      <c r="D2295" s="7" t="n">
        <v>3</v>
      </c>
      <c r="E2295" s="7" t="n">
        <v>6.98999977111816</v>
      </c>
      <c r="F2295" s="7" t="n">
        <v>1.37999999523163</v>
      </c>
      <c r="G2295" s="7" t="n">
        <v>0</v>
      </c>
      <c r="H2295" s="7" t="n">
        <v>0</v>
      </c>
      <c r="I2295" s="7" t="n">
        <v>0</v>
      </c>
    </row>
    <row r="2296" spans="1:6">
      <c r="A2296" t="s">
        <v>4</v>
      </c>
      <c r="B2296" s="4" t="s">
        <v>5</v>
      </c>
      <c r="C2296" s="4" t="s">
        <v>7</v>
      </c>
      <c r="D2296" s="4" t="s">
        <v>8</v>
      </c>
    </row>
    <row r="2297" spans="1:6">
      <c r="A2297" t="n">
        <v>21237</v>
      </c>
      <c r="B2297" s="6" t="n">
        <v>2</v>
      </c>
      <c r="C2297" s="7" t="n">
        <v>10</v>
      </c>
      <c r="D2297" s="7" t="s">
        <v>218</v>
      </c>
    </row>
    <row r="2298" spans="1:6">
      <c r="A2298" t="s">
        <v>4</v>
      </c>
      <c r="B2298" s="4" t="s">
        <v>5</v>
      </c>
      <c r="C2298" s="4" t="s">
        <v>11</v>
      </c>
    </row>
    <row r="2299" spans="1:6">
      <c r="A2299" t="n">
        <v>21252</v>
      </c>
      <c r="B2299" s="28" t="n">
        <v>16</v>
      </c>
      <c r="C2299" s="7" t="n">
        <v>0</v>
      </c>
    </row>
    <row r="2300" spans="1:6">
      <c r="A2300" t="s">
        <v>4</v>
      </c>
      <c r="B2300" s="4" t="s">
        <v>5</v>
      </c>
      <c r="C2300" s="4" t="s">
        <v>7</v>
      </c>
      <c r="D2300" s="4" t="s">
        <v>11</v>
      </c>
    </row>
    <row r="2301" spans="1:6">
      <c r="A2301" t="n">
        <v>21255</v>
      </c>
      <c r="B2301" s="32" t="n">
        <v>58</v>
      </c>
      <c r="C2301" s="7" t="n">
        <v>105</v>
      </c>
      <c r="D2301" s="7" t="n">
        <v>300</v>
      </c>
    </row>
    <row r="2302" spans="1:6">
      <c r="A2302" t="s">
        <v>4</v>
      </c>
      <c r="B2302" s="4" t="s">
        <v>5</v>
      </c>
      <c r="C2302" s="4" t="s">
        <v>13</v>
      </c>
      <c r="D2302" s="4" t="s">
        <v>11</v>
      </c>
    </row>
    <row r="2303" spans="1:6">
      <c r="A2303" t="n">
        <v>21259</v>
      </c>
      <c r="B2303" s="53" t="n">
        <v>103</v>
      </c>
      <c r="C2303" s="7" t="n">
        <v>1</v>
      </c>
      <c r="D2303" s="7" t="n">
        <v>300</v>
      </c>
    </row>
    <row r="2304" spans="1:6">
      <c r="A2304" t="s">
        <v>4</v>
      </c>
      <c r="B2304" s="4" t="s">
        <v>5</v>
      </c>
      <c r="C2304" s="4" t="s">
        <v>7</v>
      </c>
      <c r="D2304" s="4" t="s">
        <v>11</v>
      </c>
    </row>
    <row r="2305" spans="1:9">
      <c r="A2305" t="n">
        <v>21266</v>
      </c>
      <c r="B2305" s="54" t="n">
        <v>72</v>
      </c>
      <c r="C2305" s="7" t="n">
        <v>4</v>
      </c>
      <c r="D2305" s="7" t="n">
        <v>0</v>
      </c>
    </row>
    <row r="2306" spans="1:9">
      <c r="A2306" t="s">
        <v>4</v>
      </c>
      <c r="B2306" s="4" t="s">
        <v>5</v>
      </c>
      <c r="C2306" s="4" t="s">
        <v>15</v>
      </c>
    </row>
    <row r="2307" spans="1:9">
      <c r="A2307" t="n">
        <v>21270</v>
      </c>
      <c r="B2307" s="64" t="n">
        <v>15</v>
      </c>
      <c r="C2307" s="7" t="n">
        <v>1073741824</v>
      </c>
    </row>
    <row r="2308" spans="1:9">
      <c r="A2308" t="s">
        <v>4</v>
      </c>
      <c r="B2308" s="4" t="s">
        <v>5</v>
      </c>
      <c r="C2308" s="4" t="s">
        <v>7</v>
      </c>
    </row>
    <row r="2309" spans="1:9">
      <c r="A2309" t="n">
        <v>21275</v>
      </c>
      <c r="B2309" s="52" t="n">
        <v>64</v>
      </c>
      <c r="C2309" s="7" t="n">
        <v>3</v>
      </c>
    </row>
    <row r="2310" spans="1:9">
      <c r="A2310" t="s">
        <v>4</v>
      </c>
      <c r="B2310" s="4" t="s">
        <v>5</v>
      </c>
      <c r="C2310" s="4" t="s">
        <v>7</v>
      </c>
    </row>
    <row r="2311" spans="1:9">
      <c r="A2311" t="n">
        <v>21277</v>
      </c>
      <c r="B2311" s="43" t="n">
        <v>74</v>
      </c>
      <c r="C2311" s="7" t="n">
        <v>67</v>
      </c>
    </row>
    <row r="2312" spans="1:9">
      <c r="A2312" t="s">
        <v>4</v>
      </c>
      <c r="B2312" s="4" t="s">
        <v>5</v>
      </c>
      <c r="C2312" s="4" t="s">
        <v>7</v>
      </c>
      <c r="D2312" s="4" t="s">
        <v>7</v>
      </c>
      <c r="E2312" s="4" t="s">
        <v>11</v>
      </c>
    </row>
    <row r="2313" spans="1:9">
      <c r="A2313" t="n">
        <v>21279</v>
      </c>
      <c r="B2313" s="60" t="n">
        <v>45</v>
      </c>
      <c r="C2313" s="7" t="n">
        <v>8</v>
      </c>
      <c r="D2313" s="7" t="n">
        <v>1</v>
      </c>
      <c r="E2313" s="7" t="n">
        <v>0</v>
      </c>
    </row>
    <row r="2314" spans="1:9">
      <c r="A2314" t="s">
        <v>4</v>
      </c>
      <c r="B2314" s="4" t="s">
        <v>5</v>
      </c>
      <c r="C2314" s="4" t="s">
        <v>11</v>
      </c>
    </row>
    <row r="2315" spans="1:9">
      <c r="A2315" t="n">
        <v>21284</v>
      </c>
      <c r="B2315" s="70" t="n">
        <v>13</v>
      </c>
      <c r="C2315" s="7" t="n">
        <v>6409</v>
      </c>
    </row>
    <row r="2316" spans="1:9">
      <c r="A2316" t="s">
        <v>4</v>
      </c>
      <c r="B2316" s="4" t="s">
        <v>5</v>
      </c>
      <c r="C2316" s="4" t="s">
        <v>11</v>
      </c>
    </row>
    <row r="2317" spans="1:9">
      <c r="A2317" t="n">
        <v>21287</v>
      </c>
      <c r="B2317" s="70" t="n">
        <v>13</v>
      </c>
      <c r="C2317" s="7" t="n">
        <v>6408</v>
      </c>
    </row>
    <row r="2318" spans="1:9">
      <c r="A2318" t="s">
        <v>4</v>
      </c>
      <c r="B2318" s="4" t="s">
        <v>5</v>
      </c>
      <c r="C2318" s="4" t="s">
        <v>11</v>
      </c>
    </row>
    <row r="2319" spans="1:9">
      <c r="A2319" t="n">
        <v>21290</v>
      </c>
      <c r="B2319" s="42" t="n">
        <v>12</v>
      </c>
      <c r="C2319" s="7" t="n">
        <v>6464</v>
      </c>
    </row>
    <row r="2320" spans="1:9">
      <c r="A2320" t="s">
        <v>4</v>
      </c>
      <c r="B2320" s="4" t="s">
        <v>5</v>
      </c>
      <c r="C2320" s="4" t="s">
        <v>11</v>
      </c>
    </row>
    <row r="2321" spans="1:5">
      <c r="A2321" t="n">
        <v>21293</v>
      </c>
      <c r="B2321" s="70" t="n">
        <v>13</v>
      </c>
      <c r="C2321" s="7" t="n">
        <v>6465</v>
      </c>
    </row>
    <row r="2322" spans="1:5">
      <c r="A2322" t="s">
        <v>4</v>
      </c>
      <c r="B2322" s="4" t="s">
        <v>5</v>
      </c>
      <c r="C2322" s="4" t="s">
        <v>11</v>
      </c>
    </row>
    <row r="2323" spans="1:5">
      <c r="A2323" t="n">
        <v>21296</v>
      </c>
      <c r="B2323" s="70" t="n">
        <v>13</v>
      </c>
      <c r="C2323" s="7" t="n">
        <v>6466</v>
      </c>
    </row>
    <row r="2324" spans="1:5">
      <c r="A2324" t="s">
        <v>4</v>
      </c>
      <c r="B2324" s="4" t="s">
        <v>5</v>
      </c>
      <c r="C2324" s="4" t="s">
        <v>11</v>
      </c>
    </row>
    <row r="2325" spans="1:5">
      <c r="A2325" t="n">
        <v>21299</v>
      </c>
      <c r="B2325" s="70" t="n">
        <v>13</v>
      </c>
      <c r="C2325" s="7" t="n">
        <v>6467</v>
      </c>
    </row>
    <row r="2326" spans="1:5">
      <c r="A2326" t="s">
        <v>4</v>
      </c>
      <c r="B2326" s="4" t="s">
        <v>5</v>
      </c>
      <c r="C2326" s="4" t="s">
        <v>11</v>
      </c>
    </row>
    <row r="2327" spans="1:5">
      <c r="A2327" t="n">
        <v>21302</v>
      </c>
      <c r="B2327" s="70" t="n">
        <v>13</v>
      </c>
      <c r="C2327" s="7" t="n">
        <v>6468</v>
      </c>
    </row>
    <row r="2328" spans="1:5">
      <c r="A2328" t="s">
        <v>4</v>
      </c>
      <c r="B2328" s="4" t="s">
        <v>5</v>
      </c>
      <c r="C2328" s="4" t="s">
        <v>11</v>
      </c>
    </row>
    <row r="2329" spans="1:5">
      <c r="A2329" t="n">
        <v>21305</v>
      </c>
      <c r="B2329" s="70" t="n">
        <v>13</v>
      </c>
      <c r="C2329" s="7" t="n">
        <v>6469</v>
      </c>
    </row>
    <row r="2330" spans="1:5">
      <c r="A2330" t="s">
        <v>4</v>
      </c>
      <c r="B2330" s="4" t="s">
        <v>5</v>
      </c>
      <c r="C2330" s="4" t="s">
        <v>11</v>
      </c>
    </row>
    <row r="2331" spans="1:5">
      <c r="A2331" t="n">
        <v>21308</v>
      </c>
      <c r="B2331" s="70" t="n">
        <v>13</v>
      </c>
      <c r="C2331" s="7" t="n">
        <v>6470</v>
      </c>
    </row>
    <row r="2332" spans="1:5">
      <c r="A2332" t="s">
        <v>4</v>
      </c>
      <c r="B2332" s="4" t="s">
        <v>5</v>
      </c>
      <c r="C2332" s="4" t="s">
        <v>11</v>
      </c>
    </row>
    <row r="2333" spans="1:5">
      <c r="A2333" t="n">
        <v>21311</v>
      </c>
      <c r="B2333" s="70" t="n">
        <v>13</v>
      </c>
      <c r="C2333" s="7" t="n">
        <v>6471</v>
      </c>
    </row>
    <row r="2334" spans="1:5">
      <c r="A2334" t="s">
        <v>4</v>
      </c>
      <c r="B2334" s="4" t="s">
        <v>5</v>
      </c>
      <c r="C2334" s="4" t="s">
        <v>7</v>
      </c>
    </row>
    <row r="2335" spans="1:5">
      <c r="A2335" t="n">
        <v>21314</v>
      </c>
      <c r="B2335" s="43" t="n">
        <v>74</v>
      </c>
      <c r="C2335" s="7" t="n">
        <v>18</v>
      </c>
    </row>
    <row r="2336" spans="1:5">
      <c r="A2336" t="s">
        <v>4</v>
      </c>
      <c r="B2336" s="4" t="s">
        <v>5</v>
      </c>
      <c r="C2336" s="4" t="s">
        <v>7</v>
      </c>
    </row>
    <row r="2337" spans="1:3">
      <c r="A2337" t="n">
        <v>21316</v>
      </c>
      <c r="B2337" s="43" t="n">
        <v>74</v>
      </c>
      <c r="C2337" s="7" t="n">
        <v>45</v>
      </c>
    </row>
    <row r="2338" spans="1:3">
      <c r="A2338" t="s">
        <v>4</v>
      </c>
      <c r="B2338" s="4" t="s">
        <v>5</v>
      </c>
      <c r="C2338" s="4" t="s">
        <v>11</v>
      </c>
    </row>
    <row r="2339" spans="1:3">
      <c r="A2339" t="n">
        <v>21318</v>
      </c>
      <c r="B2339" s="28" t="n">
        <v>16</v>
      </c>
      <c r="C2339" s="7" t="n">
        <v>0</v>
      </c>
    </row>
    <row r="2340" spans="1:3">
      <c r="A2340" t="s">
        <v>4</v>
      </c>
      <c r="B2340" s="4" t="s">
        <v>5</v>
      </c>
      <c r="C2340" s="4" t="s">
        <v>7</v>
      </c>
      <c r="D2340" s="4" t="s">
        <v>7</v>
      </c>
      <c r="E2340" s="4" t="s">
        <v>7</v>
      </c>
      <c r="F2340" s="4" t="s">
        <v>7</v>
      </c>
    </row>
    <row r="2341" spans="1:3">
      <c r="A2341" t="n">
        <v>21321</v>
      </c>
      <c r="B2341" s="9" t="n">
        <v>14</v>
      </c>
      <c r="C2341" s="7" t="n">
        <v>0</v>
      </c>
      <c r="D2341" s="7" t="n">
        <v>8</v>
      </c>
      <c r="E2341" s="7" t="n">
        <v>0</v>
      </c>
      <c r="F2341" s="7" t="n">
        <v>0</v>
      </c>
    </row>
    <row r="2342" spans="1:3">
      <c r="A2342" t="s">
        <v>4</v>
      </c>
      <c r="B2342" s="4" t="s">
        <v>5</v>
      </c>
      <c r="C2342" s="4" t="s">
        <v>7</v>
      </c>
      <c r="D2342" s="4" t="s">
        <v>8</v>
      </c>
    </row>
    <row r="2343" spans="1:3">
      <c r="A2343" t="n">
        <v>21326</v>
      </c>
      <c r="B2343" s="6" t="n">
        <v>2</v>
      </c>
      <c r="C2343" s="7" t="n">
        <v>11</v>
      </c>
      <c r="D2343" s="7" t="s">
        <v>20</v>
      </c>
    </row>
    <row r="2344" spans="1:3">
      <c r="A2344" t="s">
        <v>4</v>
      </c>
      <c r="B2344" s="4" t="s">
        <v>5</v>
      </c>
      <c r="C2344" s="4" t="s">
        <v>11</v>
      </c>
    </row>
    <row r="2345" spans="1:3">
      <c r="A2345" t="n">
        <v>21340</v>
      </c>
      <c r="B2345" s="28" t="n">
        <v>16</v>
      </c>
      <c r="C2345" s="7" t="n">
        <v>0</v>
      </c>
    </row>
    <row r="2346" spans="1:3">
      <c r="A2346" t="s">
        <v>4</v>
      </c>
      <c r="B2346" s="4" t="s">
        <v>5</v>
      </c>
      <c r="C2346" s="4" t="s">
        <v>7</v>
      </c>
      <c r="D2346" s="4" t="s">
        <v>8</v>
      </c>
    </row>
    <row r="2347" spans="1:3">
      <c r="A2347" t="n">
        <v>21343</v>
      </c>
      <c r="B2347" s="6" t="n">
        <v>2</v>
      </c>
      <c r="C2347" s="7" t="n">
        <v>11</v>
      </c>
      <c r="D2347" s="7" t="s">
        <v>222</v>
      </c>
    </row>
    <row r="2348" spans="1:3">
      <c r="A2348" t="s">
        <v>4</v>
      </c>
      <c r="B2348" s="4" t="s">
        <v>5</v>
      </c>
      <c r="C2348" s="4" t="s">
        <v>11</v>
      </c>
    </row>
    <row r="2349" spans="1:3">
      <c r="A2349" t="n">
        <v>21352</v>
      </c>
      <c r="B2349" s="28" t="n">
        <v>16</v>
      </c>
      <c r="C2349" s="7" t="n">
        <v>0</v>
      </c>
    </row>
    <row r="2350" spans="1:3">
      <c r="A2350" t="s">
        <v>4</v>
      </c>
      <c r="B2350" s="4" t="s">
        <v>5</v>
      </c>
      <c r="C2350" s="4" t="s">
        <v>15</v>
      </c>
    </row>
    <row r="2351" spans="1:3">
      <c r="A2351" t="n">
        <v>21355</v>
      </c>
      <c r="B2351" s="64" t="n">
        <v>15</v>
      </c>
      <c r="C2351" s="7" t="n">
        <v>2048</v>
      </c>
    </row>
    <row r="2352" spans="1:3">
      <c r="A2352" t="s">
        <v>4</v>
      </c>
      <c r="B2352" s="4" t="s">
        <v>5</v>
      </c>
      <c r="C2352" s="4" t="s">
        <v>7</v>
      </c>
      <c r="D2352" s="4" t="s">
        <v>8</v>
      </c>
    </row>
    <row r="2353" spans="1:6">
      <c r="A2353" t="n">
        <v>21360</v>
      </c>
      <c r="B2353" s="6" t="n">
        <v>2</v>
      </c>
      <c r="C2353" s="7" t="n">
        <v>10</v>
      </c>
      <c r="D2353" s="7" t="s">
        <v>48</v>
      </c>
    </row>
    <row r="2354" spans="1:6">
      <c r="A2354" t="s">
        <v>4</v>
      </c>
      <c r="B2354" s="4" t="s">
        <v>5</v>
      </c>
      <c r="C2354" s="4" t="s">
        <v>11</v>
      </c>
    </row>
    <row r="2355" spans="1:6">
      <c r="A2355" t="n">
        <v>21378</v>
      </c>
      <c r="B2355" s="28" t="n">
        <v>16</v>
      </c>
      <c r="C2355" s="7" t="n">
        <v>0</v>
      </c>
    </row>
    <row r="2356" spans="1:6">
      <c r="A2356" t="s">
        <v>4</v>
      </c>
      <c r="B2356" s="4" t="s">
        <v>5</v>
      </c>
      <c r="C2356" s="4" t="s">
        <v>7</v>
      </c>
      <c r="D2356" s="4" t="s">
        <v>8</v>
      </c>
    </row>
    <row r="2357" spans="1:6">
      <c r="A2357" t="n">
        <v>21381</v>
      </c>
      <c r="B2357" s="6" t="n">
        <v>2</v>
      </c>
      <c r="C2357" s="7" t="n">
        <v>10</v>
      </c>
      <c r="D2357" s="7" t="s">
        <v>49</v>
      </c>
    </row>
    <row r="2358" spans="1:6">
      <c r="A2358" t="s">
        <v>4</v>
      </c>
      <c r="B2358" s="4" t="s">
        <v>5</v>
      </c>
      <c r="C2358" s="4" t="s">
        <v>11</v>
      </c>
    </row>
    <row r="2359" spans="1:6">
      <c r="A2359" t="n">
        <v>21400</v>
      </c>
      <c r="B2359" s="28" t="n">
        <v>16</v>
      </c>
      <c r="C2359" s="7" t="n">
        <v>0</v>
      </c>
    </row>
    <row r="2360" spans="1:6">
      <c r="A2360" t="s">
        <v>4</v>
      </c>
      <c r="B2360" s="4" t="s">
        <v>5</v>
      </c>
      <c r="C2360" s="4" t="s">
        <v>7</v>
      </c>
      <c r="D2360" s="4" t="s">
        <v>11</v>
      </c>
      <c r="E2360" s="4" t="s">
        <v>13</v>
      </c>
    </row>
    <row r="2361" spans="1:6">
      <c r="A2361" t="n">
        <v>21403</v>
      </c>
      <c r="B2361" s="32" t="n">
        <v>58</v>
      </c>
      <c r="C2361" s="7" t="n">
        <v>100</v>
      </c>
      <c r="D2361" s="7" t="n">
        <v>300</v>
      </c>
      <c r="E2361" s="7" t="n">
        <v>1</v>
      </c>
    </row>
    <row r="2362" spans="1:6">
      <c r="A2362" t="s">
        <v>4</v>
      </c>
      <c r="B2362" s="4" t="s">
        <v>5</v>
      </c>
      <c r="C2362" s="4" t="s">
        <v>7</v>
      </c>
      <c r="D2362" s="4" t="s">
        <v>11</v>
      </c>
    </row>
    <row r="2363" spans="1:6">
      <c r="A2363" t="n">
        <v>21411</v>
      </c>
      <c r="B2363" s="32" t="n">
        <v>58</v>
      </c>
      <c r="C2363" s="7" t="n">
        <v>255</v>
      </c>
      <c r="D2363" s="7" t="n">
        <v>0</v>
      </c>
    </row>
    <row r="2364" spans="1:6">
      <c r="A2364" t="s">
        <v>4</v>
      </c>
      <c r="B2364" s="4" t="s">
        <v>5</v>
      </c>
      <c r="C2364" s="4" t="s">
        <v>7</v>
      </c>
    </row>
    <row r="2365" spans="1:6">
      <c r="A2365" t="n">
        <v>21415</v>
      </c>
      <c r="B2365" s="34" t="n">
        <v>23</v>
      </c>
      <c r="C2365" s="7" t="n">
        <v>0</v>
      </c>
    </row>
    <row r="2366" spans="1:6">
      <c r="A2366" t="s">
        <v>4</v>
      </c>
      <c r="B2366" s="4" t="s">
        <v>5</v>
      </c>
    </row>
    <row r="2367" spans="1:6">
      <c r="A2367" t="n">
        <v>21417</v>
      </c>
      <c r="B2367" s="5" t="n">
        <v>1</v>
      </c>
    </row>
    <row r="2368" spans="1:6" s="3" customFormat="1" customHeight="0">
      <c r="A2368" s="3" t="s">
        <v>2</v>
      </c>
      <c r="B2368" s="3" t="s">
        <v>269</v>
      </c>
    </row>
    <row r="2369" spans="1:5">
      <c r="A2369" t="s">
        <v>4</v>
      </c>
      <c r="B2369" s="4" t="s">
        <v>5</v>
      </c>
      <c r="C2369" s="4" t="s">
        <v>7</v>
      </c>
      <c r="D2369" s="4" t="s">
        <v>11</v>
      </c>
      <c r="E2369" s="4" t="s">
        <v>8</v>
      </c>
      <c r="F2369" s="4" t="s">
        <v>8</v>
      </c>
      <c r="G2369" s="4" t="s">
        <v>8</v>
      </c>
      <c r="H2369" s="4" t="s">
        <v>8</v>
      </c>
    </row>
    <row r="2370" spans="1:5">
      <c r="A2370" t="n">
        <v>21420</v>
      </c>
      <c r="B2370" s="27" t="n">
        <v>51</v>
      </c>
      <c r="C2370" s="7" t="n">
        <v>3</v>
      </c>
      <c r="D2370" s="7" t="n">
        <v>0</v>
      </c>
      <c r="E2370" s="7" t="s">
        <v>270</v>
      </c>
      <c r="F2370" s="7" t="s">
        <v>271</v>
      </c>
      <c r="G2370" s="7" t="s">
        <v>87</v>
      </c>
      <c r="H2370" s="7" t="s">
        <v>88</v>
      </c>
    </row>
    <row r="2371" spans="1:5">
      <c r="A2371" t="s">
        <v>4</v>
      </c>
      <c r="B2371" s="4" t="s">
        <v>5</v>
      </c>
      <c r="C2371" s="4" t="s">
        <v>11</v>
      </c>
      <c r="D2371" s="4" t="s">
        <v>13</v>
      </c>
      <c r="E2371" s="4" t="s">
        <v>13</v>
      </c>
      <c r="F2371" s="4" t="s">
        <v>13</v>
      </c>
      <c r="G2371" s="4" t="s">
        <v>11</v>
      </c>
      <c r="H2371" s="4" t="s">
        <v>11</v>
      </c>
    </row>
    <row r="2372" spans="1:5">
      <c r="A2372" t="n">
        <v>21449</v>
      </c>
      <c r="B2372" s="44" t="n">
        <v>60</v>
      </c>
      <c r="C2372" s="7" t="n">
        <v>0</v>
      </c>
      <c r="D2372" s="7" t="n">
        <v>0</v>
      </c>
      <c r="E2372" s="7" t="n">
        <v>0</v>
      </c>
      <c r="F2372" s="7" t="n">
        <v>0</v>
      </c>
      <c r="G2372" s="7" t="n">
        <v>0</v>
      </c>
      <c r="H2372" s="7" t="n">
        <v>1</v>
      </c>
    </row>
    <row r="2373" spans="1:5">
      <c r="A2373" t="s">
        <v>4</v>
      </c>
      <c r="B2373" s="4" t="s">
        <v>5</v>
      </c>
      <c r="C2373" s="4" t="s">
        <v>11</v>
      </c>
      <c r="D2373" s="4" t="s">
        <v>13</v>
      </c>
      <c r="E2373" s="4" t="s">
        <v>13</v>
      </c>
      <c r="F2373" s="4" t="s">
        <v>13</v>
      </c>
      <c r="G2373" s="4" t="s">
        <v>11</v>
      </c>
      <c r="H2373" s="4" t="s">
        <v>11</v>
      </c>
    </row>
    <row r="2374" spans="1:5">
      <c r="A2374" t="n">
        <v>21468</v>
      </c>
      <c r="B2374" s="44" t="n">
        <v>60</v>
      </c>
      <c r="C2374" s="7" t="n">
        <v>0</v>
      </c>
      <c r="D2374" s="7" t="n">
        <v>0</v>
      </c>
      <c r="E2374" s="7" t="n">
        <v>0</v>
      </c>
      <c r="F2374" s="7" t="n">
        <v>0</v>
      </c>
      <c r="G2374" s="7" t="n">
        <v>0</v>
      </c>
      <c r="H2374" s="7" t="n">
        <v>0</v>
      </c>
    </row>
    <row r="2375" spans="1:5">
      <c r="A2375" t="s">
        <v>4</v>
      </c>
      <c r="B2375" s="4" t="s">
        <v>5</v>
      </c>
      <c r="C2375" s="4" t="s">
        <v>11</v>
      </c>
      <c r="D2375" s="4" t="s">
        <v>11</v>
      </c>
      <c r="E2375" s="4" t="s">
        <v>11</v>
      </c>
    </row>
    <row r="2376" spans="1:5">
      <c r="A2376" t="n">
        <v>21487</v>
      </c>
      <c r="B2376" s="66" t="n">
        <v>61</v>
      </c>
      <c r="C2376" s="7" t="n">
        <v>0</v>
      </c>
      <c r="D2376" s="7" t="n">
        <v>65533</v>
      </c>
      <c r="E2376" s="7" t="n">
        <v>0</v>
      </c>
    </row>
    <row r="2377" spans="1:5">
      <c r="A2377" t="s">
        <v>4</v>
      </c>
      <c r="B2377" s="4" t="s">
        <v>5</v>
      </c>
      <c r="C2377" s="4" t="s">
        <v>11</v>
      </c>
      <c r="D2377" s="4" t="s">
        <v>13</v>
      </c>
      <c r="E2377" s="4" t="s">
        <v>13</v>
      </c>
      <c r="F2377" s="4" t="s">
        <v>13</v>
      </c>
      <c r="G2377" s="4" t="s">
        <v>13</v>
      </c>
    </row>
    <row r="2378" spans="1:5">
      <c r="A2378" t="n">
        <v>21494</v>
      </c>
      <c r="B2378" s="37" t="n">
        <v>46</v>
      </c>
      <c r="C2378" s="7" t="n">
        <v>0</v>
      </c>
      <c r="D2378" s="7" t="n">
        <v>-139.270004272461</v>
      </c>
      <c r="E2378" s="7" t="n">
        <v>0</v>
      </c>
      <c r="F2378" s="7" t="n">
        <v>3.55999994277954</v>
      </c>
      <c r="G2378" s="7" t="n">
        <v>1.70000004768372</v>
      </c>
    </row>
    <row r="2379" spans="1:5">
      <c r="A2379" t="s">
        <v>4</v>
      </c>
      <c r="B2379" s="4" t="s">
        <v>5</v>
      </c>
      <c r="C2379" s="4" t="s">
        <v>11</v>
      </c>
    </row>
    <row r="2380" spans="1:5">
      <c r="A2380" t="n">
        <v>21513</v>
      </c>
      <c r="B2380" s="28" t="n">
        <v>16</v>
      </c>
      <c r="C2380" s="7" t="n">
        <v>1000</v>
      </c>
    </row>
    <row r="2381" spans="1:5">
      <c r="A2381" t="s">
        <v>4</v>
      </c>
      <c r="B2381" s="4" t="s">
        <v>5</v>
      </c>
      <c r="C2381" s="4" t="s">
        <v>11</v>
      </c>
      <c r="D2381" s="4" t="s">
        <v>11</v>
      </c>
      <c r="E2381" s="4" t="s">
        <v>13</v>
      </c>
      <c r="F2381" s="4" t="s">
        <v>13</v>
      </c>
      <c r="G2381" s="4" t="s">
        <v>13</v>
      </c>
      <c r="H2381" s="4" t="s">
        <v>13</v>
      </c>
      <c r="I2381" s="4" t="s">
        <v>7</v>
      </c>
      <c r="J2381" s="4" t="s">
        <v>11</v>
      </c>
    </row>
    <row r="2382" spans="1:5">
      <c r="A2382" t="n">
        <v>21516</v>
      </c>
      <c r="B2382" s="58" t="n">
        <v>55</v>
      </c>
      <c r="C2382" s="7" t="n">
        <v>0</v>
      </c>
      <c r="D2382" s="7" t="n">
        <v>65533</v>
      </c>
      <c r="E2382" s="7" t="n">
        <v>-139.229995727539</v>
      </c>
      <c r="F2382" s="7" t="n">
        <v>0</v>
      </c>
      <c r="G2382" s="7" t="n">
        <v>4.53999996185303</v>
      </c>
      <c r="H2382" s="7" t="n">
        <v>0.899999976158142</v>
      </c>
      <c r="I2382" s="7" t="n">
        <v>1</v>
      </c>
      <c r="J2382" s="7" t="n">
        <v>0</v>
      </c>
    </row>
    <row r="2383" spans="1:5">
      <c r="A2383" t="s">
        <v>4</v>
      </c>
      <c r="B2383" s="4" t="s">
        <v>5</v>
      </c>
      <c r="C2383" s="4" t="s">
        <v>11</v>
      </c>
      <c r="D2383" s="4" t="s">
        <v>7</v>
      </c>
    </row>
    <row r="2384" spans="1:5">
      <c r="A2384" t="n">
        <v>21540</v>
      </c>
      <c r="B2384" s="49" t="n">
        <v>56</v>
      </c>
      <c r="C2384" s="7" t="n">
        <v>0</v>
      </c>
      <c r="D2384" s="7" t="n">
        <v>0</v>
      </c>
    </row>
    <row r="2385" spans="1:10">
      <c r="A2385" t="s">
        <v>4</v>
      </c>
      <c r="B2385" s="4" t="s">
        <v>5</v>
      </c>
      <c r="C2385" s="4" t="s">
        <v>11</v>
      </c>
      <c r="D2385" s="4" t="s">
        <v>11</v>
      </c>
      <c r="E2385" s="4" t="s">
        <v>11</v>
      </c>
    </row>
    <row r="2386" spans="1:10">
      <c r="A2386" t="n">
        <v>21544</v>
      </c>
      <c r="B2386" s="66" t="n">
        <v>61</v>
      </c>
      <c r="C2386" s="7" t="n">
        <v>0</v>
      </c>
      <c r="D2386" s="7" t="n">
        <v>7002</v>
      </c>
      <c r="E2386" s="7" t="n">
        <v>1000</v>
      </c>
    </row>
    <row r="2387" spans="1:10">
      <c r="A2387" t="s">
        <v>4</v>
      </c>
      <c r="B2387" s="4" t="s">
        <v>5</v>
      </c>
      <c r="C2387" s="4" t="s">
        <v>11</v>
      </c>
      <c r="D2387" s="4" t="s">
        <v>13</v>
      </c>
      <c r="E2387" s="4" t="s">
        <v>13</v>
      </c>
      <c r="F2387" s="4" t="s">
        <v>7</v>
      </c>
    </row>
    <row r="2388" spans="1:10">
      <c r="A2388" t="n">
        <v>21551</v>
      </c>
      <c r="B2388" s="46" t="n">
        <v>52</v>
      </c>
      <c r="C2388" s="7" t="n">
        <v>0</v>
      </c>
      <c r="D2388" s="7" t="n">
        <v>290</v>
      </c>
      <c r="E2388" s="7" t="n">
        <v>5</v>
      </c>
      <c r="F2388" s="7" t="n">
        <v>0</v>
      </c>
    </row>
    <row r="2389" spans="1:10">
      <c r="A2389" t="s">
        <v>4</v>
      </c>
      <c r="B2389" s="4" t="s">
        <v>5</v>
      </c>
      <c r="C2389" s="4" t="s">
        <v>11</v>
      </c>
    </row>
    <row r="2390" spans="1:10">
      <c r="A2390" t="n">
        <v>21563</v>
      </c>
      <c r="B2390" s="47" t="n">
        <v>54</v>
      </c>
      <c r="C2390" s="7" t="n">
        <v>0</v>
      </c>
    </row>
    <row r="2391" spans="1:10">
      <c r="A2391" t="s">
        <v>4</v>
      </c>
      <c r="B2391" s="4" t="s">
        <v>5</v>
      </c>
    </row>
    <row r="2392" spans="1:10">
      <c r="A2392" t="n">
        <v>21566</v>
      </c>
      <c r="B2392" s="5" t="n">
        <v>1</v>
      </c>
    </row>
    <row r="2393" spans="1:10" s="3" customFormat="1" customHeight="0">
      <c r="A2393" s="3" t="s">
        <v>2</v>
      </c>
      <c r="B2393" s="3" t="s">
        <v>272</v>
      </c>
    </row>
    <row r="2394" spans="1:10">
      <c r="A2394" t="s">
        <v>4</v>
      </c>
      <c r="B2394" s="4" t="s">
        <v>5</v>
      </c>
      <c r="C2394" s="4" t="s">
        <v>7</v>
      </c>
      <c r="D2394" s="4" t="s">
        <v>7</v>
      </c>
      <c r="E2394" s="4" t="s">
        <v>7</v>
      </c>
      <c r="F2394" s="4" t="s">
        <v>7</v>
      </c>
    </row>
    <row r="2395" spans="1:10">
      <c r="A2395" t="n">
        <v>21568</v>
      </c>
      <c r="B2395" s="9" t="n">
        <v>14</v>
      </c>
      <c r="C2395" s="7" t="n">
        <v>2</v>
      </c>
      <c r="D2395" s="7" t="n">
        <v>0</v>
      </c>
      <c r="E2395" s="7" t="n">
        <v>0</v>
      </c>
      <c r="F2395" s="7" t="n">
        <v>0</v>
      </c>
    </row>
    <row r="2396" spans="1:10">
      <c r="A2396" t="s">
        <v>4</v>
      </c>
      <c r="B2396" s="4" t="s">
        <v>5</v>
      </c>
      <c r="C2396" s="4" t="s">
        <v>7</v>
      </c>
      <c r="D2396" s="14" t="s">
        <v>14</v>
      </c>
      <c r="E2396" s="4" t="s">
        <v>5</v>
      </c>
      <c r="F2396" s="4" t="s">
        <v>7</v>
      </c>
      <c r="G2396" s="4" t="s">
        <v>11</v>
      </c>
      <c r="H2396" s="14" t="s">
        <v>16</v>
      </c>
      <c r="I2396" s="4" t="s">
        <v>7</v>
      </c>
      <c r="J2396" s="4" t="s">
        <v>15</v>
      </c>
      <c r="K2396" s="4" t="s">
        <v>7</v>
      </c>
      <c r="L2396" s="4" t="s">
        <v>7</v>
      </c>
      <c r="M2396" s="14" t="s">
        <v>14</v>
      </c>
      <c r="N2396" s="4" t="s">
        <v>5</v>
      </c>
      <c r="O2396" s="4" t="s">
        <v>7</v>
      </c>
      <c r="P2396" s="4" t="s">
        <v>11</v>
      </c>
      <c r="Q2396" s="14" t="s">
        <v>16</v>
      </c>
      <c r="R2396" s="4" t="s">
        <v>7</v>
      </c>
      <c r="S2396" s="4" t="s">
        <v>15</v>
      </c>
      <c r="T2396" s="4" t="s">
        <v>7</v>
      </c>
      <c r="U2396" s="4" t="s">
        <v>7</v>
      </c>
      <c r="V2396" s="4" t="s">
        <v>7</v>
      </c>
      <c r="W2396" s="4" t="s">
        <v>12</v>
      </c>
    </row>
    <row r="2397" spans="1:10">
      <c r="A2397" t="n">
        <v>21573</v>
      </c>
      <c r="B2397" s="10" t="n">
        <v>5</v>
      </c>
      <c r="C2397" s="7" t="n">
        <v>28</v>
      </c>
      <c r="D2397" s="14" t="s">
        <v>3</v>
      </c>
      <c r="E2397" s="8" t="n">
        <v>162</v>
      </c>
      <c r="F2397" s="7" t="n">
        <v>3</v>
      </c>
      <c r="G2397" s="7" t="n">
        <v>33139</v>
      </c>
      <c r="H2397" s="14" t="s">
        <v>3</v>
      </c>
      <c r="I2397" s="7" t="n">
        <v>0</v>
      </c>
      <c r="J2397" s="7" t="n">
        <v>1</v>
      </c>
      <c r="K2397" s="7" t="n">
        <v>2</v>
      </c>
      <c r="L2397" s="7" t="n">
        <v>28</v>
      </c>
      <c r="M2397" s="14" t="s">
        <v>3</v>
      </c>
      <c r="N2397" s="8" t="n">
        <v>162</v>
      </c>
      <c r="O2397" s="7" t="n">
        <v>3</v>
      </c>
      <c r="P2397" s="7" t="n">
        <v>33139</v>
      </c>
      <c r="Q2397" s="14" t="s">
        <v>3</v>
      </c>
      <c r="R2397" s="7" t="n">
        <v>0</v>
      </c>
      <c r="S2397" s="7" t="n">
        <v>2</v>
      </c>
      <c r="T2397" s="7" t="n">
        <v>2</v>
      </c>
      <c r="U2397" s="7" t="n">
        <v>11</v>
      </c>
      <c r="V2397" s="7" t="n">
        <v>1</v>
      </c>
      <c r="W2397" s="11" t="n">
        <f t="normal" ca="1">A2401</f>
        <v>0</v>
      </c>
    </row>
    <row r="2398" spans="1:10">
      <c r="A2398" t="s">
        <v>4</v>
      </c>
      <c r="B2398" s="4" t="s">
        <v>5</v>
      </c>
      <c r="C2398" s="4" t="s">
        <v>7</v>
      </c>
      <c r="D2398" s="4" t="s">
        <v>11</v>
      </c>
      <c r="E2398" s="4" t="s">
        <v>13</v>
      </c>
    </row>
    <row r="2399" spans="1:10">
      <c r="A2399" t="n">
        <v>21602</v>
      </c>
      <c r="B2399" s="32" t="n">
        <v>58</v>
      </c>
      <c r="C2399" s="7" t="n">
        <v>0</v>
      </c>
      <c r="D2399" s="7" t="n">
        <v>0</v>
      </c>
      <c r="E2399" s="7" t="n">
        <v>1</v>
      </c>
    </row>
    <row r="2400" spans="1:10">
      <c r="A2400" t="s">
        <v>4</v>
      </c>
      <c r="B2400" s="4" t="s">
        <v>5</v>
      </c>
      <c r="C2400" s="4" t="s">
        <v>7</v>
      </c>
      <c r="D2400" s="14" t="s">
        <v>14</v>
      </c>
      <c r="E2400" s="4" t="s">
        <v>5</v>
      </c>
      <c r="F2400" s="4" t="s">
        <v>7</v>
      </c>
      <c r="G2400" s="4" t="s">
        <v>11</v>
      </c>
      <c r="H2400" s="14" t="s">
        <v>16</v>
      </c>
      <c r="I2400" s="4" t="s">
        <v>7</v>
      </c>
      <c r="J2400" s="4" t="s">
        <v>15</v>
      </c>
      <c r="K2400" s="4" t="s">
        <v>7</v>
      </c>
      <c r="L2400" s="4" t="s">
        <v>7</v>
      </c>
      <c r="M2400" s="14" t="s">
        <v>14</v>
      </c>
      <c r="N2400" s="4" t="s">
        <v>5</v>
      </c>
      <c r="O2400" s="4" t="s">
        <v>7</v>
      </c>
      <c r="P2400" s="4" t="s">
        <v>11</v>
      </c>
      <c r="Q2400" s="14" t="s">
        <v>16</v>
      </c>
      <c r="R2400" s="4" t="s">
        <v>7</v>
      </c>
      <c r="S2400" s="4" t="s">
        <v>15</v>
      </c>
      <c r="T2400" s="4" t="s">
        <v>7</v>
      </c>
      <c r="U2400" s="4" t="s">
        <v>7</v>
      </c>
      <c r="V2400" s="4" t="s">
        <v>7</v>
      </c>
      <c r="W2400" s="4" t="s">
        <v>12</v>
      </c>
    </row>
    <row r="2401" spans="1:23">
      <c r="A2401" t="n">
        <v>21610</v>
      </c>
      <c r="B2401" s="10" t="n">
        <v>5</v>
      </c>
      <c r="C2401" s="7" t="n">
        <v>28</v>
      </c>
      <c r="D2401" s="14" t="s">
        <v>3</v>
      </c>
      <c r="E2401" s="8" t="n">
        <v>162</v>
      </c>
      <c r="F2401" s="7" t="n">
        <v>3</v>
      </c>
      <c r="G2401" s="7" t="n">
        <v>33139</v>
      </c>
      <c r="H2401" s="14" t="s">
        <v>3</v>
      </c>
      <c r="I2401" s="7" t="n">
        <v>0</v>
      </c>
      <c r="J2401" s="7" t="n">
        <v>1</v>
      </c>
      <c r="K2401" s="7" t="n">
        <v>3</v>
      </c>
      <c r="L2401" s="7" t="n">
        <v>28</v>
      </c>
      <c r="M2401" s="14" t="s">
        <v>3</v>
      </c>
      <c r="N2401" s="8" t="n">
        <v>162</v>
      </c>
      <c r="O2401" s="7" t="n">
        <v>3</v>
      </c>
      <c r="P2401" s="7" t="n">
        <v>33139</v>
      </c>
      <c r="Q2401" s="14" t="s">
        <v>3</v>
      </c>
      <c r="R2401" s="7" t="n">
        <v>0</v>
      </c>
      <c r="S2401" s="7" t="n">
        <v>2</v>
      </c>
      <c r="T2401" s="7" t="n">
        <v>3</v>
      </c>
      <c r="U2401" s="7" t="n">
        <v>9</v>
      </c>
      <c r="V2401" s="7" t="n">
        <v>1</v>
      </c>
      <c r="W2401" s="11" t="n">
        <f t="normal" ca="1">A2411</f>
        <v>0</v>
      </c>
    </row>
    <row r="2402" spans="1:23">
      <c r="A2402" t="s">
        <v>4</v>
      </c>
      <c r="B2402" s="4" t="s">
        <v>5</v>
      </c>
      <c r="C2402" s="4" t="s">
        <v>7</v>
      </c>
      <c r="D2402" s="14" t="s">
        <v>14</v>
      </c>
      <c r="E2402" s="4" t="s">
        <v>5</v>
      </c>
      <c r="F2402" s="4" t="s">
        <v>11</v>
      </c>
      <c r="G2402" s="4" t="s">
        <v>7</v>
      </c>
      <c r="H2402" s="4" t="s">
        <v>7</v>
      </c>
      <c r="I2402" s="4" t="s">
        <v>8</v>
      </c>
      <c r="J2402" s="14" t="s">
        <v>16</v>
      </c>
      <c r="K2402" s="4" t="s">
        <v>7</v>
      </c>
      <c r="L2402" s="4" t="s">
        <v>7</v>
      </c>
      <c r="M2402" s="14" t="s">
        <v>14</v>
      </c>
      <c r="N2402" s="4" t="s">
        <v>5</v>
      </c>
      <c r="O2402" s="4" t="s">
        <v>7</v>
      </c>
      <c r="P2402" s="14" t="s">
        <v>16</v>
      </c>
      <c r="Q2402" s="4" t="s">
        <v>7</v>
      </c>
      <c r="R2402" s="4" t="s">
        <v>15</v>
      </c>
      <c r="S2402" s="4" t="s">
        <v>7</v>
      </c>
      <c r="T2402" s="4" t="s">
        <v>7</v>
      </c>
      <c r="U2402" s="4" t="s">
        <v>7</v>
      </c>
      <c r="V2402" s="14" t="s">
        <v>14</v>
      </c>
      <c r="W2402" s="4" t="s">
        <v>5</v>
      </c>
      <c r="X2402" s="4" t="s">
        <v>7</v>
      </c>
      <c r="Y2402" s="14" t="s">
        <v>16</v>
      </c>
      <c r="Z2402" s="4" t="s">
        <v>7</v>
      </c>
      <c r="AA2402" s="4" t="s">
        <v>15</v>
      </c>
      <c r="AB2402" s="4" t="s">
        <v>7</v>
      </c>
      <c r="AC2402" s="4" t="s">
        <v>7</v>
      </c>
      <c r="AD2402" s="4" t="s">
        <v>7</v>
      </c>
      <c r="AE2402" s="4" t="s">
        <v>12</v>
      </c>
    </row>
    <row r="2403" spans="1:23">
      <c r="A2403" t="n">
        <v>21639</v>
      </c>
      <c r="B2403" s="10" t="n">
        <v>5</v>
      </c>
      <c r="C2403" s="7" t="n">
        <v>28</v>
      </c>
      <c r="D2403" s="14" t="s">
        <v>3</v>
      </c>
      <c r="E2403" s="50" t="n">
        <v>47</v>
      </c>
      <c r="F2403" s="7" t="n">
        <v>61456</v>
      </c>
      <c r="G2403" s="7" t="n">
        <v>2</v>
      </c>
      <c r="H2403" s="7" t="n">
        <v>0</v>
      </c>
      <c r="I2403" s="7" t="s">
        <v>166</v>
      </c>
      <c r="J2403" s="14" t="s">
        <v>3</v>
      </c>
      <c r="K2403" s="7" t="n">
        <v>8</v>
      </c>
      <c r="L2403" s="7" t="n">
        <v>28</v>
      </c>
      <c r="M2403" s="14" t="s">
        <v>3</v>
      </c>
      <c r="N2403" s="43" t="n">
        <v>74</v>
      </c>
      <c r="O2403" s="7" t="n">
        <v>65</v>
      </c>
      <c r="P2403" s="14" t="s">
        <v>3</v>
      </c>
      <c r="Q2403" s="7" t="n">
        <v>0</v>
      </c>
      <c r="R2403" s="7" t="n">
        <v>1</v>
      </c>
      <c r="S2403" s="7" t="n">
        <v>3</v>
      </c>
      <c r="T2403" s="7" t="n">
        <v>9</v>
      </c>
      <c r="U2403" s="7" t="n">
        <v>28</v>
      </c>
      <c r="V2403" s="14" t="s">
        <v>3</v>
      </c>
      <c r="W2403" s="43" t="n">
        <v>74</v>
      </c>
      <c r="X2403" s="7" t="n">
        <v>65</v>
      </c>
      <c r="Y2403" s="14" t="s">
        <v>3</v>
      </c>
      <c r="Z2403" s="7" t="n">
        <v>0</v>
      </c>
      <c r="AA2403" s="7" t="n">
        <v>2</v>
      </c>
      <c r="AB2403" s="7" t="n">
        <v>3</v>
      </c>
      <c r="AC2403" s="7" t="n">
        <v>9</v>
      </c>
      <c r="AD2403" s="7" t="n">
        <v>1</v>
      </c>
      <c r="AE2403" s="11" t="n">
        <f t="normal" ca="1">A2407</f>
        <v>0</v>
      </c>
    </row>
    <row r="2404" spans="1:23">
      <c r="A2404" t="s">
        <v>4</v>
      </c>
      <c r="B2404" s="4" t="s">
        <v>5</v>
      </c>
      <c r="C2404" s="4" t="s">
        <v>11</v>
      </c>
      <c r="D2404" s="4" t="s">
        <v>7</v>
      </c>
      <c r="E2404" s="4" t="s">
        <v>7</v>
      </c>
      <c r="F2404" s="4" t="s">
        <v>8</v>
      </c>
    </row>
    <row r="2405" spans="1:23">
      <c r="A2405" t="n">
        <v>21687</v>
      </c>
      <c r="B2405" s="50" t="n">
        <v>47</v>
      </c>
      <c r="C2405" s="7" t="n">
        <v>61456</v>
      </c>
      <c r="D2405" s="7" t="n">
        <v>0</v>
      </c>
      <c r="E2405" s="7" t="n">
        <v>0</v>
      </c>
      <c r="F2405" s="7" t="s">
        <v>167</v>
      </c>
    </row>
    <row r="2406" spans="1:23">
      <c r="A2406" t="s">
        <v>4</v>
      </c>
      <c r="B2406" s="4" t="s">
        <v>5</v>
      </c>
      <c r="C2406" s="4" t="s">
        <v>7</v>
      </c>
      <c r="D2406" s="4" t="s">
        <v>11</v>
      </c>
      <c r="E2406" s="4" t="s">
        <v>13</v>
      </c>
    </row>
    <row r="2407" spans="1:23">
      <c r="A2407" t="n">
        <v>21700</v>
      </c>
      <c r="B2407" s="32" t="n">
        <v>58</v>
      </c>
      <c r="C2407" s="7" t="n">
        <v>0</v>
      </c>
      <c r="D2407" s="7" t="n">
        <v>300</v>
      </c>
      <c r="E2407" s="7" t="n">
        <v>1</v>
      </c>
    </row>
    <row r="2408" spans="1:23">
      <c r="A2408" t="s">
        <v>4</v>
      </c>
      <c r="B2408" s="4" t="s">
        <v>5</v>
      </c>
      <c r="C2408" s="4" t="s">
        <v>7</v>
      </c>
      <c r="D2408" s="4" t="s">
        <v>11</v>
      </c>
    </row>
    <row r="2409" spans="1:23">
      <c r="A2409" t="n">
        <v>21708</v>
      </c>
      <c r="B2409" s="32" t="n">
        <v>58</v>
      </c>
      <c r="C2409" s="7" t="n">
        <v>255</v>
      </c>
      <c r="D2409" s="7" t="n">
        <v>0</v>
      </c>
    </row>
    <row r="2410" spans="1:23">
      <c r="A2410" t="s">
        <v>4</v>
      </c>
      <c r="B2410" s="4" t="s">
        <v>5</v>
      </c>
      <c r="C2410" s="4" t="s">
        <v>7</v>
      </c>
      <c r="D2410" s="4" t="s">
        <v>7</v>
      </c>
      <c r="E2410" s="4" t="s">
        <v>7</v>
      </c>
      <c r="F2410" s="4" t="s">
        <v>7</v>
      </c>
    </row>
    <row r="2411" spans="1:23">
      <c r="A2411" t="n">
        <v>21712</v>
      </c>
      <c r="B2411" s="9" t="n">
        <v>14</v>
      </c>
      <c r="C2411" s="7" t="n">
        <v>0</v>
      </c>
      <c r="D2411" s="7" t="n">
        <v>0</v>
      </c>
      <c r="E2411" s="7" t="n">
        <v>0</v>
      </c>
      <c r="F2411" s="7" t="n">
        <v>64</v>
      </c>
    </row>
    <row r="2412" spans="1:23">
      <c r="A2412" t="s">
        <v>4</v>
      </c>
      <c r="B2412" s="4" t="s">
        <v>5</v>
      </c>
      <c r="C2412" s="4" t="s">
        <v>7</v>
      </c>
      <c r="D2412" s="4" t="s">
        <v>11</v>
      </c>
    </row>
    <row r="2413" spans="1:23">
      <c r="A2413" t="n">
        <v>21717</v>
      </c>
      <c r="B2413" s="22" t="n">
        <v>22</v>
      </c>
      <c r="C2413" s="7" t="n">
        <v>0</v>
      </c>
      <c r="D2413" s="7" t="n">
        <v>33139</v>
      </c>
    </row>
    <row r="2414" spans="1:23">
      <c r="A2414" t="s">
        <v>4</v>
      </c>
      <c r="B2414" s="4" t="s">
        <v>5</v>
      </c>
      <c r="C2414" s="4" t="s">
        <v>7</v>
      </c>
      <c r="D2414" s="4" t="s">
        <v>11</v>
      </c>
    </row>
    <row r="2415" spans="1:23">
      <c r="A2415" t="n">
        <v>21721</v>
      </c>
      <c r="B2415" s="32" t="n">
        <v>58</v>
      </c>
      <c r="C2415" s="7" t="n">
        <v>5</v>
      </c>
      <c r="D2415" s="7" t="n">
        <v>300</v>
      </c>
    </row>
    <row r="2416" spans="1:23">
      <c r="A2416" t="s">
        <v>4</v>
      </c>
      <c r="B2416" s="4" t="s">
        <v>5</v>
      </c>
      <c r="C2416" s="4" t="s">
        <v>13</v>
      </c>
      <c r="D2416" s="4" t="s">
        <v>11</v>
      </c>
    </row>
    <row r="2417" spans="1:31">
      <c r="A2417" t="n">
        <v>21725</v>
      </c>
      <c r="B2417" s="53" t="n">
        <v>103</v>
      </c>
      <c r="C2417" s="7" t="n">
        <v>0</v>
      </c>
      <c r="D2417" s="7" t="n">
        <v>300</v>
      </c>
    </row>
    <row r="2418" spans="1:31">
      <c r="A2418" t="s">
        <v>4</v>
      </c>
      <c r="B2418" s="4" t="s">
        <v>5</v>
      </c>
      <c r="C2418" s="4" t="s">
        <v>7</v>
      </c>
    </row>
    <row r="2419" spans="1:31">
      <c r="A2419" t="n">
        <v>21732</v>
      </c>
      <c r="B2419" s="52" t="n">
        <v>64</v>
      </c>
      <c r="C2419" s="7" t="n">
        <v>7</v>
      </c>
    </row>
    <row r="2420" spans="1:31">
      <c r="A2420" t="s">
        <v>4</v>
      </c>
      <c r="B2420" s="4" t="s">
        <v>5</v>
      </c>
      <c r="C2420" s="4" t="s">
        <v>7</v>
      </c>
      <c r="D2420" s="4" t="s">
        <v>11</v>
      </c>
    </row>
    <row r="2421" spans="1:31">
      <c r="A2421" t="n">
        <v>21734</v>
      </c>
      <c r="B2421" s="54" t="n">
        <v>72</v>
      </c>
      <c r="C2421" s="7" t="n">
        <v>5</v>
      </c>
      <c r="D2421" s="7" t="n">
        <v>0</v>
      </c>
    </row>
    <row r="2422" spans="1:31">
      <c r="A2422" t="s">
        <v>4</v>
      </c>
      <c r="B2422" s="4" t="s">
        <v>5</v>
      </c>
      <c r="C2422" s="4" t="s">
        <v>7</v>
      </c>
      <c r="D2422" s="14" t="s">
        <v>14</v>
      </c>
      <c r="E2422" s="4" t="s">
        <v>5</v>
      </c>
      <c r="F2422" s="4" t="s">
        <v>7</v>
      </c>
      <c r="G2422" s="4" t="s">
        <v>11</v>
      </c>
      <c r="H2422" s="14" t="s">
        <v>16</v>
      </c>
      <c r="I2422" s="4" t="s">
        <v>7</v>
      </c>
      <c r="J2422" s="4" t="s">
        <v>15</v>
      </c>
      <c r="K2422" s="4" t="s">
        <v>7</v>
      </c>
      <c r="L2422" s="4" t="s">
        <v>7</v>
      </c>
      <c r="M2422" s="4" t="s">
        <v>12</v>
      </c>
    </row>
    <row r="2423" spans="1:31">
      <c r="A2423" t="n">
        <v>21738</v>
      </c>
      <c r="B2423" s="10" t="n">
        <v>5</v>
      </c>
      <c r="C2423" s="7" t="n">
        <v>28</v>
      </c>
      <c r="D2423" s="14" t="s">
        <v>3</v>
      </c>
      <c r="E2423" s="8" t="n">
        <v>162</v>
      </c>
      <c r="F2423" s="7" t="n">
        <v>4</v>
      </c>
      <c r="G2423" s="7" t="n">
        <v>33139</v>
      </c>
      <c r="H2423" s="14" t="s">
        <v>3</v>
      </c>
      <c r="I2423" s="7" t="n">
        <v>0</v>
      </c>
      <c r="J2423" s="7" t="n">
        <v>1</v>
      </c>
      <c r="K2423" s="7" t="n">
        <v>2</v>
      </c>
      <c r="L2423" s="7" t="n">
        <v>1</v>
      </c>
      <c r="M2423" s="11" t="n">
        <f t="normal" ca="1">A2429</f>
        <v>0</v>
      </c>
    </row>
    <row r="2424" spans="1:31">
      <c r="A2424" t="s">
        <v>4</v>
      </c>
      <c r="B2424" s="4" t="s">
        <v>5</v>
      </c>
      <c r="C2424" s="4" t="s">
        <v>7</v>
      </c>
      <c r="D2424" s="4" t="s">
        <v>8</v>
      </c>
    </row>
    <row r="2425" spans="1:31">
      <c r="A2425" t="n">
        <v>21755</v>
      </c>
      <c r="B2425" s="6" t="n">
        <v>2</v>
      </c>
      <c r="C2425" s="7" t="n">
        <v>10</v>
      </c>
      <c r="D2425" s="7" t="s">
        <v>168</v>
      </c>
    </row>
    <row r="2426" spans="1:31">
      <c r="A2426" t="s">
        <v>4</v>
      </c>
      <c r="B2426" s="4" t="s">
        <v>5</v>
      </c>
      <c r="C2426" s="4" t="s">
        <v>11</v>
      </c>
    </row>
    <row r="2427" spans="1:31">
      <c r="A2427" t="n">
        <v>21772</v>
      </c>
      <c r="B2427" s="28" t="n">
        <v>16</v>
      </c>
      <c r="C2427" s="7" t="n">
        <v>0</v>
      </c>
    </row>
    <row r="2428" spans="1:31">
      <c r="A2428" t="s">
        <v>4</v>
      </c>
      <c r="B2428" s="4" t="s">
        <v>5</v>
      </c>
      <c r="C2428" s="4" t="s">
        <v>11</v>
      </c>
      <c r="D2428" s="4" t="s">
        <v>8</v>
      </c>
      <c r="E2428" s="4" t="s">
        <v>8</v>
      </c>
      <c r="F2428" s="4" t="s">
        <v>8</v>
      </c>
      <c r="G2428" s="4" t="s">
        <v>7</v>
      </c>
      <c r="H2428" s="4" t="s">
        <v>15</v>
      </c>
      <c r="I2428" s="4" t="s">
        <v>13</v>
      </c>
      <c r="J2428" s="4" t="s">
        <v>13</v>
      </c>
      <c r="K2428" s="4" t="s">
        <v>13</v>
      </c>
      <c r="L2428" s="4" t="s">
        <v>13</v>
      </c>
      <c r="M2428" s="4" t="s">
        <v>13</v>
      </c>
      <c r="N2428" s="4" t="s">
        <v>13</v>
      </c>
      <c r="O2428" s="4" t="s">
        <v>13</v>
      </c>
      <c r="P2428" s="4" t="s">
        <v>8</v>
      </c>
      <c r="Q2428" s="4" t="s">
        <v>8</v>
      </c>
      <c r="R2428" s="4" t="s">
        <v>15</v>
      </c>
      <c r="S2428" s="4" t="s">
        <v>7</v>
      </c>
      <c r="T2428" s="4" t="s">
        <v>15</v>
      </c>
      <c r="U2428" s="4" t="s">
        <v>15</v>
      </c>
      <c r="V2428" s="4" t="s">
        <v>11</v>
      </c>
    </row>
    <row r="2429" spans="1:31">
      <c r="A2429" t="n">
        <v>21775</v>
      </c>
      <c r="B2429" s="56" t="n">
        <v>19</v>
      </c>
      <c r="C2429" s="7" t="n">
        <v>1000</v>
      </c>
      <c r="D2429" s="7" t="s">
        <v>273</v>
      </c>
      <c r="E2429" s="7" t="s">
        <v>274</v>
      </c>
      <c r="F2429" s="7" t="s">
        <v>18</v>
      </c>
      <c r="G2429" s="7" t="n">
        <v>0</v>
      </c>
      <c r="H2429" s="7" t="n">
        <v>1</v>
      </c>
      <c r="I2429" s="7" t="n">
        <v>0</v>
      </c>
      <c r="J2429" s="7" t="n">
        <v>0</v>
      </c>
      <c r="K2429" s="7" t="n">
        <v>0</v>
      </c>
      <c r="L2429" s="7" t="n">
        <v>0</v>
      </c>
      <c r="M2429" s="7" t="n">
        <v>1</v>
      </c>
      <c r="N2429" s="7" t="n">
        <v>1.60000002384186</v>
      </c>
      <c r="O2429" s="7" t="n">
        <v>0.0900000035762787</v>
      </c>
      <c r="P2429" s="7" t="s">
        <v>18</v>
      </c>
      <c r="Q2429" s="7" t="s">
        <v>18</v>
      </c>
      <c r="R2429" s="7" t="n">
        <v>-1</v>
      </c>
      <c r="S2429" s="7" t="n">
        <v>0</v>
      </c>
      <c r="T2429" s="7" t="n">
        <v>0</v>
      </c>
      <c r="U2429" s="7" t="n">
        <v>0</v>
      </c>
      <c r="V2429" s="7" t="n">
        <v>0</v>
      </c>
    </row>
    <row r="2430" spans="1:31">
      <c r="A2430" t="s">
        <v>4</v>
      </c>
      <c r="B2430" s="4" t="s">
        <v>5</v>
      </c>
      <c r="C2430" s="4" t="s">
        <v>11</v>
      </c>
      <c r="D2430" s="4" t="s">
        <v>15</v>
      </c>
    </row>
    <row r="2431" spans="1:31">
      <c r="A2431" t="n">
        <v>21850</v>
      </c>
      <c r="B2431" s="38" t="n">
        <v>43</v>
      </c>
      <c r="C2431" s="7" t="n">
        <v>61456</v>
      </c>
      <c r="D2431" s="7" t="n">
        <v>1</v>
      </c>
    </row>
    <row r="2432" spans="1:31">
      <c r="A2432" t="s">
        <v>4</v>
      </c>
      <c r="B2432" s="4" t="s">
        <v>5</v>
      </c>
      <c r="C2432" s="4" t="s">
        <v>11</v>
      </c>
      <c r="D2432" s="4" t="s">
        <v>7</v>
      </c>
      <c r="E2432" s="4" t="s">
        <v>7</v>
      </c>
      <c r="F2432" s="4" t="s">
        <v>8</v>
      </c>
    </row>
    <row r="2433" spans="1:22">
      <c r="A2433" t="n">
        <v>21857</v>
      </c>
      <c r="B2433" s="41" t="n">
        <v>20</v>
      </c>
      <c r="C2433" s="7" t="n">
        <v>0</v>
      </c>
      <c r="D2433" s="7" t="n">
        <v>3</v>
      </c>
      <c r="E2433" s="7" t="n">
        <v>10</v>
      </c>
      <c r="F2433" s="7" t="s">
        <v>182</v>
      </c>
    </row>
    <row r="2434" spans="1:22">
      <c r="A2434" t="s">
        <v>4</v>
      </c>
      <c r="B2434" s="4" t="s">
        <v>5</v>
      </c>
      <c r="C2434" s="4" t="s">
        <v>11</v>
      </c>
    </row>
    <row r="2435" spans="1:22">
      <c r="A2435" t="n">
        <v>21875</v>
      </c>
      <c r="B2435" s="28" t="n">
        <v>16</v>
      </c>
      <c r="C2435" s="7" t="n">
        <v>0</v>
      </c>
    </row>
    <row r="2436" spans="1:22">
      <c r="A2436" t="s">
        <v>4</v>
      </c>
      <c r="B2436" s="4" t="s">
        <v>5</v>
      </c>
      <c r="C2436" s="4" t="s">
        <v>11</v>
      </c>
      <c r="D2436" s="4" t="s">
        <v>7</v>
      </c>
      <c r="E2436" s="4" t="s">
        <v>7</v>
      </c>
      <c r="F2436" s="4" t="s">
        <v>8</v>
      </c>
    </row>
    <row r="2437" spans="1:22">
      <c r="A2437" t="n">
        <v>21878</v>
      </c>
      <c r="B2437" s="41" t="n">
        <v>20</v>
      </c>
      <c r="C2437" s="7" t="n">
        <v>1000</v>
      </c>
      <c r="D2437" s="7" t="n">
        <v>3</v>
      </c>
      <c r="E2437" s="7" t="n">
        <v>10</v>
      </c>
      <c r="F2437" s="7" t="s">
        <v>182</v>
      </c>
    </row>
    <row r="2438" spans="1:22">
      <c r="A2438" t="s">
        <v>4</v>
      </c>
      <c r="B2438" s="4" t="s">
        <v>5</v>
      </c>
      <c r="C2438" s="4" t="s">
        <v>11</v>
      </c>
    </row>
    <row r="2439" spans="1:22">
      <c r="A2439" t="n">
        <v>21896</v>
      </c>
      <c r="B2439" s="28" t="n">
        <v>16</v>
      </c>
      <c r="C2439" s="7" t="n">
        <v>0</v>
      </c>
    </row>
    <row r="2440" spans="1:22">
      <c r="A2440" t="s">
        <v>4</v>
      </c>
      <c r="B2440" s="4" t="s">
        <v>5</v>
      </c>
      <c r="C2440" s="4" t="s">
        <v>11</v>
      </c>
      <c r="D2440" s="4" t="s">
        <v>7</v>
      </c>
      <c r="E2440" s="4" t="s">
        <v>7</v>
      </c>
      <c r="F2440" s="4" t="s">
        <v>8</v>
      </c>
    </row>
    <row r="2441" spans="1:22">
      <c r="A2441" t="n">
        <v>21899</v>
      </c>
      <c r="B2441" s="41" t="n">
        <v>20</v>
      </c>
      <c r="C2441" s="7" t="n">
        <v>7002</v>
      </c>
      <c r="D2441" s="7" t="n">
        <v>3</v>
      </c>
      <c r="E2441" s="7" t="n">
        <v>10</v>
      </c>
      <c r="F2441" s="7" t="s">
        <v>182</v>
      </c>
    </row>
    <row r="2442" spans="1:22">
      <c r="A2442" t="s">
        <v>4</v>
      </c>
      <c r="B2442" s="4" t="s">
        <v>5</v>
      </c>
      <c r="C2442" s="4" t="s">
        <v>11</v>
      </c>
    </row>
    <row r="2443" spans="1:22">
      <c r="A2443" t="n">
        <v>21917</v>
      </c>
      <c r="B2443" s="28" t="n">
        <v>16</v>
      </c>
      <c r="C2443" s="7" t="n">
        <v>0</v>
      </c>
    </row>
    <row r="2444" spans="1:22">
      <c r="A2444" t="s">
        <v>4</v>
      </c>
      <c r="B2444" s="4" t="s">
        <v>5</v>
      </c>
      <c r="C2444" s="4" t="s">
        <v>11</v>
      </c>
      <c r="D2444" s="4" t="s">
        <v>7</v>
      </c>
      <c r="E2444" s="4" t="s">
        <v>7</v>
      </c>
      <c r="F2444" s="4" t="s">
        <v>8</v>
      </c>
    </row>
    <row r="2445" spans="1:22">
      <c r="A2445" t="n">
        <v>21920</v>
      </c>
      <c r="B2445" s="41" t="n">
        <v>20</v>
      </c>
      <c r="C2445" s="7" t="n">
        <v>5261</v>
      </c>
      <c r="D2445" s="7" t="n">
        <v>3</v>
      </c>
      <c r="E2445" s="7" t="n">
        <v>10</v>
      </c>
      <c r="F2445" s="7" t="s">
        <v>182</v>
      </c>
    </row>
    <row r="2446" spans="1:22">
      <c r="A2446" t="s">
        <v>4</v>
      </c>
      <c r="B2446" s="4" t="s">
        <v>5</v>
      </c>
      <c r="C2446" s="4" t="s">
        <v>11</v>
      </c>
    </row>
    <row r="2447" spans="1:22">
      <c r="A2447" t="n">
        <v>21938</v>
      </c>
      <c r="B2447" s="28" t="n">
        <v>16</v>
      </c>
      <c r="C2447" s="7" t="n">
        <v>0</v>
      </c>
    </row>
    <row r="2448" spans="1:22">
      <c r="A2448" t="s">
        <v>4</v>
      </c>
      <c r="B2448" s="4" t="s">
        <v>5</v>
      </c>
      <c r="C2448" s="4" t="s">
        <v>7</v>
      </c>
      <c r="D2448" s="4" t="s">
        <v>11</v>
      </c>
      <c r="E2448" s="4" t="s">
        <v>7</v>
      </c>
      <c r="F2448" s="4" t="s">
        <v>8</v>
      </c>
      <c r="G2448" s="4" t="s">
        <v>8</v>
      </c>
      <c r="H2448" s="4" t="s">
        <v>8</v>
      </c>
      <c r="I2448" s="4" t="s">
        <v>8</v>
      </c>
      <c r="J2448" s="4" t="s">
        <v>8</v>
      </c>
      <c r="K2448" s="4" t="s">
        <v>8</v>
      </c>
      <c r="L2448" s="4" t="s">
        <v>8</v>
      </c>
      <c r="M2448" s="4" t="s">
        <v>8</v>
      </c>
      <c r="N2448" s="4" t="s">
        <v>8</v>
      </c>
      <c r="O2448" s="4" t="s">
        <v>8</v>
      </c>
      <c r="P2448" s="4" t="s">
        <v>8</v>
      </c>
      <c r="Q2448" s="4" t="s">
        <v>8</v>
      </c>
      <c r="R2448" s="4" t="s">
        <v>8</v>
      </c>
      <c r="S2448" s="4" t="s">
        <v>8</v>
      </c>
      <c r="T2448" s="4" t="s">
        <v>8</v>
      </c>
      <c r="U2448" s="4" t="s">
        <v>8</v>
      </c>
    </row>
    <row r="2449" spans="1:21">
      <c r="A2449" t="n">
        <v>21941</v>
      </c>
      <c r="B2449" s="39" t="n">
        <v>36</v>
      </c>
      <c r="C2449" s="7" t="n">
        <v>8</v>
      </c>
      <c r="D2449" s="7" t="n">
        <v>0</v>
      </c>
      <c r="E2449" s="7" t="n">
        <v>0</v>
      </c>
      <c r="F2449" s="7" t="s">
        <v>227</v>
      </c>
      <c r="G2449" s="7" t="s">
        <v>275</v>
      </c>
      <c r="H2449" s="7" t="s">
        <v>226</v>
      </c>
      <c r="I2449" s="7" t="s">
        <v>18</v>
      </c>
      <c r="J2449" s="7" t="s">
        <v>18</v>
      </c>
      <c r="K2449" s="7" t="s">
        <v>18</v>
      </c>
      <c r="L2449" s="7" t="s">
        <v>18</v>
      </c>
      <c r="M2449" s="7" t="s">
        <v>18</v>
      </c>
      <c r="N2449" s="7" t="s">
        <v>18</v>
      </c>
      <c r="O2449" s="7" t="s">
        <v>18</v>
      </c>
      <c r="P2449" s="7" t="s">
        <v>18</v>
      </c>
      <c r="Q2449" s="7" t="s">
        <v>18</v>
      </c>
      <c r="R2449" s="7" t="s">
        <v>18</v>
      </c>
      <c r="S2449" s="7" t="s">
        <v>18</v>
      </c>
      <c r="T2449" s="7" t="s">
        <v>18</v>
      </c>
      <c r="U2449" s="7" t="s">
        <v>18</v>
      </c>
    </row>
    <row r="2450" spans="1:21">
      <c r="A2450" t="s">
        <v>4</v>
      </c>
      <c r="B2450" s="4" t="s">
        <v>5</v>
      </c>
      <c r="C2450" s="4" t="s">
        <v>7</v>
      </c>
      <c r="D2450" s="4" t="s">
        <v>11</v>
      </c>
      <c r="E2450" s="4" t="s">
        <v>7</v>
      </c>
      <c r="F2450" s="4" t="s">
        <v>8</v>
      </c>
      <c r="G2450" s="4" t="s">
        <v>8</v>
      </c>
      <c r="H2450" s="4" t="s">
        <v>8</v>
      </c>
      <c r="I2450" s="4" t="s">
        <v>8</v>
      </c>
      <c r="J2450" s="4" t="s">
        <v>8</v>
      </c>
      <c r="K2450" s="4" t="s">
        <v>8</v>
      </c>
      <c r="L2450" s="4" t="s">
        <v>8</v>
      </c>
      <c r="M2450" s="4" t="s">
        <v>8</v>
      </c>
      <c r="N2450" s="4" t="s">
        <v>8</v>
      </c>
      <c r="O2450" s="4" t="s">
        <v>8</v>
      </c>
      <c r="P2450" s="4" t="s">
        <v>8</v>
      </c>
      <c r="Q2450" s="4" t="s">
        <v>8</v>
      </c>
      <c r="R2450" s="4" t="s">
        <v>8</v>
      </c>
      <c r="S2450" s="4" t="s">
        <v>8</v>
      </c>
      <c r="T2450" s="4" t="s">
        <v>8</v>
      </c>
      <c r="U2450" s="4" t="s">
        <v>8</v>
      </c>
    </row>
    <row r="2451" spans="1:21">
      <c r="A2451" t="n">
        <v>21994</v>
      </c>
      <c r="B2451" s="39" t="n">
        <v>36</v>
      </c>
      <c r="C2451" s="7" t="n">
        <v>8</v>
      </c>
      <c r="D2451" s="7" t="n">
        <v>5261</v>
      </c>
      <c r="E2451" s="7" t="n">
        <v>0</v>
      </c>
      <c r="F2451" s="7" t="s">
        <v>154</v>
      </c>
      <c r="G2451" s="7" t="s">
        <v>18</v>
      </c>
      <c r="H2451" s="7" t="s">
        <v>18</v>
      </c>
      <c r="I2451" s="7" t="s">
        <v>18</v>
      </c>
      <c r="J2451" s="7" t="s">
        <v>18</v>
      </c>
      <c r="K2451" s="7" t="s">
        <v>18</v>
      </c>
      <c r="L2451" s="7" t="s">
        <v>18</v>
      </c>
      <c r="M2451" s="7" t="s">
        <v>18</v>
      </c>
      <c r="N2451" s="7" t="s">
        <v>18</v>
      </c>
      <c r="O2451" s="7" t="s">
        <v>18</v>
      </c>
      <c r="P2451" s="7" t="s">
        <v>18</v>
      </c>
      <c r="Q2451" s="7" t="s">
        <v>18</v>
      </c>
      <c r="R2451" s="7" t="s">
        <v>18</v>
      </c>
      <c r="S2451" s="7" t="s">
        <v>18</v>
      </c>
      <c r="T2451" s="7" t="s">
        <v>18</v>
      </c>
      <c r="U2451" s="7" t="s">
        <v>18</v>
      </c>
    </row>
    <row r="2452" spans="1:21">
      <c r="A2452" t="s">
        <v>4</v>
      </c>
      <c r="B2452" s="4" t="s">
        <v>5</v>
      </c>
      <c r="C2452" s="4" t="s">
        <v>7</v>
      </c>
      <c r="D2452" s="4" t="s">
        <v>11</v>
      </c>
      <c r="E2452" s="4" t="s">
        <v>7</v>
      </c>
      <c r="F2452" s="4" t="s">
        <v>8</v>
      </c>
      <c r="G2452" s="4" t="s">
        <v>8</v>
      </c>
      <c r="H2452" s="4" t="s">
        <v>8</v>
      </c>
      <c r="I2452" s="4" t="s">
        <v>8</v>
      </c>
      <c r="J2452" s="4" t="s">
        <v>8</v>
      </c>
      <c r="K2452" s="4" t="s">
        <v>8</v>
      </c>
      <c r="L2452" s="4" t="s">
        <v>8</v>
      </c>
      <c r="M2452" s="4" t="s">
        <v>8</v>
      </c>
      <c r="N2452" s="4" t="s">
        <v>8</v>
      </c>
      <c r="O2452" s="4" t="s">
        <v>8</v>
      </c>
      <c r="P2452" s="4" t="s">
        <v>8</v>
      </c>
      <c r="Q2452" s="4" t="s">
        <v>8</v>
      </c>
      <c r="R2452" s="4" t="s">
        <v>8</v>
      </c>
      <c r="S2452" s="4" t="s">
        <v>8</v>
      </c>
      <c r="T2452" s="4" t="s">
        <v>8</v>
      </c>
      <c r="U2452" s="4" t="s">
        <v>8</v>
      </c>
    </row>
    <row r="2453" spans="1:21">
      <c r="A2453" t="n">
        <v>22028</v>
      </c>
      <c r="B2453" s="39" t="n">
        <v>36</v>
      </c>
      <c r="C2453" s="7" t="n">
        <v>8</v>
      </c>
      <c r="D2453" s="7" t="n">
        <v>1000</v>
      </c>
      <c r="E2453" s="7" t="n">
        <v>0</v>
      </c>
      <c r="F2453" s="7" t="s">
        <v>64</v>
      </c>
      <c r="G2453" s="7" t="s">
        <v>18</v>
      </c>
      <c r="H2453" s="7" t="s">
        <v>18</v>
      </c>
      <c r="I2453" s="7" t="s">
        <v>18</v>
      </c>
      <c r="J2453" s="7" t="s">
        <v>18</v>
      </c>
      <c r="K2453" s="7" t="s">
        <v>18</v>
      </c>
      <c r="L2453" s="7" t="s">
        <v>18</v>
      </c>
      <c r="M2453" s="7" t="s">
        <v>18</v>
      </c>
      <c r="N2453" s="7" t="s">
        <v>18</v>
      </c>
      <c r="O2453" s="7" t="s">
        <v>18</v>
      </c>
      <c r="P2453" s="7" t="s">
        <v>18</v>
      </c>
      <c r="Q2453" s="7" t="s">
        <v>18</v>
      </c>
      <c r="R2453" s="7" t="s">
        <v>18</v>
      </c>
      <c r="S2453" s="7" t="s">
        <v>18</v>
      </c>
      <c r="T2453" s="7" t="s">
        <v>18</v>
      </c>
      <c r="U2453" s="7" t="s">
        <v>18</v>
      </c>
    </row>
    <row r="2454" spans="1:21">
      <c r="A2454" t="s">
        <v>4</v>
      </c>
      <c r="B2454" s="4" t="s">
        <v>5</v>
      </c>
      <c r="C2454" s="4" t="s">
        <v>7</v>
      </c>
    </row>
    <row r="2455" spans="1:21">
      <c r="A2455" t="n">
        <v>22060</v>
      </c>
      <c r="B2455" s="59" t="n">
        <v>116</v>
      </c>
      <c r="C2455" s="7" t="n">
        <v>0</v>
      </c>
    </row>
    <row r="2456" spans="1:21">
      <c r="A2456" t="s">
        <v>4</v>
      </c>
      <c r="B2456" s="4" t="s">
        <v>5</v>
      </c>
      <c r="C2456" s="4" t="s">
        <v>7</v>
      </c>
      <c r="D2456" s="4" t="s">
        <v>11</v>
      </c>
    </row>
    <row r="2457" spans="1:21">
      <c r="A2457" t="n">
        <v>22062</v>
      </c>
      <c r="B2457" s="59" t="n">
        <v>116</v>
      </c>
      <c r="C2457" s="7" t="n">
        <v>2</v>
      </c>
      <c r="D2457" s="7" t="n">
        <v>1</v>
      </c>
    </row>
    <row r="2458" spans="1:21">
      <c r="A2458" t="s">
        <v>4</v>
      </c>
      <c r="B2458" s="4" t="s">
        <v>5</v>
      </c>
      <c r="C2458" s="4" t="s">
        <v>7</v>
      </c>
      <c r="D2458" s="4" t="s">
        <v>15</v>
      </c>
    </row>
    <row r="2459" spans="1:21">
      <c r="A2459" t="n">
        <v>22066</v>
      </c>
      <c r="B2459" s="59" t="n">
        <v>116</v>
      </c>
      <c r="C2459" s="7" t="n">
        <v>5</v>
      </c>
      <c r="D2459" s="7" t="n">
        <v>1114636288</v>
      </c>
    </row>
    <row r="2460" spans="1:21">
      <c r="A2460" t="s">
        <v>4</v>
      </c>
      <c r="B2460" s="4" t="s">
        <v>5</v>
      </c>
      <c r="C2460" s="4" t="s">
        <v>7</v>
      </c>
      <c r="D2460" s="4" t="s">
        <v>11</v>
      </c>
    </row>
    <row r="2461" spans="1:21">
      <c r="A2461" t="n">
        <v>22072</v>
      </c>
      <c r="B2461" s="59" t="n">
        <v>116</v>
      </c>
      <c r="C2461" s="7" t="n">
        <v>6</v>
      </c>
      <c r="D2461" s="7" t="n">
        <v>1</v>
      </c>
    </row>
    <row r="2462" spans="1:21">
      <c r="A2462" t="s">
        <v>4</v>
      </c>
      <c r="B2462" s="4" t="s">
        <v>5</v>
      </c>
      <c r="C2462" s="4" t="s">
        <v>11</v>
      </c>
      <c r="D2462" s="4" t="s">
        <v>15</v>
      </c>
    </row>
    <row r="2463" spans="1:21">
      <c r="A2463" t="n">
        <v>22076</v>
      </c>
      <c r="B2463" s="65" t="n">
        <v>44</v>
      </c>
      <c r="C2463" s="7" t="n">
        <v>7002</v>
      </c>
      <c r="D2463" s="7" t="n">
        <v>16</v>
      </c>
    </row>
    <row r="2464" spans="1:21">
      <c r="A2464" t="s">
        <v>4</v>
      </c>
      <c r="B2464" s="4" t="s">
        <v>5</v>
      </c>
      <c r="C2464" s="4" t="s">
        <v>11</v>
      </c>
      <c r="D2464" s="4" t="s">
        <v>7</v>
      </c>
      <c r="E2464" s="4" t="s">
        <v>7</v>
      </c>
      <c r="F2464" s="4" t="s">
        <v>8</v>
      </c>
    </row>
    <row r="2465" spans="1:21">
      <c r="A2465" t="n">
        <v>22083</v>
      </c>
      <c r="B2465" s="50" t="n">
        <v>47</v>
      </c>
      <c r="C2465" s="7" t="n">
        <v>7002</v>
      </c>
      <c r="D2465" s="7" t="n">
        <v>0</v>
      </c>
      <c r="E2465" s="7" t="n">
        <v>0</v>
      </c>
      <c r="F2465" s="7" t="s">
        <v>276</v>
      </c>
    </row>
    <row r="2466" spans="1:21">
      <c r="A2466" t="s">
        <v>4</v>
      </c>
      <c r="B2466" s="4" t="s">
        <v>5</v>
      </c>
      <c r="C2466" s="4" t="s">
        <v>11</v>
      </c>
      <c r="D2466" s="4" t="s">
        <v>15</v>
      </c>
    </row>
    <row r="2467" spans="1:21">
      <c r="A2467" t="n">
        <v>22105</v>
      </c>
      <c r="B2467" s="38" t="n">
        <v>43</v>
      </c>
      <c r="C2467" s="7" t="n">
        <v>1000</v>
      </c>
      <c r="D2467" s="7" t="n">
        <v>256</v>
      </c>
    </row>
    <row r="2468" spans="1:21">
      <c r="A2468" t="s">
        <v>4</v>
      </c>
      <c r="B2468" s="4" t="s">
        <v>5</v>
      </c>
      <c r="C2468" s="4" t="s">
        <v>11</v>
      </c>
      <c r="D2468" s="4" t="s">
        <v>13</v>
      </c>
      <c r="E2468" s="4" t="s">
        <v>13</v>
      </c>
      <c r="F2468" s="4" t="s">
        <v>13</v>
      </c>
      <c r="G2468" s="4" t="s">
        <v>13</v>
      </c>
    </row>
    <row r="2469" spans="1:21">
      <c r="A2469" t="n">
        <v>22112</v>
      </c>
      <c r="B2469" s="37" t="n">
        <v>46</v>
      </c>
      <c r="C2469" s="7" t="n">
        <v>0</v>
      </c>
      <c r="D2469" s="7" t="n">
        <v>-252.110000610352</v>
      </c>
      <c r="E2469" s="7" t="n">
        <v>0</v>
      </c>
      <c r="F2469" s="7" t="n">
        <v>-40.7299995422363</v>
      </c>
      <c r="G2469" s="7" t="n">
        <v>0</v>
      </c>
    </row>
    <row r="2470" spans="1:21">
      <c r="A2470" t="s">
        <v>4</v>
      </c>
      <c r="B2470" s="4" t="s">
        <v>5</v>
      </c>
      <c r="C2470" s="4" t="s">
        <v>11</v>
      </c>
      <c r="D2470" s="4" t="s">
        <v>13</v>
      </c>
      <c r="E2470" s="4" t="s">
        <v>13</v>
      </c>
      <c r="F2470" s="4" t="s">
        <v>13</v>
      </c>
      <c r="G2470" s="4" t="s">
        <v>13</v>
      </c>
    </row>
    <row r="2471" spans="1:21">
      <c r="A2471" t="n">
        <v>22131</v>
      </c>
      <c r="B2471" s="37" t="n">
        <v>46</v>
      </c>
      <c r="C2471" s="7" t="n">
        <v>1000</v>
      </c>
      <c r="D2471" s="7" t="n">
        <v>-254.369995117188</v>
      </c>
      <c r="E2471" s="7" t="n">
        <v>0</v>
      </c>
      <c r="F2471" s="7" t="n">
        <v>-1.63999998569489</v>
      </c>
      <c r="G2471" s="7" t="n">
        <v>108.599998474121</v>
      </c>
    </row>
    <row r="2472" spans="1:21">
      <c r="A2472" t="s">
        <v>4</v>
      </c>
      <c r="B2472" s="4" t="s">
        <v>5</v>
      </c>
      <c r="C2472" s="4" t="s">
        <v>11</v>
      </c>
      <c r="D2472" s="4" t="s">
        <v>7</v>
      </c>
      <c r="E2472" s="4" t="s">
        <v>8</v>
      </c>
      <c r="F2472" s="4" t="s">
        <v>13</v>
      </c>
      <c r="G2472" s="4" t="s">
        <v>13</v>
      </c>
      <c r="H2472" s="4" t="s">
        <v>13</v>
      </c>
    </row>
    <row r="2473" spans="1:21">
      <c r="A2473" t="n">
        <v>22150</v>
      </c>
      <c r="B2473" s="40" t="n">
        <v>48</v>
      </c>
      <c r="C2473" s="7" t="n">
        <v>1000</v>
      </c>
      <c r="D2473" s="7" t="n">
        <v>0</v>
      </c>
      <c r="E2473" s="7" t="s">
        <v>64</v>
      </c>
      <c r="F2473" s="7" t="n">
        <v>-1</v>
      </c>
      <c r="G2473" s="7" t="n">
        <v>1</v>
      </c>
      <c r="H2473" s="7" t="n">
        <v>1.40129846432482e-45</v>
      </c>
    </row>
    <row r="2474" spans="1:21">
      <c r="A2474" t="s">
        <v>4</v>
      </c>
      <c r="B2474" s="4" t="s">
        <v>5</v>
      </c>
      <c r="C2474" s="4" t="s">
        <v>7</v>
      </c>
      <c r="D2474" s="4" t="s">
        <v>7</v>
      </c>
      <c r="E2474" s="4" t="s">
        <v>13</v>
      </c>
      <c r="F2474" s="4" t="s">
        <v>13</v>
      </c>
      <c r="G2474" s="4" t="s">
        <v>13</v>
      </c>
      <c r="H2474" s="4" t="s">
        <v>11</v>
      </c>
    </row>
    <row r="2475" spans="1:21">
      <c r="A2475" t="n">
        <v>22178</v>
      </c>
      <c r="B2475" s="60" t="n">
        <v>45</v>
      </c>
      <c r="C2475" s="7" t="n">
        <v>2</v>
      </c>
      <c r="D2475" s="7" t="n">
        <v>3</v>
      </c>
      <c r="E2475" s="7" t="n">
        <v>-252.039993286133</v>
      </c>
      <c r="F2475" s="7" t="n">
        <v>2.36999988555908</v>
      </c>
      <c r="G2475" s="7" t="n">
        <v>-38.7000007629395</v>
      </c>
      <c r="H2475" s="7" t="n">
        <v>0</v>
      </c>
    </row>
    <row r="2476" spans="1:21">
      <c r="A2476" t="s">
        <v>4</v>
      </c>
      <c r="B2476" s="4" t="s">
        <v>5</v>
      </c>
      <c r="C2476" s="4" t="s">
        <v>7</v>
      </c>
      <c r="D2476" s="4" t="s">
        <v>7</v>
      </c>
      <c r="E2476" s="4" t="s">
        <v>13</v>
      </c>
      <c r="F2476" s="4" t="s">
        <v>13</v>
      </c>
      <c r="G2476" s="4" t="s">
        <v>13</v>
      </c>
      <c r="H2476" s="4" t="s">
        <v>11</v>
      </c>
      <c r="I2476" s="4" t="s">
        <v>7</v>
      </c>
    </row>
    <row r="2477" spans="1:21">
      <c r="A2477" t="n">
        <v>22195</v>
      </c>
      <c r="B2477" s="60" t="n">
        <v>45</v>
      </c>
      <c r="C2477" s="7" t="n">
        <v>4</v>
      </c>
      <c r="D2477" s="7" t="n">
        <v>3</v>
      </c>
      <c r="E2477" s="7" t="n">
        <v>11.5299997329712</v>
      </c>
      <c r="F2477" s="7" t="n">
        <v>169.399993896484</v>
      </c>
      <c r="G2477" s="7" t="n">
        <v>0</v>
      </c>
      <c r="H2477" s="7" t="n">
        <v>0</v>
      </c>
      <c r="I2477" s="7" t="n">
        <v>0</v>
      </c>
    </row>
    <row r="2478" spans="1:21">
      <c r="A2478" t="s">
        <v>4</v>
      </c>
      <c r="B2478" s="4" t="s">
        <v>5</v>
      </c>
      <c r="C2478" s="4" t="s">
        <v>7</v>
      </c>
      <c r="D2478" s="4" t="s">
        <v>7</v>
      </c>
      <c r="E2478" s="4" t="s">
        <v>13</v>
      </c>
      <c r="F2478" s="4" t="s">
        <v>11</v>
      </c>
    </row>
    <row r="2479" spans="1:21">
      <c r="A2479" t="n">
        <v>22213</v>
      </c>
      <c r="B2479" s="60" t="n">
        <v>45</v>
      </c>
      <c r="C2479" s="7" t="n">
        <v>5</v>
      </c>
      <c r="D2479" s="7" t="n">
        <v>3</v>
      </c>
      <c r="E2479" s="7" t="n">
        <v>10</v>
      </c>
      <c r="F2479" s="7" t="n">
        <v>0</v>
      </c>
    </row>
    <row r="2480" spans="1:21">
      <c r="A2480" t="s">
        <v>4</v>
      </c>
      <c r="B2480" s="4" t="s">
        <v>5</v>
      </c>
      <c r="C2480" s="4" t="s">
        <v>7</v>
      </c>
      <c r="D2480" s="4" t="s">
        <v>7</v>
      </c>
      <c r="E2480" s="4" t="s">
        <v>13</v>
      </c>
      <c r="F2480" s="4" t="s">
        <v>11</v>
      </c>
    </row>
    <row r="2481" spans="1:9">
      <c r="A2481" t="n">
        <v>22222</v>
      </c>
      <c r="B2481" s="60" t="n">
        <v>45</v>
      </c>
      <c r="C2481" s="7" t="n">
        <v>11</v>
      </c>
      <c r="D2481" s="7" t="n">
        <v>3</v>
      </c>
      <c r="E2481" s="7" t="n">
        <v>35.7000007629395</v>
      </c>
      <c r="F2481" s="7" t="n">
        <v>0</v>
      </c>
    </row>
    <row r="2482" spans="1:9">
      <c r="A2482" t="s">
        <v>4</v>
      </c>
      <c r="B2482" s="4" t="s">
        <v>5</v>
      </c>
      <c r="C2482" s="4" t="s">
        <v>7</v>
      </c>
      <c r="D2482" s="4" t="s">
        <v>7</v>
      </c>
      <c r="E2482" s="4" t="s">
        <v>13</v>
      </c>
      <c r="F2482" s="4" t="s">
        <v>13</v>
      </c>
      <c r="G2482" s="4" t="s">
        <v>13</v>
      </c>
      <c r="H2482" s="4" t="s">
        <v>11</v>
      </c>
      <c r="I2482" s="4" t="s">
        <v>7</v>
      </c>
    </row>
    <row r="2483" spans="1:9">
      <c r="A2483" t="n">
        <v>22231</v>
      </c>
      <c r="B2483" s="60" t="n">
        <v>45</v>
      </c>
      <c r="C2483" s="7" t="n">
        <v>4</v>
      </c>
      <c r="D2483" s="7" t="n">
        <v>3</v>
      </c>
      <c r="E2483" s="7" t="n">
        <v>1.32000005245209</v>
      </c>
      <c r="F2483" s="7" t="n">
        <v>176.039993286133</v>
      </c>
      <c r="G2483" s="7" t="n">
        <v>0</v>
      </c>
      <c r="H2483" s="7" t="n">
        <v>6000</v>
      </c>
      <c r="I2483" s="7" t="n">
        <v>0</v>
      </c>
    </row>
    <row r="2484" spans="1:9">
      <c r="A2484" t="s">
        <v>4</v>
      </c>
      <c r="B2484" s="4" t="s">
        <v>5</v>
      </c>
      <c r="C2484" s="4" t="s">
        <v>7</v>
      </c>
      <c r="D2484" s="4" t="s">
        <v>7</v>
      </c>
      <c r="E2484" s="4" t="s">
        <v>13</v>
      </c>
      <c r="F2484" s="4" t="s">
        <v>13</v>
      </c>
      <c r="G2484" s="4" t="s">
        <v>13</v>
      </c>
      <c r="H2484" s="4" t="s">
        <v>11</v>
      </c>
    </row>
    <row r="2485" spans="1:9">
      <c r="A2485" t="n">
        <v>22249</v>
      </c>
      <c r="B2485" s="60" t="n">
        <v>45</v>
      </c>
      <c r="C2485" s="7" t="n">
        <v>2</v>
      </c>
      <c r="D2485" s="7" t="n">
        <v>3</v>
      </c>
      <c r="E2485" s="7" t="n">
        <v>-252.369995117188</v>
      </c>
      <c r="F2485" s="7" t="n">
        <v>2.25999999046326</v>
      </c>
      <c r="G2485" s="7" t="n">
        <v>-32.7599983215332</v>
      </c>
      <c r="H2485" s="7" t="n">
        <v>6000</v>
      </c>
    </row>
    <row r="2486" spans="1:9">
      <c r="A2486" t="s">
        <v>4</v>
      </c>
      <c r="B2486" s="4" t="s">
        <v>5</v>
      </c>
      <c r="C2486" s="4" t="s">
        <v>11</v>
      </c>
      <c r="D2486" s="4" t="s">
        <v>11</v>
      </c>
      <c r="E2486" s="4" t="s">
        <v>13</v>
      </c>
      <c r="F2486" s="4" t="s">
        <v>13</v>
      </c>
      <c r="G2486" s="4" t="s">
        <v>13</v>
      </c>
      <c r="H2486" s="4" t="s">
        <v>13</v>
      </c>
      <c r="I2486" s="4" t="s">
        <v>7</v>
      </c>
      <c r="J2486" s="4" t="s">
        <v>11</v>
      </c>
    </row>
    <row r="2487" spans="1:9">
      <c r="A2487" t="n">
        <v>22266</v>
      </c>
      <c r="B2487" s="58" t="n">
        <v>55</v>
      </c>
      <c r="C2487" s="7" t="n">
        <v>0</v>
      </c>
      <c r="D2487" s="7" t="n">
        <v>65024</v>
      </c>
      <c r="E2487" s="7" t="n">
        <v>0</v>
      </c>
      <c r="F2487" s="7" t="n">
        <v>0</v>
      </c>
      <c r="G2487" s="7" t="n">
        <v>8</v>
      </c>
      <c r="H2487" s="7" t="n">
        <v>0.899999976158142</v>
      </c>
      <c r="I2487" s="7" t="n">
        <v>1</v>
      </c>
      <c r="J2487" s="7" t="n">
        <v>0</v>
      </c>
    </row>
    <row r="2488" spans="1:9">
      <c r="A2488" t="s">
        <v>4</v>
      </c>
      <c r="B2488" s="4" t="s">
        <v>5</v>
      </c>
      <c r="C2488" s="4" t="s">
        <v>7</v>
      </c>
      <c r="D2488" s="4" t="s">
        <v>11</v>
      </c>
      <c r="E2488" s="4" t="s">
        <v>13</v>
      </c>
    </row>
    <row r="2489" spans="1:9">
      <c r="A2489" t="n">
        <v>22290</v>
      </c>
      <c r="B2489" s="32" t="n">
        <v>58</v>
      </c>
      <c r="C2489" s="7" t="n">
        <v>100</v>
      </c>
      <c r="D2489" s="7" t="n">
        <v>1000</v>
      </c>
      <c r="E2489" s="7" t="n">
        <v>1</v>
      </c>
    </row>
    <row r="2490" spans="1:9">
      <c r="A2490" t="s">
        <v>4</v>
      </c>
      <c r="B2490" s="4" t="s">
        <v>5</v>
      </c>
      <c r="C2490" s="4" t="s">
        <v>11</v>
      </c>
    </row>
    <row r="2491" spans="1:9">
      <c r="A2491" t="n">
        <v>22298</v>
      </c>
      <c r="B2491" s="28" t="n">
        <v>16</v>
      </c>
      <c r="C2491" s="7" t="n">
        <v>1000</v>
      </c>
    </row>
    <row r="2492" spans="1:9">
      <c r="A2492" t="s">
        <v>4</v>
      </c>
      <c r="B2492" s="4" t="s">
        <v>5</v>
      </c>
      <c r="C2492" s="4" t="s">
        <v>11</v>
      </c>
      <c r="D2492" s="4" t="s">
        <v>13</v>
      </c>
      <c r="E2492" s="4" t="s">
        <v>13</v>
      </c>
      <c r="F2492" s="4" t="s">
        <v>13</v>
      </c>
      <c r="G2492" s="4" t="s">
        <v>11</v>
      </c>
      <c r="H2492" s="4" t="s">
        <v>11</v>
      </c>
    </row>
    <row r="2493" spans="1:9">
      <c r="A2493" t="n">
        <v>22301</v>
      </c>
      <c r="B2493" s="44" t="n">
        <v>60</v>
      </c>
      <c r="C2493" s="7" t="n">
        <v>0</v>
      </c>
      <c r="D2493" s="7" t="n">
        <v>30</v>
      </c>
      <c r="E2493" s="7" t="n">
        <v>0</v>
      </c>
      <c r="F2493" s="7" t="n">
        <v>0</v>
      </c>
      <c r="G2493" s="7" t="n">
        <v>1000</v>
      </c>
      <c r="H2493" s="7" t="n">
        <v>0</v>
      </c>
    </row>
    <row r="2494" spans="1:9">
      <c r="A2494" t="s">
        <v>4</v>
      </c>
      <c r="B2494" s="4" t="s">
        <v>5</v>
      </c>
      <c r="C2494" s="4" t="s">
        <v>11</v>
      </c>
    </row>
    <row r="2495" spans="1:9">
      <c r="A2495" t="n">
        <v>22320</v>
      </c>
      <c r="B2495" s="28" t="n">
        <v>16</v>
      </c>
      <c r="C2495" s="7" t="n">
        <v>1000</v>
      </c>
    </row>
    <row r="2496" spans="1:9">
      <c r="A2496" t="s">
        <v>4</v>
      </c>
      <c r="B2496" s="4" t="s">
        <v>5</v>
      </c>
      <c r="C2496" s="4" t="s">
        <v>11</v>
      </c>
      <c r="D2496" s="4" t="s">
        <v>13</v>
      </c>
      <c r="E2496" s="4" t="s">
        <v>13</v>
      </c>
      <c r="F2496" s="4" t="s">
        <v>13</v>
      </c>
      <c r="G2496" s="4" t="s">
        <v>11</v>
      </c>
      <c r="H2496" s="4" t="s">
        <v>11</v>
      </c>
    </row>
    <row r="2497" spans="1:10">
      <c r="A2497" t="n">
        <v>22323</v>
      </c>
      <c r="B2497" s="44" t="n">
        <v>60</v>
      </c>
      <c r="C2497" s="7" t="n">
        <v>0</v>
      </c>
      <c r="D2497" s="7" t="n">
        <v>-30</v>
      </c>
      <c r="E2497" s="7" t="n">
        <v>0</v>
      </c>
      <c r="F2497" s="7" t="n">
        <v>0</v>
      </c>
      <c r="G2497" s="7" t="n">
        <v>2000</v>
      </c>
      <c r="H2497" s="7" t="n">
        <v>0</v>
      </c>
    </row>
    <row r="2498" spans="1:10">
      <c r="A2498" t="s">
        <v>4</v>
      </c>
      <c r="B2498" s="4" t="s">
        <v>5</v>
      </c>
      <c r="C2498" s="4" t="s">
        <v>11</v>
      </c>
    </row>
    <row r="2499" spans="1:10">
      <c r="A2499" t="n">
        <v>22342</v>
      </c>
      <c r="B2499" s="28" t="n">
        <v>16</v>
      </c>
      <c r="C2499" s="7" t="n">
        <v>2000</v>
      </c>
    </row>
    <row r="2500" spans="1:10">
      <c r="A2500" t="s">
        <v>4</v>
      </c>
      <c r="B2500" s="4" t="s">
        <v>5</v>
      </c>
      <c r="C2500" s="4" t="s">
        <v>11</v>
      </c>
      <c r="D2500" s="4" t="s">
        <v>13</v>
      </c>
      <c r="E2500" s="4" t="s">
        <v>13</v>
      </c>
      <c r="F2500" s="4" t="s">
        <v>13</v>
      </c>
      <c r="G2500" s="4" t="s">
        <v>11</v>
      </c>
      <c r="H2500" s="4" t="s">
        <v>11</v>
      </c>
    </row>
    <row r="2501" spans="1:10">
      <c r="A2501" t="n">
        <v>22345</v>
      </c>
      <c r="B2501" s="44" t="n">
        <v>60</v>
      </c>
      <c r="C2501" s="7" t="n">
        <v>0</v>
      </c>
      <c r="D2501" s="7" t="n">
        <v>0</v>
      </c>
      <c r="E2501" s="7" t="n">
        <v>0</v>
      </c>
      <c r="F2501" s="7" t="n">
        <v>0</v>
      </c>
      <c r="G2501" s="7" t="n">
        <v>1000</v>
      </c>
      <c r="H2501" s="7" t="n">
        <v>0</v>
      </c>
    </row>
    <row r="2502" spans="1:10">
      <c r="A2502" t="s">
        <v>4</v>
      </c>
      <c r="B2502" s="4" t="s">
        <v>5</v>
      </c>
      <c r="C2502" s="4" t="s">
        <v>11</v>
      </c>
    </row>
    <row r="2503" spans="1:10">
      <c r="A2503" t="n">
        <v>22364</v>
      </c>
      <c r="B2503" s="28" t="n">
        <v>16</v>
      </c>
      <c r="C2503" s="7" t="n">
        <v>1000</v>
      </c>
    </row>
    <row r="2504" spans="1:10">
      <c r="A2504" t="s">
        <v>4</v>
      </c>
      <c r="B2504" s="4" t="s">
        <v>5</v>
      </c>
      <c r="C2504" s="4" t="s">
        <v>7</v>
      </c>
      <c r="D2504" s="4" t="s">
        <v>11</v>
      </c>
      <c r="E2504" s="4" t="s">
        <v>13</v>
      </c>
    </row>
    <row r="2505" spans="1:10">
      <c r="A2505" t="n">
        <v>22367</v>
      </c>
      <c r="B2505" s="32" t="n">
        <v>58</v>
      </c>
      <c r="C2505" s="7" t="n">
        <v>0</v>
      </c>
      <c r="D2505" s="7" t="n">
        <v>1000</v>
      </c>
      <c r="E2505" s="7" t="n">
        <v>1</v>
      </c>
    </row>
    <row r="2506" spans="1:10">
      <c r="A2506" t="s">
        <v>4</v>
      </c>
      <c r="B2506" s="4" t="s">
        <v>5</v>
      </c>
      <c r="C2506" s="4" t="s">
        <v>7</v>
      </c>
      <c r="D2506" s="4" t="s">
        <v>11</v>
      </c>
    </row>
    <row r="2507" spans="1:10">
      <c r="A2507" t="n">
        <v>22375</v>
      </c>
      <c r="B2507" s="32" t="n">
        <v>58</v>
      </c>
      <c r="C2507" s="7" t="n">
        <v>255</v>
      </c>
      <c r="D2507" s="7" t="n">
        <v>0</v>
      </c>
    </row>
    <row r="2508" spans="1:10">
      <c r="A2508" t="s">
        <v>4</v>
      </c>
      <c r="B2508" s="4" t="s">
        <v>5</v>
      </c>
      <c r="C2508" s="4" t="s">
        <v>11</v>
      </c>
      <c r="D2508" s="4" t="s">
        <v>7</v>
      </c>
    </row>
    <row r="2509" spans="1:10">
      <c r="A2509" t="n">
        <v>22379</v>
      </c>
      <c r="B2509" s="49" t="n">
        <v>56</v>
      </c>
      <c r="C2509" s="7" t="n">
        <v>0</v>
      </c>
      <c r="D2509" s="7" t="n">
        <v>1</v>
      </c>
    </row>
    <row r="2510" spans="1:10">
      <c r="A2510" t="s">
        <v>4</v>
      </c>
      <c r="B2510" s="4" t="s">
        <v>5</v>
      </c>
      <c r="C2510" s="4" t="s">
        <v>7</v>
      </c>
      <c r="D2510" s="4" t="s">
        <v>7</v>
      </c>
      <c r="E2510" s="4" t="s">
        <v>13</v>
      </c>
      <c r="F2510" s="4" t="s">
        <v>13</v>
      </c>
      <c r="G2510" s="4" t="s">
        <v>13</v>
      </c>
      <c r="H2510" s="4" t="s">
        <v>11</v>
      </c>
    </row>
    <row r="2511" spans="1:10">
      <c r="A2511" t="n">
        <v>22383</v>
      </c>
      <c r="B2511" s="60" t="n">
        <v>45</v>
      </c>
      <c r="C2511" s="7" t="n">
        <v>2</v>
      </c>
      <c r="D2511" s="7" t="n">
        <v>3</v>
      </c>
      <c r="E2511" s="7" t="n">
        <v>-253.720001220703</v>
      </c>
      <c r="F2511" s="7" t="n">
        <v>1.36000001430511</v>
      </c>
      <c r="G2511" s="7" t="n">
        <v>-1.82000005245209</v>
      </c>
      <c r="H2511" s="7" t="n">
        <v>0</v>
      </c>
    </row>
    <row r="2512" spans="1:10">
      <c r="A2512" t="s">
        <v>4</v>
      </c>
      <c r="B2512" s="4" t="s">
        <v>5</v>
      </c>
      <c r="C2512" s="4" t="s">
        <v>7</v>
      </c>
      <c r="D2512" s="4" t="s">
        <v>7</v>
      </c>
      <c r="E2512" s="4" t="s">
        <v>13</v>
      </c>
      <c r="F2512" s="4" t="s">
        <v>13</v>
      </c>
      <c r="G2512" s="4" t="s">
        <v>13</v>
      </c>
      <c r="H2512" s="4" t="s">
        <v>11</v>
      </c>
      <c r="I2512" s="4" t="s">
        <v>7</v>
      </c>
    </row>
    <row r="2513" spans="1:9">
      <c r="A2513" t="n">
        <v>22400</v>
      </c>
      <c r="B2513" s="60" t="n">
        <v>45</v>
      </c>
      <c r="C2513" s="7" t="n">
        <v>4</v>
      </c>
      <c r="D2513" s="7" t="n">
        <v>3</v>
      </c>
      <c r="E2513" s="7" t="n">
        <v>2.75999999046326</v>
      </c>
      <c r="F2513" s="7" t="n">
        <v>145.809997558594</v>
      </c>
      <c r="G2513" s="7" t="n">
        <v>0</v>
      </c>
      <c r="H2513" s="7" t="n">
        <v>0</v>
      </c>
      <c r="I2513" s="7" t="n">
        <v>0</v>
      </c>
    </row>
    <row r="2514" spans="1:9">
      <c r="A2514" t="s">
        <v>4</v>
      </c>
      <c r="B2514" s="4" t="s">
        <v>5</v>
      </c>
      <c r="C2514" s="4" t="s">
        <v>7</v>
      </c>
      <c r="D2514" s="4" t="s">
        <v>7</v>
      </c>
      <c r="E2514" s="4" t="s">
        <v>13</v>
      </c>
      <c r="F2514" s="4" t="s">
        <v>11</v>
      </c>
    </row>
    <row r="2515" spans="1:9">
      <c r="A2515" t="n">
        <v>22418</v>
      </c>
      <c r="B2515" s="60" t="n">
        <v>45</v>
      </c>
      <c r="C2515" s="7" t="n">
        <v>5</v>
      </c>
      <c r="D2515" s="7" t="n">
        <v>3</v>
      </c>
      <c r="E2515" s="7" t="n">
        <v>3.40000009536743</v>
      </c>
      <c r="F2515" s="7" t="n">
        <v>0</v>
      </c>
    </row>
    <row r="2516" spans="1:9">
      <c r="A2516" t="s">
        <v>4</v>
      </c>
      <c r="B2516" s="4" t="s">
        <v>5</v>
      </c>
      <c r="C2516" s="4" t="s">
        <v>7</v>
      </c>
      <c r="D2516" s="4" t="s">
        <v>7</v>
      </c>
      <c r="E2516" s="4" t="s">
        <v>13</v>
      </c>
      <c r="F2516" s="4" t="s">
        <v>11</v>
      </c>
    </row>
    <row r="2517" spans="1:9">
      <c r="A2517" t="n">
        <v>22427</v>
      </c>
      <c r="B2517" s="60" t="n">
        <v>45</v>
      </c>
      <c r="C2517" s="7" t="n">
        <v>11</v>
      </c>
      <c r="D2517" s="7" t="n">
        <v>3</v>
      </c>
      <c r="E2517" s="7" t="n">
        <v>34</v>
      </c>
      <c r="F2517" s="7" t="n">
        <v>0</v>
      </c>
    </row>
    <row r="2518" spans="1:9">
      <c r="A2518" t="s">
        <v>4</v>
      </c>
      <c r="B2518" s="4" t="s">
        <v>5</v>
      </c>
      <c r="C2518" s="4" t="s">
        <v>7</v>
      </c>
      <c r="D2518" s="4" t="s">
        <v>7</v>
      </c>
      <c r="E2518" s="4" t="s">
        <v>13</v>
      </c>
      <c r="F2518" s="4" t="s">
        <v>11</v>
      </c>
    </row>
    <row r="2519" spans="1:9">
      <c r="A2519" t="n">
        <v>22436</v>
      </c>
      <c r="B2519" s="60" t="n">
        <v>45</v>
      </c>
      <c r="C2519" s="7" t="n">
        <v>5</v>
      </c>
      <c r="D2519" s="7" t="n">
        <v>3</v>
      </c>
      <c r="E2519" s="7" t="n">
        <v>3</v>
      </c>
      <c r="F2519" s="7" t="n">
        <v>2000</v>
      </c>
    </row>
    <row r="2520" spans="1:9">
      <c r="A2520" t="s">
        <v>4</v>
      </c>
      <c r="B2520" s="4" t="s">
        <v>5</v>
      </c>
      <c r="C2520" s="4" t="s">
        <v>11</v>
      </c>
      <c r="D2520" s="4" t="s">
        <v>13</v>
      </c>
      <c r="E2520" s="4" t="s">
        <v>13</v>
      </c>
      <c r="F2520" s="4" t="s">
        <v>13</v>
      </c>
      <c r="G2520" s="4" t="s">
        <v>13</v>
      </c>
    </row>
    <row r="2521" spans="1:9">
      <c r="A2521" t="n">
        <v>22445</v>
      </c>
      <c r="B2521" s="37" t="n">
        <v>46</v>
      </c>
      <c r="C2521" s="7" t="n">
        <v>0</v>
      </c>
      <c r="D2521" s="7" t="n">
        <v>-253.130004882813</v>
      </c>
      <c r="E2521" s="7" t="n">
        <v>0</v>
      </c>
      <c r="F2521" s="7" t="n">
        <v>-2.11999988555908</v>
      </c>
      <c r="G2521" s="7" t="n">
        <v>297.600006103516</v>
      </c>
    </row>
    <row r="2522" spans="1:9">
      <c r="A2522" t="s">
        <v>4</v>
      </c>
      <c r="B2522" s="4" t="s">
        <v>5</v>
      </c>
      <c r="C2522" s="4" t="s">
        <v>11</v>
      </c>
    </row>
    <row r="2523" spans="1:9">
      <c r="A2523" t="n">
        <v>22464</v>
      </c>
      <c r="B2523" s="28" t="n">
        <v>16</v>
      </c>
      <c r="C2523" s="7" t="n">
        <v>0</v>
      </c>
    </row>
    <row r="2524" spans="1:9">
      <c r="A2524" t="s">
        <v>4</v>
      </c>
      <c r="B2524" s="4" t="s">
        <v>5</v>
      </c>
      <c r="C2524" s="4" t="s">
        <v>11</v>
      </c>
      <c r="D2524" s="4" t="s">
        <v>11</v>
      </c>
      <c r="E2524" s="4" t="s">
        <v>11</v>
      </c>
    </row>
    <row r="2525" spans="1:9">
      <c r="A2525" t="n">
        <v>22467</v>
      </c>
      <c r="B2525" s="66" t="n">
        <v>61</v>
      </c>
      <c r="C2525" s="7" t="n">
        <v>1000</v>
      </c>
      <c r="D2525" s="7" t="n">
        <v>0</v>
      </c>
      <c r="E2525" s="7" t="n">
        <v>0</v>
      </c>
    </row>
    <row r="2526" spans="1:9">
      <c r="A2526" t="s">
        <v>4</v>
      </c>
      <c r="B2526" s="4" t="s">
        <v>5</v>
      </c>
      <c r="C2526" s="4" t="s">
        <v>7</v>
      </c>
      <c r="D2526" s="4" t="s">
        <v>11</v>
      </c>
      <c r="E2526" s="4" t="s">
        <v>13</v>
      </c>
    </row>
    <row r="2527" spans="1:9">
      <c r="A2527" t="n">
        <v>22474</v>
      </c>
      <c r="B2527" s="32" t="n">
        <v>58</v>
      </c>
      <c r="C2527" s="7" t="n">
        <v>100</v>
      </c>
      <c r="D2527" s="7" t="n">
        <v>1000</v>
      </c>
      <c r="E2527" s="7" t="n">
        <v>1</v>
      </c>
    </row>
    <row r="2528" spans="1:9">
      <c r="A2528" t="s">
        <v>4</v>
      </c>
      <c r="B2528" s="4" t="s">
        <v>5</v>
      </c>
      <c r="C2528" s="4" t="s">
        <v>11</v>
      </c>
      <c r="D2528" s="4" t="s">
        <v>7</v>
      </c>
      <c r="E2528" s="4" t="s">
        <v>8</v>
      </c>
      <c r="F2528" s="4" t="s">
        <v>13</v>
      </c>
      <c r="G2528" s="4" t="s">
        <v>13</v>
      </c>
      <c r="H2528" s="4" t="s">
        <v>13</v>
      </c>
    </row>
    <row r="2529" spans="1:9">
      <c r="A2529" t="n">
        <v>22482</v>
      </c>
      <c r="B2529" s="40" t="n">
        <v>48</v>
      </c>
      <c r="C2529" s="7" t="n">
        <v>0</v>
      </c>
      <c r="D2529" s="7" t="n">
        <v>0</v>
      </c>
      <c r="E2529" s="7" t="s">
        <v>227</v>
      </c>
      <c r="F2529" s="7" t="n">
        <v>-1</v>
      </c>
      <c r="G2529" s="7" t="n">
        <v>1</v>
      </c>
      <c r="H2529" s="7" t="n">
        <v>0</v>
      </c>
    </row>
    <row r="2530" spans="1:9">
      <c r="A2530" t="s">
        <v>4</v>
      </c>
      <c r="B2530" s="4" t="s">
        <v>5</v>
      </c>
      <c r="C2530" s="4" t="s">
        <v>11</v>
      </c>
    </row>
    <row r="2531" spans="1:9">
      <c r="A2531" t="n">
        <v>22510</v>
      </c>
      <c r="B2531" s="28" t="n">
        <v>16</v>
      </c>
      <c r="C2531" s="7" t="n">
        <v>1000</v>
      </c>
    </row>
    <row r="2532" spans="1:9">
      <c r="A2532" t="s">
        <v>4</v>
      </c>
      <c r="B2532" s="4" t="s">
        <v>5</v>
      </c>
      <c r="C2532" s="4" t="s">
        <v>11</v>
      </c>
    </row>
    <row r="2533" spans="1:9">
      <c r="A2533" t="n">
        <v>22513</v>
      </c>
      <c r="B2533" s="28" t="n">
        <v>16</v>
      </c>
      <c r="C2533" s="7" t="n">
        <v>1500</v>
      </c>
    </row>
    <row r="2534" spans="1:9">
      <c r="A2534" t="s">
        <v>4</v>
      </c>
      <c r="B2534" s="4" t="s">
        <v>5</v>
      </c>
      <c r="C2534" s="4" t="s">
        <v>11</v>
      </c>
      <c r="D2534" s="4" t="s">
        <v>7</v>
      </c>
      <c r="E2534" s="4" t="s">
        <v>7</v>
      </c>
      <c r="F2534" s="4" t="s">
        <v>8</v>
      </c>
    </row>
    <row r="2535" spans="1:9">
      <c r="A2535" t="n">
        <v>22516</v>
      </c>
      <c r="B2535" s="41" t="n">
        <v>20</v>
      </c>
      <c r="C2535" s="7" t="n">
        <v>1000</v>
      </c>
      <c r="D2535" s="7" t="n">
        <v>2</v>
      </c>
      <c r="E2535" s="7" t="n">
        <v>10</v>
      </c>
      <c r="F2535" s="7" t="s">
        <v>240</v>
      </c>
    </row>
    <row r="2536" spans="1:9">
      <c r="A2536" t="s">
        <v>4</v>
      </c>
      <c r="B2536" s="4" t="s">
        <v>5</v>
      </c>
      <c r="C2536" s="4" t="s">
        <v>11</v>
      </c>
    </row>
    <row r="2537" spans="1:9">
      <c r="A2537" t="n">
        <v>22537</v>
      </c>
      <c r="B2537" s="28" t="n">
        <v>16</v>
      </c>
      <c r="C2537" s="7" t="n">
        <v>1500</v>
      </c>
    </row>
    <row r="2538" spans="1:9">
      <c r="A2538" t="s">
        <v>4</v>
      </c>
      <c r="B2538" s="4" t="s">
        <v>5</v>
      </c>
      <c r="C2538" s="4" t="s">
        <v>7</v>
      </c>
      <c r="D2538" s="4" t="s">
        <v>11</v>
      </c>
      <c r="E2538" s="4" t="s">
        <v>13</v>
      </c>
    </row>
    <row r="2539" spans="1:9">
      <c r="A2539" t="n">
        <v>22540</v>
      </c>
      <c r="B2539" s="32" t="n">
        <v>58</v>
      </c>
      <c r="C2539" s="7" t="n">
        <v>0</v>
      </c>
      <c r="D2539" s="7" t="n">
        <v>1000</v>
      </c>
      <c r="E2539" s="7" t="n">
        <v>1</v>
      </c>
    </row>
    <row r="2540" spans="1:9">
      <c r="A2540" t="s">
        <v>4</v>
      </c>
      <c r="B2540" s="4" t="s">
        <v>5</v>
      </c>
      <c r="C2540" s="4" t="s">
        <v>7</v>
      </c>
      <c r="D2540" s="4" t="s">
        <v>11</v>
      </c>
    </row>
    <row r="2541" spans="1:9">
      <c r="A2541" t="n">
        <v>22548</v>
      </c>
      <c r="B2541" s="32" t="n">
        <v>58</v>
      </c>
      <c r="C2541" s="7" t="n">
        <v>255</v>
      </c>
      <c r="D2541" s="7" t="n">
        <v>0</v>
      </c>
    </row>
    <row r="2542" spans="1:9">
      <c r="A2542" t="s">
        <v>4</v>
      </c>
      <c r="B2542" s="4" t="s">
        <v>5</v>
      </c>
      <c r="C2542" s="4" t="s">
        <v>11</v>
      </c>
      <c r="D2542" s="4" t="s">
        <v>11</v>
      </c>
      <c r="E2542" s="4" t="s">
        <v>11</v>
      </c>
    </row>
    <row r="2543" spans="1:9">
      <c r="A2543" t="n">
        <v>22552</v>
      </c>
      <c r="B2543" s="66" t="n">
        <v>61</v>
      </c>
      <c r="C2543" s="7" t="n">
        <v>1000</v>
      </c>
      <c r="D2543" s="7" t="n">
        <v>65533</v>
      </c>
      <c r="E2543" s="7" t="n">
        <v>0</v>
      </c>
    </row>
    <row r="2544" spans="1:9">
      <c r="A2544" t="s">
        <v>4</v>
      </c>
      <c r="B2544" s="4" t="s">
        <v>5</v>
      </c>
      <c r="C2544" s="4" t="s">
        <v>11</v>
      </c>
      <c r="D2544" s="4" t="s">
        <v>13</v>
      </c>
      <c r="E2544" s="4" t="s">
        <v>13</v>
      </c>
      <c r="F2544" s="4" t="s">
        <v>13</v>
      </c>
      <c r="G2544" s="4" t="s">
        <v>13</v>
      </c>
    </row>
    <row r="2545" spans="1:8">
      <c r="A2545" t="n">
        <v>22559</v>
      </c>
      <c r="B2545" s="37" t="n">
        <v>46</v>
      </c>
      <c r="C2545" s="7" t="n">
        <v>0</v>
      </c>
      <c r="D2545" s="7" t="n">
        <v>-135.029998779297</v>
      </c>
      <c r="E2545" s="7" t="n">
        <v>0</v>
      </c>
      <c r="F2545" s="7" t="n">
        <v>0.129999995231628</v>
      </c>
      <c r="G2545" s="7" t="n">
        <v>270</v>
      </c>
    </row>
    <row r="2546" spans="1:8">
      <c r="A2546" t="s">
        <v>4</v>
      </c>
      <c r="B2546" s="4" t="s">
        <v>5</v>
      </c>
      <c r="C2546" s="4" t="s">
        <v>7</v>
      </c>
      <c r="D2546" s="4" t="s">
        <v>7</v>
      </c>
      <c r="E2546" s="4" t="s">
        <v>13</v>
      </c>
      <c r="F2546" s="4" t="s">
        <v>13</v>
      </c>
      <c r="G2546" s="4" t="s">
        <v>13</v>
      </c>
      <c r="H2546" s="4" t="s">
        <v>11</v>
      </c>
    </row>
    <row r="2547" spans="1:8">
      <c r="A2547" t="n">
        <v>22578</v>
      </c>
      <c r="B2547" s="60" t="n">
        <v>45</v>
      </c>
      <c r="C2547" s="7" t="n">
        <v>2</v>
      </c>
      <c r="D2547" s="7" t="n">
        <v>3</v>
      </c>
      <c r="E2547" s="7" t="n">
        <v>-136.649993896484</v>
      </c>
      <c r="F2547" s="7" t="n">
        <v>1.28999996185303</v>
      </c>
      <c r="G2547" s="7" t="n">
        <v>0.100000001490116</v>
      </c>
      <c r="H2547" s="7" t="n">
        <v>0</v>
      </c>
    </row>
    <row r="2548" spans="1:8">
      <c r="A2548" t="s">
        <v>4</v>
      </c>
      <c r="B2548" s="4" t="s">
        <v>5</v>
      </c>
      <c r="C2548" s="4" t="s">
        <v>7</v>
      </c>
      <c r="D2548" s="4" t="s">
        <v>7</v>
      </c>
      <c r="E2548" s="4" t="s">
        <v>13</v>
      </c>
      <c r="F2548" s="4" t="s">
        <v>13</v>
      </c>
      <c r="G2548" s="4" t="s">
        <v>13</v>
      </c>
      <c r="H2548" s="4" t="s">
        <v>11</v>
      </c>
      <c r="I2548" s="4" t="s">
        <v>7</v>
      </c>
    </row>
    <row r="2549" spans="1:8">
      <c r="A2549" t="n">
        <v>22595</v>
      </c>
      <c r="B2549" s="60" t="n">
        <v>45</v>
      </c>
      <c r="C2549" s="7" t="n">
        <v>4</v>
      </c>
      <c r="D2549" s="7" t="n">
        <v>3</v>
      </c>
      <c r="E2549" s="7" t="n">
        <v>9.30000019073486</v>
      </c>
      <c r="F2549" s="7" t="n">
        <v>291.970001220703</v>
      </c>
      <c r="G2549" s="7" t="n">
        <v>0</v>
      </c>
      <c r="H2549" s="7" t="n">
        <v>0</v>
      </c>
      <c r="I2549" s="7" t="n">
        <v>0</v>
      </c>
    </row>
    <row r="2550" spans="1:8">
      <c r="A2550" t="s">
        <v>4</v>
      </c>
      <c r="B2550" s="4" t="s">
        <v>5</v>
      </c>
      <c r="C2550" s="4" t="s">
        <v>7</v>
      </c>
      <c r="D2550" s="4" t="s">
        <v>7</v>
      </c>
      <c r="E2550" s="4" t="s">
        <v>13</v>
      </c>
      <c r="F2550" s="4" t="s">
        <v>11</v>
      </c>
    </row>
    <row r="2551" spans="1:8">
      <c r="A2551" t="n">
        <v>22613</v>
      </c>
      <c r="B2551" s="60" t="n">
        <v>45</v>
      </c>
      <c r="C2551" s="7" t="n">
        <v>5</v>
      </c>
      <c r="D2551" s="7" t="n">
        <v>3</v>
      </c>
      <c r="E2551" s="7" t="n">
        <v>5.30000019073486</v>
      </c>
      <c r="F2551" s="7" t="n">
        <v>0</v>
      </c>
    </row>
    <row r="2552" spans="1:8">
      <c r="A2552" t="s">
        <v>4</v>
      </c>
      <c r="B2552" s="4" t="s">
        <v>5</v>
      </c>
      <c r="C2552" s="4" t="s">
        <v>7</v>
      </c>
      <c r="D2552" s="4" t="s">
        <v>7</v>
      </c>
      <c r="E2552" s="4" t="s">
        <v>13</v>
      </c>
      <c r="F2552" s="4" t="s">
        <v>11</v>
      </c>
    </row>
    <row r="2553" spans="1:8">
      <c r="A2553" t="n">
        <v>22622</v>
      </c>
      <c r="B2553" s="60" t="n">
        <v>45</v>
      </c>
      <c r="C2553" s="7" t="n">
        <v>11</v>
      </c>
      <c r="D2553" s="7" t="n">
        <v>3</v>
      </c>
      <c r="E2553" s="7" t="n">
        <v>34</v>
      </c>
      <c r="F2553" s="7" t="n">
        <v>0</v>
      </c>
    </row>
    <row r="2554" spans="1:8">
      <c r="A2554" t="s">
        <v>4</v>
      </c>
      <c r="B2554" s="4" t="s">
        <v>5</v>
      </c>
      <c r="C2554" s="4" t="s">
        <v>7</v>
      </c>
      <c r="D2554" s="4" t="s">
        <v>7</v>
      </c>
      <c r="E2554" s="4" t="s">
        <v>13</v>
      </c>
      <c r="F2554" s="4" t="s">
        <v>11</v>
      </c>
    </row>
    <row r="2555" spans="1:8">
      <c r="A2555" t="n">
        <v>22631</v>
      </c>
      <c r="B2555" s="60" t="n">
        <v>45</v>
      </c>
      <c r="C2555" s="7" t="n">
        <v>5</v>
      </c>
      <c r="D2555" s="7" t="n">
        <v>3</v>
      </c>
      <c r="E2555" s="7" t="n">
        <v>4.69999980926514</v>
      </c>
      <c r="F2555" s="7" t="n">
        <v>4000</v>
      </c>
    </row>
    <row r="2556" spans="1:8">
      <c r="A2556" t="s">
        <v>4</v>
      </c>
      <c r="B2556" s="4" t="s">
        <v>5</v>
      </c>
      <c r="C2556" s="4" t="s">
        <v>7</v>
      </c>
      <c r="D2556" s="4" t="s">
        <v>11</v>
      </c>
      <c r="E2556" s="4" t="s">
        <v>13</v>
      </c>
    </row>
    <row r="2557" spans="1:8">
      <c r="A2557" t="n">
        <v>22640</v>
      </c>
      <c r="B2557" s="32" t="n">
        <v>58</v>
      </c>
      <c r="C2557" s="7" t="n">
        <v>100</v>
      </c>
      <c r="D2557" s="7" t="n">
        <v>1000</v>
      </c>
      <c r="E2557" s="7" t="n">
        <v>1</v>
      </c>
    </row>
    <row r="2558" spans="1:8">
      <c r="A2558" t="s">
        <v>4</v>
      </c>
      <c r="B2558" s="4" t="s">
        <v>5</v>
      </c>
      <c r="C2558" s="4" t="s">
        <v>7</v>
      </c>
      <c r="D2558" s="4" t="s">
        <v>11</v>
      </c>
    </row>
    <row r="2559" spans="1:8">
      <c r="A2559" t="n">
        <v>22648</v>
      </c>
      <c r="B2559" s="32" t="n">
        <v>58</v>
      </c>
      <c r="C2559" s="7" t="n">
        <v>255</v>
      </c>
      <c r="D2559" s="7" t="n">
        <v>0</v>
      </c>
    </row>
    <row r="2560" spans="1:8">
      <c r="A2560" t="s">
        <v>4</v>
      </c>
      <c r="B2560" s="4" t="s">
        <v>5</v>
      </c>
      <c r="C2560" s="4" t="s">
        <v>7</v>
      </c>
      <c r="D2560" s="4" t="s">
        <v>11</v>
      </c>
      <c r="E2560" s="4" t="s">
        <v>13</v>
      </c>
      <c r="F2560" s="4" t="s">
        <v>11</v>
      </c>
      <c r="G2560" s="4" t="s">
        <v>15</v>
      </c>
      <c r="H2560" s="4" t="s">
        <v>15</v>
      </c>
      <c r="I2560" s="4" t="s">
        <v>11</v>
      </c>
      <c r="J2560" s="4" t="s">
        <v>11</v>
      </c>
      <c r="K2560" s="4" t="s">
        <v>15</v>
      </c>
      <c r="L2560" s="4" t="s">
        <v>15</v>
      </c>
      <c r="M2560" s="4" t="s">
        <v>15</v>
      </c>
      <c r="N2560" s="4" t="s">
        <v>15</v>
      </c>
      <c r="O2560" s="4" t="s">
        <v>8</v>
      </c>
    </row>
    <row r="2561" spans="1:15">
      <c r="A2561" t="n">
        <v>22652</v>
      </c>
      <c r="B2561" s="33" t="n">
        <v>50</v>
      </c>
      <c r="C2561" s="7" t="n">
        <v>0</v>
      </c>
      <c r="D2561" s="7" t="n">
        <v>2052</v>
      </c>
      <c r="E2561" s="7" t="n">
        <v>0.800000011920929</v>
      </c>
      <c r="F2561" s="7" t="n">
        <v>0</v>
      </c>
      <c r="G2561" s="7" t="n">
        <v>0</v>
      </c>
      <c r="H2561" s="7" t="n">
        <v>0</v>
      </c>
      <c r="I2561" s="7" t="n">
        <v>0</v>
      </c>
      <c r="J2561" s="7" t="n">
        <v>65533</v>
      </c>
      <c r="K2561" s="7" t="n">
        <v>0</v>
      </c>
      <c r="L2561" s="7" t="n">
        <v>0</v>
      </c>
      <c r="M2561" s="7" t="n">
        <v>0</v>
      </c>
      <c r="N2561" s="7" t="n">
        <v>0</v>
      </c>
      <c r="O2561" s="7" t="s">
        <v>18</v>
      </c>
    </row>
    <row r="2562" spans="1:15">
      <c r="A2562" t="s">
        <v>4</v>
      </c>
      <c r="B2562" s="4" t="s">
        <v>5</v>
      </c>
      <c r="C2562" s="4" t="s">
        <v>11</v>
      </c>
    </row>
    <row r="2563" spans="1:15">
      <c r="A2563" t="n">
        <v>22691</v>
      </c>
      <c r="B2563" s="28" t="n">
        <v>16</v>
      </c>
      <c r="C2563" s="7" t="n">
        <v>1500</v>
      </c>
    </row>
    <row r="2564" spans="1:15">
      <c r="A2564" t="s">
        <v>4</v>
      </c>
      <c r="B2564" s="4" t="s">
        <v>5</v>
      </c>
      <c r="C2564" s="4" t="s">
        <v>8</v>
      </c>
      <c r="D2564" s="4" t="s">
        <v>8</v>
      </c>
    </row>
    <row r="2565" spans="1:15">
      <c r="A2565" t="n">
        <v>22694</v>
      </c>
      <c r="B2565" s="73" t="n">
        <v>70</v>
      </c>
      <c r="C2565" s="7" t="s">
        <v>277</v>
      </c>
      <c r="D2565" s="7" t="s">
        <v>278</v>
      </c>
    </row>
    <row r="2566" spans="1:15">
      <c r="A2566" t="s">
        <v>4</v>
      </c>
      <c r="B2566" s="4" t="s">
        <v>5</v>
      </c>
      <c r="C2566" s="4" t="s">
        <v>11</v>
      </c>
    </row>
    <row r="2567" spans="1:15">
      <c r="A2567" t="n">
        <v>22708</v>
      </c>
      <c r="B2567" s="28" t="n">
        <v>16</v>
      </c>
      <c r="C2567" s="7" t="n">
        <v>1000</v>
      </c>
    </row>
    <row r="2568" spans="1:15">
      <c r="A2568" t="s">
        <v>4</v>
      </c>
      <c r="B2568" s="4" t="s">
        <v>5</v>
      </c>
      <c r="C2568" s="4" t="s">
        <v>11</v>
      </c>
      <c r="D2568" s="4" t="s">
        <v>11</v>
      </c>
      <c r="E2568" s="4" t="s">
        <v>13</v>
      </c>
      <c r="F2568" s="4" t="s">
        <v>13</v>
      </c>
      <c r="G2568" s="4" t="s">
        <v>13</v>
      </c>
      <c r="H2568" s="4" t="s">
        <v>13</v>
      </c>
      <c r="I2568" s="4" t="s">
        <v>7</v>
      </c>
      <c r="J2568" s="4" t="s">
        <v>11</v>
      </c>
    </row>
    <row r="2569" spans="1:15">
      <c r="A2569" t="n">
        <v>22711</v>
      </c>
      <c r="B2569" s="58" t="n">
        <v>55</v>
      </c>
      <c r="C2569" s="7" t="n">
        <v>0</v>
      </c>
      <c r="D2569" s="7" t="n">
        <v>65024</v>
      </c>
      <c r="E2569" s="7" t="n">
        <v>0</v>
      </c>
      <c r="F2569" s="7" t="n">
        <v>0</v>
      </c>
      <c r="G2569" s="7" t="n">
        <v>1.5</v>
      </c>
      <c r="H2569" s="7" t="n">
        <v>1.20000004768372</v>
      </c>
      <c r="I2569" s="7" t="n">
        <v>1</v>
      </c>
      <c r="J2569" s="7" t="n">
        <v>0</v>
      </c>
    </row>
    <row r="2570" spans="1:15">
      <c r="A2570" t="s">
        <v>4</v>
      </c>
      <c r="B2570" s="4" t="s">
        <v>5</v>
      </c>
      <c r="C2570" s="4" t="s">
        <v>11</v>
      </c>
      <c r="D2570" s="4" t="s">
        <v>7</v>
      </c>
    </row>
    <row r="2571" spans="1:15">
      <c r="A2571" t="n">
        <v>22735</v>
      </c>
      <c r="B2571" s="49" t="n">
        <v>56</v>
      </c>
      <c r="C2571" s="7" t="n">
        <v>0</v>
      </c>
      <c r="D2571" s="7" t="n">
        <v>0</v>
      </c>
    </row>
    <row r="2572" spans="1:15">
      <c r="A2572" t="s">
        <v>4</v>
      </c>
      <c r="B2572" s="4" t="s">
        <v>5</v>
      </c>
      <c r="C2572" s="4" t="s">
        <v>11</v>
      </c>
      <c r="D2572" s="4" t="s">
        <v>13</v>
      </c>
      <c r="E2572" s="4" t="s">
        <v>13</v>
      </c>
      <c r="F2572" s="4" t="s">
        <v>13</v>
      </c>
      <c r="G2572" s="4" t="s">
        <v>11</v>
      </c>
      <c r="H2572" s="4" t="s">
        <v>11</v>
      </c>
    </row>
    <row r="2573" spans="1:15">
      <c r="A2573" t="n">
        <v>22739</v>
      </c>
      <c r="B2573" s="44" t="n">
        <v>60</v>
      </c>
      <c r="C2573" s="7" t="n">
        <v>0</v>
      </c>
      <c r="D2573" s="7" t="n">
        <v>20</v>
      </c>
      <c r="E2573" s="7" t="n">
        <v>0</v>
      </c>
      <c r="F2573" s="7" t="n">
        <v>0</v>
      </c>
      <c r="G2573" s="7" t="n">
        <v>800</v>
      </c>
      <c r="H2573" s="7" t="n">
        <v>0</v>
      </c>
    </row>
    <row r="2574" spans="1:15">
      <c r="A2574" t="s">
        <v>4</v>
      </c>
      <c r="B2574" s="4" t="s">
        <v>5</v>
      </c>
      <c r="C2574" s="4" t="s">
        <v>11</v>
      </c>
    </row>
    <row r="2575" spans="1:15">
      <c r="A2575" t="n">
        <v>22758</v>
      </c>
      <c r="B2575" s="28" t="n">
        <v>16</v>
      </c>
      <c r="C2575" s="7" t="n">
        <v>800</v>
      </c>
    </row>
    <row r="2576" spans="1:15">
      <c r="A2576" t="s">
        <v>4</v>
      </c>
      <c r="B2576" s="4" t="s">
        <v>5</v>
      </c>
      <c r="C2576" s="4" t="s">
        <v>7</v>
      </c>
      <c r="D2576" s="4" t="s">
        <v>11</v>
      </c>
      <c r="E2576" s="4" t="s">
        <v>8</v>
      </c>
    </row>
    <row r="2577" spans="1:15">
      <c r="A2577" t="n">
        <v>22761</v>
      </c>
      <c r="B2577" s="27" t="n">
        <v>51</v>
      </c>
      <c r="C2577" s="7" t="n">
        <v>4</v>
      </c>
      <c r="D2577" s="7" t="n">
        <v>0</v>
      </c>
      <c r="E2577" s="7" t="s">
        <v>279</v>
      </c>
    </row>
    <row r="2578" spans="1:15">
      <c r="A2578" t="s">
        <v>4</v>
      </c>
      <c r="B2578" s="4" t="s">
        <v>5</v>
      </c>
      <c r="C2578" s="4" t="s">
        <v>11</v>
      </c>
    </row>
    <row r="2579" spans="1:15">
      <c r="A2579" t="n">
        <v>22776</v>
      </c>
      <c r="B2579" s="28" t="n">
        <v>16</v>
      </c>
      <c r="C2579" s="7" t="n">
        <v>0</v>
      </c>
    </row>
    <row r="2580" spans="1:15">
      <c r="A2580" t="s">
        <v>4</v>
      </c>
      <c r="B2580" s="4" t="s">
        <v>5</v>
      </c>
      <c r="C2580" s="4" t="s">
        <v>11</v>
      </c>
      <c r="D2580" s="4" t="s">
        <v>7</v>
      </c>
      <c r="E2580" s="4" t="s">
        <v>15</v>
      </c>
      <c r="F2580" s="4" t="s">
        <v>39</v>
      </c>
      <c r="G2580" s="4" t="s">
        <v>7</v>
      </c>
      <c r="H2580" s="4" t="s">
        <v>7</v>
      </c>
    </row>
    <row r="2581" spans="1:15">
      <c r="A2581" t="n">
        <v>22779</v>
      </c>
      <c r="B2581" s="29" t="n">
        <v>26</v>
      </c>
      <c r="C2581" s="7" t="n">
        <v>0</v>
      </c>
      <c r="D2581" s="7" t="n">
        <v>17</v>
      </c>
      <c r="E2581" s="7" t="n">
        <v>61621</v>
      </c>
      <c r="F2581" s="7" t="s">
        <v>280</v>
      </c>
      <c r="G2581" s="7" t="n">
        <v>2</v>
      </c>
      <c r="H2581" s="7" t="n">
        <v>0</v>
      </c>
    </row>
    <row r="2582" spans="1:15">
      <c r="A2582" t="s">
        <v>4</v>
      </c>
      <c r="B2582" s="4" t="s">
        <v>5</v>
      </c>
    </row>
    <row r="2583" spans="1:15">
      <c r="A2583" t="n">
        <v>22799</v>
      </c>
      <c r="B2583" s="25" t="n">
        <v>28</v>
      </c>
    </row>
    <row r="2584" spans="1:15">
      <c r="A2584" t="s">
        <v>4</v>
      </c>
      <c r="B2584" s="4" t="s">
        <v>5</v>
      </c>
      <c r="C2584" s="4" t="s">
        <v>11</v>
      </c>
      <c r="D2584" s="4" t="s">
        <v>7</v>
      </c>
    </row>
    <row r="2585" spans="1:15">
      <c r="A2585" t="n">
        <v>22800</v>
      </c>
      <c r="B2585" s="31" t="n">
        <v>89</v>
      </c>
      <c r="C2585" s="7" t="n">
        <v>65533</v>
      </c>
      <c r="D2585" s="7" t="n">
        <v>1</v>
      </c>
    </row>
    <row r="2586" spans="1:15">
      <c r="A2586" t="s">
        <v>4</v>
      </c>
      <c r="B2586" s="4" t="s">
        <v>5</v>
      </c>
      <c r="C2586" s="4" t="s">
        <v>7</v>
      </c>
      <c r="D2586" s="4" t="s">
        <v>11</v>
      </c>
      <c r="E2586" s="4" t="s">
        <v>7</v>
      </c>
    </row>
    <row r="2587" spans="1:15">
      <c r="A2587" t="n">
        <v>22804</v>
      </c>
      <c r="B2587" s="12" t="n">
        <v>49</v>
      </c>
      <c r="C2587" s="7" t="n">
        <v>1</v>
      </c>
      <c r="D2587" s="7" t="n">
        <v>8000</v>
      </c>
      <c r="E2587" s="7" t="n">
        <v>0</v>
      </c>
    </row>
    <row r="2588" spans="1:15">
      <c r="A2588" t="s">
        <v>4</v>
      </c>
      <c r="B2588" s="4" t="s">
        <v>5</v>
      </c>
      <c r="C2588" s="4" t="s">
        <v>7</v>
      </c>
      <c r="D2588" s="4" t="s">
        <v>11</v>
      </c>
      <c r="E2588" s="4" t="s">
        <v>13</v>
      </c>
    </row>
    <row r="2589" spans="1:15">
      <c r="A2589" t="n">
        <v>22809</v>
      </c>
      <c r="B2589" s="32" t="n">
        <v>58</v>
      </c>
      <c r="C2589" s="7" t="n">
        <v>101</v>
      </c>
      <c r="D2589" s="7" t="n">
        <v>800</v>
      </c>
      <c r="E2589" s="7" t="n">
        <v>1</v>
      </c>
    </row>
    <row r="2590" spans="1:15">
      <c r="A2590" t="s">
        <v>4</v>
      </c>
      <c r="B2590" s="4" t="s">
        <v>5</v>
      </c>
      <c r="C2590" s="4" t="s">
        <v>7</v>
      </c>
      <c r="D2590" s="4" t="s">
        <v>11</v>
      </c>
    </row>
    <row r="2591" spans="1:15">
      <c r="A2591" t="n">
        <v>22817</v>
      </c>
      <c r="B2591" s="32" t="n">
        <v>58</v>
      </c>
      <c r="C2591" s="7" t="n">
        <v>254</v>
      </c>
      <c r="D2591" s="7" t="n">
        <v>0</v>
      </c>
    </row>
    <row r="2592" spans="1:15">
      <c r="A2592" t="s">
        <v>4</v>
      </c>
      <c r="B2592" s="4" t="s">
        <v>5</v>
      </c>
      <c r="C2592" s="4" t="s">
        <v>7</v>
      </c>
      <c r="D2592" s="4" t="s">
        <v>11</v>
      </c>
      <c r="E2592" s="4" t="s">
        <v>8</v>
      </c>
      <c r="F2592" s="4" t="s">
        <v>8</v>
      </c>
      <c r="G2592" s="4" t="s">
        <v>8</v>
      </c>
      <c r="H2592" s="4" t="s">
        <v>8</v>
      </c>
    </row>
    <row r="2593" spans="1:8">
      <c r="A2593" t="n">
        <v>22821</v>
      </c>
      <c r="B2593" s="27" t="n">
        <v>51</v>
      </c>
      <c r="C2593" s="7" t="n">
        <v>3</v>
      </c>
      <c r="D2593" s="7" t="n">
        <v>7002</v>
      </c>
      <c r="E2593" s="7" t="s">
        <v>238</v>
      </c>
      <c r="F2593" s="7" t="s">
        <v>86</v>
      </c>
      <c r="G2593" s="7" t="s">
        <v>87</v>
      </c>
      <c r="H2593" s="7" t="s">
        <v>88</v>
      </c>
    </row>
    <row r="2594" spans="1:8">
      <c r="A2594" t="s">
        <v>4</v>
      </c>
      <c r="B2594" s="4" t="s">
        <v>5</v>
      </c>
      <c r="C2594" s="4" t="s">
        <v>7</v>
      </c>
      <c r="D2594" s="4" t="s">
        <v>7</v>
      </c>
      <c r="E2594" s="4" t="s">
        <v>13</v>
      </c>
      <c r="F2594" s="4" t="s">
        <v>13</v>
      </c>
      <c r="G2594" s="4" t="s">
        <v>13</v>
      </c>
      <c r="H2594" s="4" t="s">
        <v>11</v>
      </c>
    </row>
    <row r="2595" spans="1:8">
      <c r="A2595" t="n">
        <v>22842</v>
      </c>
      <c r="B2595" s="60" t="n">
        <v>45</v>
      </c>
      <c r="C2595" s="7" t="n">
        <v>2</v>
      </c>
      <c r="D2595" s="7" t="n">
        <v>3</v>
      </c>
      <c r="E2595" s="7" t="n">
        <v>-136.919998168945</v>
      </c>
      <c r="F2595" s="7" t="n">
        <v>1.72000002861023</v>
      </c>
      <c r="G2595" s="7" t="n">
        <v>0</v>
      </c>
      <c r="H2595" s="7" t="n">
        <v>0</v>
      </c>
    </row>
    <row r="2596" spans="1:8">
      <c r="A2596" t="s">
        <v>4</v>
      </c>
      <c r="B2596" s="4" t="s">
        <v>5</v>
      </c>
      <c r="C2596" s="4" t="s">
        <v>7</v>
      </c>
      <c r="D2596" s="4" t="s">
        <v>7</v>
      </c>
      <c r="E2596" s="4" t="s">
        <v>13</v>
      </c>
      <c r="F2596" s="4" t="s">
        <v>13</v>
      </c>
      <c r="G2596" s="4" t="s">
        <v>13</v>
      </c>
      <c r="H2596" s="4" t="s">
        <v>11</v>
      </c>
      <c r="I2596" s="4" t="s">
        <v>7</v>
      </c>
    </row>
    <row r="2597" spans="1:8">
      <c r="A2597" t="n">
        <v>22859</v>
      </c>
      <c r="B2597" s="60" t="n">
        <v>45</v>
      </c>
      <c r="C2597" s="7" t="n">
        <v>4</v>
      </c>
      <c r="D2597" s="7" t="n">
        <v>3</v>
      </c>
      <c r="E2597" s="7" t="n">
        <v>24.0799999237061</v>
      </c>
      <c r="F2597" s="7" t="n">
        <v>128.690002441406</v>
      </c>
      <c r="G2597" s="7" t="n">
        <v>0</v>
      </c>
      <c r="H2597" s="7" t="n">
        <v>0</v>
      </c>
      <c r="I2597" s="7" t="n">
        <v>0</v>
      </c>
    </row>
    <row r="2598" spans="1:8">
      <c r="A2598" t="s">
        <v>4</v>
      </c>
      <c r="B2598" s="4" t="s">
        <v>5</v>
      </c>
      <c r="C2598" s="4" t="s">
        <v>7</v>
      </c>
      <c r="D2598" s="4" t="s">
        <v>7</v>
      </c>
      <c r="E2598" s="4" t="s">
        <v>13</v>
      </c>
      <c r="F2598" s="4" t="s">
        <v>11</v>
      </c>
    </row>
    <row r="2599" spans="1:8">
      <c r="A2599" t="n">
        <v>22877</v>
      </c>
      <c r="B2599" s="60" t="n">
        <v>45</v>
      </c>
      <c r="C2599" s="7" t="n">
        <v>5</v>
      </c>
      <c r="D2599" s="7" t="n">
        <v>3</v>
      </c>
      <c r="E2599" s="7" t="n">
        <v>1.39999997615814</v>
      </c>
      <c r="F2599" s="7" t="n">
        <v>0</v>
      </c>
    </row>
    <row r="2600" spans="1:8">
      <c r="A2600" t="s">
        <v>4</v>
      </c>
      <c r="B2600" s="4" t="s">
        <v>5</v>
      </c>
      <c r="C2600" s="4" t="s">
        <v>7</v>
      </c>
      <c r="D2600" s="4" t="s">
        <v>7</v>
      </c>
      <c r="E2600" s="4" t="s">
        <v>13</v>
      </c>
      <c r="F2600" s="4" t="s">
        <v>11</v>
      </c>
    </row>
    <row r="2601" spans="1:8">
      <c r="A2601" t="n">
        <v>22886</v>
      </c>
      <c r="B2601" s="60" t="n">
        <v>45</v>
      </c>
      <c r="C2601" s="7" t="n">
        <v>11</v>
      </c>
      <c r="D2601" s="7" t="n">
        <v>3</v>
      </c>
      <c r="E2601" s="7" t="n">
        <v>43.2000007629395</v>
      </c>
      <c r="F2601" s="7" t="n">
        <v>0</v>
      </c>
    </row>
    <row r="2602" spans="1:8">
      <c r="A2602" t="s">
        <v>4</v>
      </c>
      <c r="B2602" s="4" t="s">
        <v>5</v>
      </c>
      <c r="C2602" s="4" t="s">
        <v>7</v>
      </c>
      <c r="D2602" s="4" t="s">
        <v>7</v>
      </c>
      <c r="E2602" s="4" t="s">
        <v>13</v>
      </c>
      <c r="F2602" s="4" t="s">
        <v>13</v>
      </c>
      <c r="G2602" s="4" t="s">
        <v>13</v>
      </c>
      <c r="H2602" s="4" t="s">
        <v>11</v>
      </c>
    </row>
    <row r="2603" spans="1:8">
      <c r="A2603" t="n">
        <v>22895</v>
      </c>
      <c r="B2603" s="60" t="n">
        <v>45</v>
      </c>
      <c r="C2603" s="7" t="n">
        <v>2</v>
      </c>
      <c r="D2603" s="7" t="n">
        <v>3</v>
      </c>
      <c r="E2603" s="7" t="n">
        <v>-138.869995117188</v>
      </c>
      <c r="F2603" s="7" t="n">
        <v>1.97000002861023</v>
      </c>
      <c r="G2603" s="7" t="n">
        <v>1.55999994277954</v>
      </c>
      <c r="H2603" s="7" t="n">
        <v>5000</v>
      </c>
    </row>
    <row r="2604" spans="1:8">
      <c r="A2604" t="s">
        <v>4</v>
      </c>
      <c r="B2604" s="4" t="s">
        <v>5</v>
      </c>
      <c r="C2604" s="4" t="s">
        <v>11</v>
      </c>
    </row>
    <row r="2605" spans="1:8">
      <c r="A2605" t="n">
        <v>22912</v>
      </c>
      <c r="B2605" s="28" t="n">
        <v>16</v>
      </c>
      <c r="C2605" s="7" t="n">
        <v>5000</v>
      </c>
    </row>
    <row r="2606" spans="1:8">
      <c r="A2606" t="s">
        <v>4</v>
      </c>
      <c r="B2606" s="4" t="s">
        <v>5</v>
      </c>
      <c r="C2606" s="4" t="s">
        <v>7</v>
      </c>
      <c r="D2606" s="4" t="s">
        <v>11</v>
      </c>
      <c r="E2606" s="4" t="s">
        <v>13</v>
      </c>
    </row>
    <row r="2607" spans="1:8">
      <c r="A2607" t="n">
        <v>22915</v>
      </c>
      <c r="B2607" s="32" t="n">
        <v>58</v>
      </c>
      <c r="C2607" s="7" t="n">
        <v>101</v>
      </c>
      <c r="D2607" s="7" t="n">
        <v>1000</v>
      </c>
      <c r="E2607" s="7" t="n">
        <v>1</v>
      </c>
    </row>
    <row r="2608" spans="1:8">
      <c r="A2608" t="s">
        <v>4</v>
      </c>
      <c r="B2608" s="4" t="s">
        <v>5</v>
      </c>
      <c r="C2608" s="4" t="s">
        <v>7</v>
      </c>
      <c r="D2608" s="4" t="s">
        <v>11</v>
      </c>
    </row>
    <row r="2609" spans="1:9">
      <c r="A2609" t="n">
        <v>22923</v>
      </c>
      <c r="B2609" s="32" t="n">
        <v>58</v>
      </c>
      <c r="C2609" s="7" t="n">
        <v>254</v>
      </c>
      <c r="D2609" s="7" t="n">
        <v>0</v>
      </c>
    </row>
    <row r="2610" spans="1:9">
      <c r="A2610" t="s">
        <v>4</v>
      </c>
      <c r="B2610" s="4" t="s">
        <v>5</v>
      </c>
      <c r="C2610" s="4" t="s">
        <v>7</v>
      </c>
      <c r="D2610" s="4" t="s">
        <v>7</v>
      </c>
      <c r="E2610" s="4" t="s">
        <v>13</v>
      </c>
      <c r="F2610" s="4" t="s">
        <v>13</v>
      </c>
      <c r="G2610" s="4" t="s">
        <v>13</v>
      </c>
      <c r="H2610" s="4" t="s">
        <v>11</v>
      </c>
    </row>
    <row r="2611" spans="1:9">
      <c r="A2611" t="n">
        <v>22927</v>
      </c>
      <c r="B2611" s="60" t="n">
        <v>45</v>
      </c>
      <c r="C2611" s="7" t="n">
        <v>2</v>
      </c>
      <c r="D2611" s="7" t="n">
        <v>3</v>
      </c>
      <c r="E2611" s="7" t="n">
        <v>-140.5</v>
      </c>
      <c r="F2611" s="7" t="n">
        <v>0.839999973773956</v>
      </c>
      <c r="G2611" s="7" t="n">
        <v>5.19999980926514</v>
      </c>
      <c r="H2611" s="7" t="n">
        <v>0</v>
      </c>
    </row>
    <row r="2612" spans="1:9">
      <c r="A2612" t="s">
        <v>4</v>
      </c>
      <c r="B2612" s="4" t="s">
        <v>5</v>
      </c>
      <c r="C2612" s="4" t="s">
        <v>7</v>
      </c>
      <c r="D2612" s="4" t="s">
        <v>7</v>
      </c>
      <c r="E2612" s="4" t="s">
        <v>13</v>
      </c>
      <c r="F2612" s="4" t="s">
        <v>13</v>
      </c>
      <c r="G2612" s="4" t="s">
        <v>13</v>
      </c>
      <c r="H2612" s="4" t="s">
        <v>11</v>
      </c>
      <c r="I2612" s="4" t="s">
        <v>7</v>
      </c>
    </row>
    <row r="2613" spans="1:9">
      <c r="A2613" t="n">
        <v>22944</v>
      </c>
      <c r="B2613" s="60" t="n">
        <v>45</v>
      </c>
      <c r="C2613" s="7" t="n">
        <v>4</v>
      </c>
      <c r="D2613" s="7" t="n">
        <v>3</v>
      </c>
      <c r="E2613" s="7" t="n">
        <v>31.0200004577637</v>
      </c>
      <c r="F2613" s="7" t="n">
        <v>217.339996337891</v>
      </c>
      <c r="G2613" s="7" t="n">
        <v>0</v>
      </c>
      <c r="H2613" s="7" t="n">
        <v>0</v>
      </c>
      <c r="I2613" s="7" t="n">
        <v>0</v>
      </c>
    </row>
    <row r="2614" spans="1:9">
      <c r="A2614" t="s">
        <v>4</v>
      </c>
      <c r="B2614" s="4" t="s">
        <v>5</v>
      </c>
      <c r="C2614" s="4" t="s">
        <v>7</v>
      </c>
      <c r="D2614" s="4" t="s">
        <v>7</v>
      </c>
      <c r="E2614" s="4" t="s">
        <v>13</v>
      </c>
      <c r="F2614" s="4" t="s">
        <v>11</v>
      </c>
    </row>
    <row r="2615" spans="1:9">
      <c r="A2615" t="n">
        <v>22962</v>
      </c>
      <c r="B2615" s="60" t="n">
        <v>45</v>
      </c>
      <c r="C2615" s="7" t="n">
        <v>11</v>
      </c>
      <c r="D2615" s="7" t="n">
        <v>3</v>
      </c>
      <c r="E2615" s="7" t="n">
        <v>45.5</v>
      </c>
      <c r="F2615" s="7" t="n">
        <v>0</v>
      </c>
    </row>
    <row r="2616" spans="1:9">
      <c r="A2616" t="s">
        <v>4</v>
      </c>
      <c r="B2616" s="4" t="s">
        <v>5</v>
      </c>
      <c r="C2616" s="4" t="s">
        <v>7</v>
      </c>
      <c r="D2616" s="4" t="s">
        <v>7</v>
      </c>
      <c r="E2616" s="4" t="s">
        <v>13</v>
      </c>
      <c r="F2616" s="4" t="s">
        <v>11</v>
      </c>
    </row>
    <row r="2617" spans="1:9">
      <c r="A2617" t="n">
        <v>22971</v>
      </c>
      <c r="B2617" s="60" t="n">
        <v>45</v>
      </c>
      <c r="C2617" s="7" t="n">
        <v>5</v>
      </c>
      <c r="D2617" s="7" t="n">
        <v>3</v>
      </c>
      <c r="E2617" s="7" t="n">
        <v>1.39999997615814</v>
      </c>
      <c r="F2617" s="7" t="n">
        <v>0</v>
      </c>
    </row>
    <row r="2618" spans="1:9">
      <c r="A2618" t="s">
        <v>4</v>
      </c>
      <c r="B2618" s="4" t="s">
        <v>5</v>
      </c>
      <c r="C2618" s="4" t="s">
        <v>7</v>
      </c>
      <c r="D2618" s="4" t="s">
        <v>7</v>
      </c>
      <c r="E2618" s="4" t="s">
        <v>13</v>
      </c>
      <c r="F2618" s="4" t="s">
        <v>11</v>
      </c>
    </row>
    <row r="2619" spans="1:9">
      <c r="A2619" t="n">
        <v>22980</v>
      </c>
      <c r="B2619" s="60" t="n">
        <v>45</v>
      </c>
      <c r="C2619" s="7" t="n">
        <v>5</v>
      </c>
      <c r="D2619" s="7" t="n">
        <v>3</v>
      </c>
      <c r="E2619" s="7" t="n">
        <v>1.29999995231628</v>
      </c>
      <c r="F2619" s="7" t="n">
        <v>2000</v>
      </c>
    </row>
    <row r="2620" spans="1:9">
      <c r="A2620" t="s">
        <v>4</v>
      </c>
      <c r="B2620" s="4" t="s">
        <v>5</v>
      </c>
      <c r="C2620" s="4" t="s">
        <v>11</v>
      </c>
    </row>
    <row r="2621" spans="1:9">
      <c r="A2621" t="n">
        <v>22989</v>
      </c>
      <c r="B2621" s="28" t="n">
        <v>16</v>
      </c>
      <c r="C2621" s="7" t="n">
        <v>2000</v>
      </c>
    </row>
    <row r="2622" spans="1:9">
      <c r="A2622" t="s">
        <v>4</v>
      </c>
      <c r="B2622" s="4" t="s">
        <v>5</v>
      </c>
      <c r="C2622" s="4" t="s">
        <v>7</v>
      </c>
      <c r="D2622" s="4" t="s">
        <v>11</v>
      </c>
      <c r="E2622" s="4" t="s">
        <v>8</v>
      </c>
      <c r="F2622" s="4" t="s">
        <v>8</v>
      </c>
      <c r="G2622" s="4" t="s">
        <v>8</v>
      </c>
      <c r="H2622" s="4" t="s">
        <v>8</v>
      </c>
    </row>
    <row r="2623" spans="1:9">
      <c r="A2623" t="n">
        <v>22992</v>
      </c>
      <c r="B2623" s="27" t="n">
        <v>51</v>
      </c>
      <c r="C2623" s="7" t="n">
        <v>3</v>
      </c>
      <c r="D2623" s="7" t="n">
        <v>7002</v>
      </c>
      <c r="E2623" s="7" t="s">
        <v>88</v>
      </c>
      <c r="F2623" s="7" t="s">
        <v>86</v>
      </c>
      <c r="G2623" s="7" t="s">
        <v>87</v>
      </c>
      <c r="H2623" s="7" t="s">
        <v>88</v>
      </c>
    </row>
    <row r="2624" spans="1:9">
      <c r="A2624" t="s">
        <v>4</v>
      </c>
      <c r="B2624" s="4" t="s">
        <v>5</v>
      </c>
      <c r="C2624" s="4" t="s">
        <v>11</v>
      </c>
    </row>
    <row r="2625" spans="1:9">
      <c r="A2625" t="n">
        <v>23013</v>
      </c>
      <c r="B2625" s="28" t="n">
        <v>16</v>
      </c>
      <c r="C2625" s="7" t="n">
        <v>1000</v>
      </c>
    </row>
    <row r="2626" spans="1:9">
      <c r="A2626" t="s">
        <v>4</v>
      </c>
      <c r="B2626" s="4" t="s">
        <v>5</v>
      </c>
      <c r="C2626" s="4" t="s">
        <v>11</v>
      </c>
      <c r="D2626" s="4" t="s">
        <v>13</v>
      </c>
      <c r="E2626" s="4" t="s">
        <v>13</v>
      </c>
      <c r="F2626" s="4" t="s">
        <v>13</v>
      </c>
      <c r="G2626" s="4" t="s">
        <v>11</v>
      </c>
      <c r="H2626" s="4" t="s">
        <v>11</v>
      </c>
    </row>
    <row r="2627" spans="1:9">
      <c r="A2627" t="n">
        <v>23016</v>
      </c>
      <c r="B2627" s="44" t="n">
        <v>60</v>
      </c>
      <c r="C2627" s="7" t="n">
        <v>7002</v>
      </c>
      <c r="D2627" s="7" t="n">
        <v>-25</v>
      </c>
      <c r="E2627" s="7" t="n">
        <v>-5</v>
      </c>
      <c r="F2627" s="7" t="n">
        <v>0</v>
      </c>
      <c r="G2627" s="7" t="n">
        <v>1500</v>
      </c>
      <c r="H2627" s="7" t="n">
        <v>0</v>
      </c>
    </row>
    <row r="2628" spans="1:9">
      <c r="A2628" t="s">
        <v>4</v>
      </c>
      <c r="B2628" s="4" t="s">
        <v>5</v>
      </c>
      <c r="C2628" s="4" t="s">
        <v>11</v>
      </c>
      <c r="D2628" s="4" t="s">
        <v>7</v>
      </c>
      <c r="E2628" s="4" t="s">
        <v>7</v>
      </c>
      <c r="F2628" s="4" t="s">
        <v>8</v>
      </c>
    </row>
    <row r="2629" spans="1:9">
      <c r="A2629" t="n">
        <v>23035</v>
      </c>
      <c r="B2629" s="41" t="n">
        <v>20</v>
      </c>
      <c r="C2629" s="7" t="n">
        <v>0</v>
      </c>
      <c r="D2629" s="7" t="n">
        <v>2</v>
      </c>
      <c r="E2629" s="7" t="n">
        <v>11</v>
      </c>
      <c r="F2629" s="7" t="s">
        <v>281</v>
      </c>
    </row>
    <row r="2630" spans="1:9">
      <c r="A2630" t="s">
        <v>4</v>
      </c>
      <c r="B2630" s="4" t="s">
        <v>5</v>
      </c>
      <c r="C2630" s="4" t="s">
        <v>11</v>
      </c>
    </row>
    <row r="2631" spans="1:9">
      <c r="A2631" t="n">
        <v>23059</v>
      </c>
      <c r="B2631" s="28" t="n">
        <v>16</v>
      </c>
      <c r="C2631" s="7" t="n">
        <v>100</v>
      </c>
    </row>
    <row r="2632" spans="1:9">
      <c r="A2632" t="s">
        <v>4</v>
      </c>
      <c r="B2632" s="4" t="s">
        <v>5</v>
      </c>
      <c r="C2632" s="4" t="s">
        <v>7</v>
      </c>
      <c r="D2632" s="4" t="s">
        <v>11</v>
      </c>
      <c r="E2632" s="4" t="s">
        <v>15</v>
      </c>
      <c r="F2632" s="4" t="s">
        <v>11</v>
      </c>
      <c r="G2632" s="4" t="s">
        <v>15</v>
      </c>
      <c r="H2632" s="4" t="s">
        <v>7</v>
      </c>
    </row>
    <row r="2633" spans="1:9">
      <c r="A2633" t="n">
        <v>23062</v>
      </c>
      <c r="B2633" s="12" t="n">
        <v>49</v>
      </c>
      <c r="C2633" s="7" t="n">
        <v>0</v>
      </c>
      <c r="D2633" s="7" t="n">
        <v>539</v>
      </c>
      <c r="E2633" s="7" t="n">
        <v>1065353216</v>
      </c>
      <c r="F2633" s="7" t="n">
        <v>0</v>
      </c>
      <c r="G2633" s="7" t="n">
        <v>0</v>
      </c>
      <c r="H2633" s="7" t="n">
        <v>0</v>
      </c>
    </row>
    <row r="2634" spans="1:9">
      <c r="A2634" t="s">
        <v>4</v>
      </c>
      <c r="B2634" s="4" t="s">
        <v>5</v>
      </c>
      <c r="C2634" s="4" t="s">
        <v>7</v>
      </c>
      <c r="D2634" s="4" t="s">
        <v>7</v>
      </c>
      <c r="E2634" s="4" t="s">
        <v>13</v>
      </c>
      <c r="F2634" s="4" t="s">
        <v>13</v>
      </c>
      <c r="G2634" s="4" t="s">
        <v>13</v>
      </c>
      <c r="H2634" s="4" t="s">
        <v>11</v>
      </c>
    </row>
    <row r="2635" spans="1:9">
      <c r="A2635" t="n">
        <v>23077</v>
      </c>
      <c r="B2635" s="60" t="n">
        <v>45</v>
      </c>
      <c r="C2635" s="7" t="n">
        <v>2</v>
      </c>
      <c r="D2635" s="7" t="n">
        <v>3</v>
      </c>
      <c r="E2635" s="7" t="n">
        <v>-140.149993896484</v>
      </c>
      <c r="F2635" s="7" t="n">
        <v>1.22000002861023</v>
      </c>
      <c r="G2635" s="7" t="n">
        <v>4.76999998092651</v>
      </c>
      <c r="H2635" s="7" t="n">
        <v>3000</v>
      </c>
    </row>
    <row r="2636" spans="1:9">
      <c r="A2636" t="s">
        <v>4</v>
      </c>
      <c r="B2636" s="4" t="s">
        <v>5</v>
      </c>
      <c r="C2636" s="4" t="s">
        <v>7</v>
      </c>
      <c r="D2636" s="4" t="s">
        <v>7</v>
      </c>
      <c r="E2636" s="4" t="s">
        <v>13</v>
      </c>
      <c r="F2636" s="4" t="s">
        <v>13</v>
      </c>
      <c r="G2636" s="4" t="s">
        <v>13</v>
      </c>
      <c r="H2636" s="4" t="s">
        <v>11</v>
      </c>
      <c r="I2636" s="4" t="s">
        <v>7</v>
      </c>
    </row>
    <row r="2637" spans="1:9">
      <c r="A2637" t="n">
        <v>23094</v>
      </c>
      <c r="B2637" s="60" t="n">
        <v>45</v>
      </c>
      <c r="C2637" s="7" t="n">
        <v>4</v>
      </c>
      <c r="D2637" s="7" t="n">
        <v>3</v>
      </c>
      <c r="E2637" s="7" t="n">
        <v>3.83999991416931</v>
      </c>
      <c r="F2637" s="7" t="n">
        <v>249.669998168945</v>
      </c>
      <c r="G2637" s="7" t="n">
        <v>0</v>
      </c>
      <c r="H2637" s="7" t="n">
        <v>3000</v>
      </c>
      <c r="I2637" s="7" t="n">
        <v>1</v>
      </c>
    </row>
    <row r="2638" spans="1:9">
      <c r="A2638" t="s">
        <v>4</v>
      </c>
      <c r="B2638" s="4" t="s">
        <v>5</v>
      </c>
      <c r="C2638" s="4" t="s">
        <v>7</v>
      </c>
      <c r="D2638" s="4" t="s">
        <v>7</v>
      </c>
      <c r="E2638" s="4" t="s">
        <v>13</v>
      </c>
      <c r="F2638" s="4" t="s">
        <v>11</v>
      </c>
    </row>
    <row r="2639" spans="1:9">
      <c r="A2639" t="n">
        <v>23112</v>
      </c>
      <c r="B2639" s="60" t="n">
        <v>45</v>
      </c>
      <c r="C2639" s="7" t="n">
        <v>5</v>
      </c>
      <c r="D2639" s="7" t="n">
        <v>3</v>
      </c>
      <c r="E2639" s="7" t="n">
        <v>1.60000002384186</v>
      </c>
      <c r="F2639" s="7" t="n">
        <v>3000</v>
      </c>
    </row>
    <row r="2640" spans="1:9">
      <c r="A2640" t="s">
        <v>4</v>
      </c>
      <c r="B2640" s="4" t="s">
        <v>5</v>
      </c>
      <c r="C2640" s="4" t="s">
        <v>7</v>
      </c>
      <c r="D2640" s="4" t="s">
        <v>7</v>
      </c>
      <c r="E2640" s="4" t="s">
        <v>13</v>
      </c>
      <c r="F2640" s="4" t="s">
        <v>11</v>
      </c>
    </row>
    <row r="2641" spans="1:9">
      <c r="A2641" t="n">
        <v>23121</v>
      </c>
      <c r="B2641" s="60" t="n">
        <v>45</v>
      </c>
      <c r="C2641" s="7" t="n">
        <v>11</v>
      </c>
      <c r="D2641" s="7" t="n">
        <v>3</v>
      </c>
      <c r="E2641" s="7" t="n">
        <v>45.5</v>
      </c>
      <c r="F2641" s="7" t="n">
        <v>3000</v>
      </c>
    </row>
    <row r="2642" spans="1:9">
      <c r="A2642" t="s">
        <v>4</v>
      </c>
      <c r="B2642" s="4" t="s">
        <v>5</v>
      </c>
      <c r="C2642" s="4" t="s">
        <v>11</v>
      </c>
    </row>
    <row r="2643" spans="1:9">
      <c r="A2643" t="n">
        <v>23130</v>
      </c>
      <c r="B2643" s="28" t="n">
        <v>16</v>
      </c>
      <c r="C2643" s="7" t="n">
        <v>3000</v>
      </c>
    </row>
    <row r="2644" spans="1:9">
      <c r="A2644" t="s">
        <v>4</v>
      </c>
      <c r="B2644" s="4" t="s">
        <v>5</v>
      </c>
      <c r="C2644" s="4" t="s">
        <v>7</v>
      </c>
      <c r="D2644" s="4" t="s">
        <v>11</v>
      </c>
      <c r="E2644" s="4" t="s">
        <v>8</v>
      </c>
    </row>
    <row r="2645" spans="1:9">
      <c r="A2645" t="n">
        <v>23133</v>
      </c>
      <c r="B2645" s="27" t="n">
        <v>51</v>
      </c>
      <c r="C2645" s="7" t="n">
        <v>4</v>
      </c>
      <c r="D2645" s="7" t="n">
        <v>7002</v>
      </c>
      <c r="E2645" s="7" t="s">
        <v>41</v>
      </c>
    </row>
    <row r="2646" spans="1:9">
      <c r="A2646" t="s">
        <v>4</v>
      </c>
      <c r="B2646" s="4" t="s">
        <v>5</v>
      </c>
      <c r="C2646" s="4" t="s">
        <v>11</v>
      </c>
    </row>
    <row r="2647" spans="1:9">
      <c r="A2647" t="n">
        <v>23146</v>
      </c>
      <c r="B2647" s="28" t="n">
        <v>16</v>
      </c>
      <c r="C2647" s="7" t="n">
        <v>0</v>
      </c>
    </row>
    <row r="2648" spans="1:9">
      <c r="A2648" t="s">
        <v>4</v>
      </c>
      <c r="B2648" s="4" t="s">
        <v>5</v>
      </c>
      <c r="C2648" s="4" t="s">
        <v>11</v>
      </c>
      <c r="D2648" s="4" t="s">
        <v>7</v>
      </c>
      <c r="E2648" s="4" t="s">
        <v>15</v>
      </c>
      <c r="F2648" s="4" t="s">
        <v>39</v>
      </c>
      <c r="G2648" s="4" t="s">
        <v>7</v>
      </c>
      <c r="H2648" s="4" t="s">
        <v>7</v>
      </c>
      <c r="I2648" s="4" t="s">
        <v>7</v>
      </c>
      <c r="J2648" s="4" t="s">
        <v>15</v>
      </c>
      <c r="K2648" s="4" t="s">
        <v>39</v>
      </c>
      <c r="L2648" s="4" t="s">
        <v>7</v>
      </c>
      <c r="M2648" s="4" t="s">
        <v>7</v>
      </c>
    </row>
    <row r="2649" spans="1:9">
      <c r="A2649" t="n">
        <v>23149</v>
      </c>
      <c r="B2649" s="29" t="n">
        <v>26</v>
      </c>
      <c r="C2649" s="7" t="n">
        <v>7002</v>
      </c>
      <c r="D2649" s="7" t="n">
        <v>17</v>
      </c>
      <c r="E2649" s="7" t="n">
        <v>61622</v>
      </c>
      <c r="F2649" s="7" t="s">
        <v>282</v>
      </c>
      <c r="G2649" s="7" t="n">
        <v>2</v>
      </c>
      <c r="H2649" s="7" t="n">
        <v>3</v>
      </c>
      <c r="I2649" s="7" t="n">
        <v>17</v>
      </c>
      <c r="J2649" s="7" t="n">
        <v>61623</v>
      </c>
      <c r="K2649" s="7" t="s">
        <v>283</v>
      </c>
      <c r="L2649" s="7" t="n">
        <v>2</v>
      </c>
      <c r="M2649" s="7" t="n">
        <v>0</v>
      </c>
    </row>
    <row r="2650" spans="1:9">
      <c r="A2650" t="s">
        <v>4</v>
      </c>
      <c r="B2650" s="4" t="s">
        <v>5</v>
      </c>
    </row>
    <row r="2651" spans="1:9">
      <c r="A2651" t="n">
        <v>23258</v>
      </c>
      <c r="B2651" s="25" t="n">
        <v>28</v>
      </c>
    </row>
    <row r="2652" spans="1:9">
      <c r="A2652" t="s">
        <v>4</v>
      </c>
      <c r="B2652" s="4" t="s">
        <v>5</v>
      </c>
      <c r="C2652" s="4" t="s">
        <v>11</v>
      </c>
      <c r="D2652" s="4" t="s">
        <v>7</v>
      </c>
      <c r="E2652" s="4" t="s">
        <v>7</v>
      </c>
      <c r="F2652" s="4" t="s">
        <v>8</v>
      </c>
    </row>
    <row r="2653" spans="1:9">
      <c r="A2653" t="n">
        <v>23259</v>
      </c>
      <c r="B2653" s="41" t="n">
        <v>20</v>
      </c>
      <c r="C2653" s="7" t="n">
        <v>0</v>
      </c>
      <c r="D2653" s="7" t="n">
        <v>2</v>
      </c>
      <c r="E2653" s="7" t="n">
        <v>10</v>
      </c>
      <c r="F2653" s="7" t="s">
        <v>205</v>
      </c>
    </row>
    <row r="2654" spans="1:9">
      <c r="A2654" t="s">
        <v>4</v>
      </c>
      <c r="B2654" s="4" t="s">
        <v>5</v>
      </c>
      <c r="C2654" s="4" t="s">
        <v>7</v>
      </c>
      <c r="D2654" s="4" t="s">
        <v>11</v>
      </c>
      <c r="E2654" s="4" t="s">
        <v>8</v>
      </c>
    </row>
    <row r="2655" spans="1:9">
      <c r="A2655" t="n">
        <v>23279</v>
      </c>
      <c r="B2655" s="27" t="n">
        <v>51</v>
      </c>
      <c r="C2655" s="7" t="n">
        <v>4</v>
      </c>
      <c r="D2655" s="7" t="n">
        <v>0</v>
      </c>
      <c r="E2655" s="7" t="s">
        <v>284</v>
      </c>
    </row>
    <row r="2656" spans="1:9">
      <c r="A2656" t="s">
        <v>4</v>
      </c>
      <c r="B2656" s="4" t="s">
        <v>5</v>
      </c>
      <c r="C2656" s="4" t="s">
        <v>11</v>
      </c>
    </row>
    <row r="2657" spans="1:13">
      <c r="A2657" t="n">
        <v>23293</v>
      </c>
      <c r="B2657" s="28" t="n">
        <v>16</v>
      </c>
      <c r="C2657" s="7" t="n">
        <v>0</v>
      </c>
    </row>
    <row r="2658" spans="1:13">
      <c r="A2658" t="s">
        <v>4</v>
      </c>
      <c r="B2658" s="4" t="s">
        <v>5</v>
      </c>
      <c r="C2658" s="4" t="s">
        <v>11</v>
      </c>
      <c r="D2658" s="4" t="s">
        <v>7</v>
      </c>
      <c r="E2658" s="4" t="s">
        <v>15</v>
      </c>
      <c r="F2658" s="4" t="s">
        <v>39</v>
      </c>
      <c r="G2658" s="4" t="s">
        <v>7</v>
      </c>
      <c r="H2658" s="4" t="s">
        <v>7</v>
      </c>
    </row>
    <row r="2659" spans="1:13">
      <c r="A2659" t="n">
        <v>23296</v>
      </c>
      <c r="B2659" s="29" t="n">
        <v>26</v>
      </c>
      <c r="C2659" s="7" t="n">
        <v>0</v>
      </c>
      <c r="D2659" s="7" t="n">
        <v>17</v>
      </c>
      <c r="E2659" s="7" t="n">
        <v>61624</v>
      </c>
      <c r="F2659" s="7" t="s">
        <v>285</v>
      </c>
      <c r="G2659" s="7" t="n">
        <v>2</v>
      </c>
      <c r="H2659" s="7" t="n">
        <v>0</v>
      </c>
    </row>
    <row r="2660" spans="1:13">
      <c r="A2660" t="s">
        <v>4</v>
      </c>
      <c r="B2660" s="4" t="s">
        <v>5</v>
      </c>
    </row>
    <row r="2661" spans="1:13">
      <c r="A2661" t="n">
        <v>23384</v>
      </c>
      <c r="B2661" s="25" t="n">
        <v>28</v>
      </c>
    </row>
    <row r="2662" spans="1:13">
      <c r="A2662" t="s">
        <v>4</v>
      </c>
      <c r="B2662" s="4" t="s">
        <v>5</v>
      </c>
      <c r="C2662" s="4" t="s">
        <v>7</v>
      </c>
      <c r="D2662" s="4" t="s">
        <v>11</v>
      </c>
      <c r="E2662" s="4" t="s">
        <v>8</v>
      </c>
    </row>
    <row r="2663" spans="1:13">
      <c r="A2663" t="n">
        <v>23385</v>
      </c>
      <c r="B2663" s="27" t="n">
        <v>51</v>
      </c>
      <c r="C2663" s="7" t="n">
        <v>4</v>
      </c>
      <c r="D2663" s="7" t="n">
        <v>7002</v>
      </c>
      <c r="E2663" s="7" t="s">
        <v>249</v>
      </c>
    </row>
    <row r="2664" spans="1:13">
      <c r="A2664" t="s">
        <v>4</v>
      </c>
      <c r="B2664" s="4" t="s">
        <v>5</v>
      </c>
      <c r="C2664" s="4" t="s">
        <v>11</v>
      </c>
    </row>
    <row r="2665" spans="1:13">
      <c r="A2665" t="n">
        <v>23398</v>
      </c>
      <c r="B2665" s="28" t="n">
        <v>16</v>
      </c>
      <c r="C2665" s="7" t="n">
        <v>0</v>
      </c>
    </row>
    <row r="2666" spans="1:13">
      <c r="A2666" t="s">
        <v>4</v>
      </c>
      <c r="B2666" s="4" t="s">
        <v>5</v>
      </c>
      <c r="C2666" s="4" t="s">
        <v>11</v>
      </c>
      <c r="D2666" s="4" t="s">
        <v>7</v>
      </c>
      <c r="E2666" s="4" t="s">
        <v>15</v>
      </c>
      <c r="F2666" s="4" t="s">
        <v>39</v>
      </c>
      <c r="G2666" s="4" t="s">
        <v>7</v>
      </c>
      <c r="H2666" s="4" t="s">
        <v>7</v>
      </c>
      <c r="I2666" s="4" t="s">
        <v>7</v>
      </c>
      <c r="J2666" s="4" t="s">
        <v>15</v>
      </c>
      <c r="K2666" s="4" t="s">
        <v>39</v>
      </c>
      <c r="L2666" s="4" t="s">
        <v>7</v>
      </c>
      <c r="M2666" s="4" t="s">
        <v>7</v>
      </c>
    </row>
    <row r="2667" spans="1:13">
      <c r="A2667" t="n">
        <v>23401</v>
      </c>
      <c r="B2667" s="29" t="n">
        <v>26</v>
      </c>
      <c r="C2667" s="7" t="n">
        <v>7002</v>
      </c>
      <c r="D2667" s="7" t="n">
        <v>17</v>
      </c>
      <c r="E2667" s="7" t="n">
        <v>61625</v>
      </c>
      <c r="F2667" s="7" t="s">
        <v>286</v>
      </c>
      <c r="G2667" s="7" t="n">
        <v>2</v>
      </c>
      <c r="H2667" s="7" t="n">
        <v>3</v>
      </c>
      <c r="I2667" s="7" t="n">
        <v>17</v>
      </c>
      <c r="J2667" s="7" t="n">
        <v>61626</v>
      </c>
      <c r="K2667" s="7" t="s">
        <v>287</v>
      </c>
      <c r="L2667" s="7" t="n">
        <v>2</v>
      </c>
      <c r="M2667" s="7" t="n">
        <v>0</v>
      </c>
    </row>
    <row r="2668" spans="1:13">
      <c r="A2668" t="s">
        <v>4</v>
      </c>
      <c r="B2668" s="4" t="s">
        <v>5</v>
      </c>
    </row>
    <row r="2669" spans="1:13">
      <c r="A2669" t="n">
        <v>23559</v>
      </c>
      <c r="B2669" s="25" t="n">
        <v>28</v>
      </c>
    </row>
    <row r="2670" spans="1:13">
      <c r="A2670" t="s">
        <v>4</v>
      </c>
      <c r="B2670" s="4" t="s">
        <v>5</v>
      </c>
      <c r="C2670" s="4" t="s">
        <v>11</v>
      </c>
      <c r="D2670" s="4" t="s">
        <v>7</v>
      </c>
      <c r="E2670" s="4" t="s">
        <v>8</v>
      </c>
      <c r="F2670" s="4" t="s">
        <v>13</v>
      </c>
      <c r="G2670" s="4" t="s">
        <v>13</v>
      </c>
      <c r="H2670" s="4" t="s">
        <v>13</v>
      </c>
    </row>
    <row r="2671" spans="1:13">
      <c r="A2671" t="n">
        <v>23560</v>
      </c>
      <c r="B2671" s="40" t="n">
        <v>48</v>
      </c>
      <c r="C2671" s="7" t="n">
        <v>0</v>
      </c>
      <c r="D2671" s="7" t="n">
        <v>0</v>
      </c>
      <c r="E2671" s="7" t="s">
        <v>288</v>
      </c>
      <c r="F2671" s="7" t="n">
        <v>0.5</v>
      </c>
      <c r="G2671" s="7" t="n">
        <v>1</v>
      </c>
      <c r="H2671" s="7" t="n">
        <v>0</v>
      </c>
    </row>
    <row r="2672" spans="1:13">
      <c r="A2672" t="s">
        <v>4</v>
      </c>
      <c r="B2672" s="4" t="s">
        <v>5</v>
      </c>
      <c r="C2672" s="4" t="s">
        <v>7</v>
      </c>
      <c r="D2672" s="4" t="s">
        <v>11</v>
      </c>
      <c r="E2672" s="4" t="s">
        <v>8</v>
      </c>
    </row>
    <row r="2673" spans="1:13">
      <c r="A2673" t="n">
        <v>23585</v>
      </c>
      <c r="B2673" s="27" t="n">
        <v>51</v>
      </c>
      <c r="C2673" s="7" t="n">
        <v>4</v>
      </c>
      <c r="D2673" s="7" t="n">
        <v>0</v>
      </c>
      <c r="E2673" s="7" t="s">
        <v>289</v>
      </c>
    </row>
    <row r="2674" spans="1:13">
      <c r="A2674" t="s">
        <v>4</v>
      </c>
      <c r="B2674" s="4" t="s">
        <v>5</v>
      </c>
      <c r="C2674" s="4" t="s">
        <v>11</v>
      </c>
    </row>
    <row r="2675" spans="1:13">
      <c r="A2675" t="n">
        <v>23598</v>
      </c>
      <c r="B2675" s="28" t="n">
        <v>16</v>
      </c>
      <c r="C2675" s="7" t="n">
        <v>0</v>
      </c>
    </row>
    <row r="2676" spans="1:13">
      <c r="A2676" t="s">
        <v>4</v>
      </c>
      <c r="B2676" s="4" t="s">
        <v>5</v>
      </c>
      <c r="C2676" s="4" t="s">
        <v>11</v>
      </c>
      <c r="D2676" s="4" t="s">
        <v>7</v>
      </c>
      <c r="E2676" s="4" t="s">
        <v>15</v>
      </c>
      <c r="F2676" s="4" t="s">
        <v>39</v>
      </c>
      <c r="G2676" s="4" t="s">
        <v>7</v>
      </c>
      <c r="H2676" s="4" t="s">
        <v>7</v>
      </c>
      <c r="I2676" s="4" t="s">
        <v>7</v>
      </c>
      <c r="J2676" s="4" t="s">
        <v>15</v>
      </c>
      <c r="K2676" s="4" t="s">
        <v>39</v>
      </c>
      <c r="L2676" s="4" t="s">
        <v>7</v>
      </c>
      <c r="M2676" s="4" t="s">
        <v>7</v>
      </c>
    </row>
    <row r="2677" spans="1:13">
      <c r="A2677" t="n">
        <v>23601</v>
      </c>
      <c r="B2677" s="29" t="n">
        <v>26</v>
      </c>
      <c r="C2677" s="7" t="n">
        <v>0</v>
      </c>
      <c r="D2677" s="7" t="n">
        <v>17</v>
      </c>
      <c r="E2677" s="7" t="n">
        <v>61627</v>
      </c>
      <c r="F2677" s="7" t="s">
        <v>290</v>
      </c>
      <c r="G2677" s="7" t="n">
        <v>2</v>
      </c>
      <c r="H2677" s="7" t="n">
        <v>3</v>
      </c>
      <c r="I2677" s="7" t="n">
        <v>17</v>
      </c>
      <c r="J2677" s="7" t="n">
        <v>61628</v>
      </c>
      <c r="K2677" s="7" t="s">
        <v>291</v>
      </c>
      <c r="L2677" s="7" t="n">
        <v>2</v>
      </c>
      <c r="M2677" s="7" t="n">
        <v>0</v>
      </c>
    </row>
    <row r="2678" spans="1:13">
      <c r="A2678" t="s">
        <v>4</v>
      </c>
      <c r="B2678" s="4" t="s">
        <v>5</v>
      </c>
    </row>
    <row r="2679" spans="1:13">
      <c r="A2679" t="n">
        <v>23766</v>
      </c>
      <c r="B2679" s="25" t="n">
        <v>28</v>
      </c>
    </row>
    <row r="2680" spans="1:13">
      <c r="A2680" t="s">
        <v>4</v>
      </c>
      <c r="B2680" s="4" t="s">
        <v>5</v>
      </c>
      <c r="C2680" s="4" t="s">
        <v>11</v>
      </c>
      <c r="D2680" s="4" t="s">
        <v>7</v>
      </c>
    </row>
    <row r="2681" spans="1:13">
      <c r="A2681" t="n">
        <v>23767</v>
      </c>
      <c r="B2681" s="31" t="n">
        <v>89</v>
      </c>
      <c r="C2681" s="7" t="n">
        <v>65533</v>
      </c>
      <c r="D2681" s="7" t="n">
        <v>1</v>
      </c>
    </row>
    <row r="2682" spans="1:13">
      <c r="A2682" t="s">
        <v>4</v>
      </c>
      <c r="B2682" s="4" t="s">
        <v>5</v>
      </c>
      <c r="C2682" s="4" t="s">
        <v>7</v>
      </c>
      <c r="D2682" s="4" t="s">
        <v>7</v>
      </c>
      <c r="E2682" s="4" t="s">
        <v>7</v>
      </c>
      <c r="F2682" s="4" t="s">
        <v>7</v>
      </c>
    </row>
    <row r="2683" spans="1:13">
      <c r="A2683" t="n">
        <v>23771</v>
      </c>
      <c r="B2683" s="9" t="n">
        <v>14</v>
      </c>
      <c r="C2683" s="7" t="n">
        <v>0</v>
      </c>
      <c r="D2683" s="7" t="n">
        <v>4</v>
      </c>
      <c r="E2683" s="7" t="n">
        <v>0</v>
      </c>
      <c r="F2683" s="7" t="n">
        <v>0</v>
      </c>
    </row>
    <row r="2684" spans="1:13">
      <c r="A2684" t="s">
        <v>4</v>
      </c>
      <c r="B2684" s="4" t="s">
        <v>5</v>
      </c>
      <c r="C2684" s="4" t="s">
        <v>7</v>
      </c>
      <c r="D2684" s="4" t="s">
        <v>11</v>
      </c>
      <c r="E2684" s="4" t="s">
        <v>13</v>
      </c>
    </row>
    <row r="2685" spans="1:13">
      <c r="A2685" t="n">
        <v>23776</v>
      </c>
      <c r="B2685" s="32" t="n">
        <v>58</v>
      </c>
      <c r="C2685" s="7" t="n">
        <v>0</v>
      </c>
      <c r="D2685" s="7" t="n">
        <v>1000</v>
      </c>
      <c r="E2685" s="7" t="n">
        <v>1</v>
      </c>
    </row>
    <row r="2686" spans="1:13">
      <c r="A2686" t="s">
        <v>4</v>
      </c>
      <c r="B2686" s="4" t="s">
        <v>5</v>
      </c>
      <c r="C2686" s="4" t="s">
        <v>7</v>
      </c>
      <c r="D2686" s="4" t="s">
        <v>11</v>
      </c>
    </row>
    <row r="2687" spans="1:13">
      <c r="A2687" t="n">
        <v>23784</v>
      </c>
      <c r="B2687" s="32" t="n">
        <v>58</v>
      </c>
      <c r="C2687" s="7" t="n">
        <v>255</v>
      </c>
      <c r="D2687" s="7" t="n">
        <v>0</v>
      </c>
    </row>
    <row r="2688" spans="1:13">
      <c r="A2688" t="s">
        <v>4</v>
      </c>
      <c r="B2688" s="4" t="s">
        <v>5</v>
      </c>
      <c r="C2688" s="4" t="s">
        <v>11</v>
      </c>
      <c r="D2688" s="4" t="s">
        <v>11</v>
      </c>
      <c r="E2688" s="4" t="s">
        <v>11</v>
      </c>
    </row>
    <row r="2689" spans="1:13">
      <c r="A2689" t="n">
        <v>23788</v>
      </c>
      <c r="B2689" s="66" t="n">
        <v>61</v>
      </c>
      <c r="C2689" s="7" t="n">
        <v>0</v>
      </c>
      <c r="D2689" s="7" t="n">
        <v>7002</v>
      </c>
      <c r="E2689" s="7" t="n">
        <v>0</v>
      </c>
    </row>
    <row r="2690" spans="1:13">
      <c r="A2690" t="s">
        <v>4</v>
      </c>
      <c r="B2690" s="4" t="s">
        <v>5</v>
      </c>
      <c r="C2690" s="4" t="s">
        <v>11</v>
      </c>
      <c r="D2690" s="4" t="s">
        <v>13</v>
      </c>
      <c r="E2690" s="4" t="s">
        <v>13</v>
      </c>
      <c r="F2690" s="4" t="s">
        <v>13</v>
      </c>
      <c r="G2690" s="4" t="s">
        <v>11</v>
      </c>
      <c r="H2690" s="4" t="s">
        <v>11</v>
      </c>
    </row>
    <row r="2691" spans="1:13">
      <c r="A2691" t="n">
        <v>23795</v>
      </c>
      <c r="B2691" s="44" t="n">
        <v>60</v>
      </c>
      <c r="C2691" s="7" t="n">
        <v>7002</v>
      </c>
      <c r="D2691" s="7" t="n">
        <v>-25</v>
      </c>
      <c r="E2691" s="7" t="n">
        <v>-5</v>
      </c>
      <c r="F2691" s="7" t="n">
        <v>0</v>
      </c>
      <c r="G2691" s="7" t="n">
        <v>0</v>
      </c>
      <c r="H2691" s="7" t="n">
        <v>0</v>
      </c>
    </row>
    <row r="2692" spans="1:13">
      <c r="A2692" t="s">
        <v>4</v>
      </c>
      <c r="B2692" s="4" t="s">
        <v>5</v>
      </c>
      <c r="C2692" s="4" t="s">
        <v>7</v>
      </c>
      <c r="D2692" s="4" t="s">
        <v>7</v>
      </c>
      <c r="E2692" s="4" t="s">
        <v>13</v>
      </c>
      <c r="F2692" s="4" t="s">
        <v>13</v>
      </c>
      <c r="G2692" s="4" t="s">
        <v>13</v>
      </c>
      <c r="H2692" s="4" t="s">
        <v>11</v>
      </c>
    </row>
    <row r="2693" spans="1:13">
      <c r="A2693" t="n">
        <v>23814</v>
      </c>
      <c r="B2693" s="60" t="n">
        <v>45</v>
      </c>
      <c r="C2693" s="7" t="n">
        <v>2</v>
      </c>
      <c r="D2693" s="7" t="n">
        <v>3</v>
      </c>
      <c r="E2693" s="7" t="n">
        <v>-139.830001831055</v>
      </c>
      <c r="F2693" s="7" t="n">
        <v>1.20000004768372</v>
      </c>
      <c r="G2693" s="7" t="n">
        <v>4.90000009536743</v>
      </c>
      <c r="H2693" s="7" t="n">
        <v>0</v>
      </c>
    </row>
    <row r="2694" spans="1:13">
      <c r="A2694" t="s">
        <v>4</v>
      </c>
      <c r="B2694" s="4" t="s">
        <v>5</v>
      </c>
      <c r="C2694" s="4" t="s">
        <v>7</v>
      </c>
      <c r="D2694" s="4" t="s">
        <v>7</v>
      </c>
      <c r="E2694" s="4" t="s">
        <v>13</v>
      </c>
      <c r="F2694" s="4" t="s">
        <v>13</v>
      </c>
      <c r="G2694" s="4" t="s">
        <v>13</v>
      </c>
      <c r="H2694" s="4" t="s">
        <v>11</v>
      </c>
    </row>
    <row r="2695" spans="1:13">
      <c r="A2695" t="n">
        <v>23831</v>
      </c>
      <c r="B2695" s="60" t="n">
        <v>45</v>
      </c>
      <c r="C2695" s="7" t="n">
        <v>2</v>
      </c>
      <c r="D2695" s="7" t="n">
        <v>3</v>
      </c>
      <c r="E2695" s="7" t="n">
        <v>-139.830001831055</v>
      </c>
      <c r="F2695" s="7" t="n">
        <v>0.730000019073486</v>
      </c>
      <c r="G2695" s="7" t="n">
        <v>4.90000009536743</v>
      </c>
      <c r="H2695" s="7" t="n">
        <v>3000</v>
      </c>
    </row>
    <row r="2696" spans="1:13">
      <c r="A2696" t="s">
        <v>4</v>
      </c>
      <c r="B2696" s="4" t="s">
        <v>5</v>
      </c>
      <c r="C2696" s="4" t="s">
        <v>7</v>
      </c>
      <c r="D2696" s="4" t="s">
        <v>7</v>
      </c>
      <c r="E2696" s="4" t="s">
        <v>13</v>
      </c>
      <c r="F2696" s="4" t="s">
        <v>13</v>
      </c>
      <c r="G2696" s="4" t="s">
        <v>13</v>
      </c>
      <c r="H2696" s="4" t="s">
        <v>11</v>
      </c>
      <c r="I2696" s="4" t="s">
        <v>7</v>
      </c>
    </row>
    <row r="2697" spans="1:13">
      <c r="A2697" t="n">
        <v>23848</v>
      </c>
      <c r="B2697" s="60" t="n">
        <v>45</v>
      </c>
      <c r="C2697" s="7" t="n">
        <v>4</v>
      </c>
      <c r="D2697" s="7" t="n">
        <v>3</v>
      </c>
      <c r="E2697" s="7" t="n">
        <v>31.4799995422363</v>
      </c>
      <c r="F2697" s="7" t="n">
        <v>153.160003662109</v>
      </c>
      <c r="G2697" s="7" t="n">
        <v>2</v>
      </c>
      <c r="H2697" s="7" t="n">
        <v>0</v>
      </c>
      <c r="I2697" s="7" t="n">
        <v>0</v>
      </c>
    </row>
    <row r="2698" spans="1:13">
      <c r="A2698" t="s">
        <v>4</v>
      </c>
      <c r="B2698" s="4" t="s">
        <v>5</v>
      </c>
      <c r="C2698" s="4" t="s">
        <v>7</v>
      </c>
      <c r="D2698" s="4" t="s">
        <v>7</v>
      </c>
      <c r="E2698" s="4" t="s">
        <v>13</v>
      </c>
      <c r="F2698" s="4" t="s">
        <v>11</v>
      </c>
    </row>
    <row r="2699" spans="1:13">
      <c r="A2699" t="n">
        <v>23866</v>
      </c>
      <c r="B2699" s="60" t="n">
        <v>45</v>
      </c>
      <c r="C2699" s="7" t="n">
        <v>5</v>
      </c>
      <c r="D2699" s="7" t="n">
        <v>3</v>
      </c>
      <c r="E2699" s="7" t="n">
        <v>2.20000004768372</v>
      </c>
      <c r="F2699" s="7" t="n">
        <v>0</v>
      </c>
    </row>
    <row r="2700" spans="1:13">
      <c r="A2700" t="s">
        <v>4</v>
      </c>
      <c r="B2700" s="4" t="s">
        <v>5</v>
      </c>
      <c r="C2700" s="4" t="s">
        <v>7</v>
      </c>
      <c r="D2700" s="4" t="s">
        <v>7</v>
      </c>
      <c r="E2700" s="4" t="s">
        <v>13</v>
      </c>
      <c r="F2700" s="4" t="s">
        <v>11</v>
      </c>
    </row>
    <row r="2701" spans="1:13">
      <c r="A2701" t="n">
        <v>23875</v>
      </c>
      <c r="B2701" s="60" t="n">
        <v>45</v>
      </c>
      <c r="C2701" s="7" t="n">
        <v>11</v>
      </c>
      <c r="D2701" s="7" t="n">
        <v>3</v>
      </c>
      <c r="E2701" s="7" t="n">
        <v>36.9000015258789</v>
      </c>
      <c r="F2701" s="7" t="n">
        <v>0</v>
      </c>
    </row>
    <row r="2702" spans="1:13">
      <c r="A2702" t="s">
        <v>4</v>
      </c>
      <c r="B2702" s="4" t="s">
        <v>5</v>
      </c>
      <c r="C2702" s="4" t="s">
        <v>7</v>
      </c>
      <c r="D2702" s="4" t="s">
        <v>11</v>
      </c>
      <c r="E2702" s="4" t="s">
        <v>8</v>
      </c>
      <c r="F2702" s="4" t="s">
        <v>8</v>
      </c>
      <c r="G2702" s="4" t="s">
        <v>8</v>
      </c>
      <c r="H2702" s="4" t="s">
        <v>8</v>
      </c>
    </row>
    <row r="2703" spans="1:13">
      <c r="A2703" t="n">
        <v>23884</v>
      </c>
      <c r="B2703" s="27" t="n">
        <v>51</v>
      </c>
      <c r="C2703" s="7" t="n">
        <v>3</v>
      </c>
      <c r="D2703" s="7" t="n">
        <v>7002</v>
      </c>
      <c r="E2703" s="7" t="s">
        <v>292</v>
      </c>
      <c r="F2703" s="7" t="s">
        <v>271</v>
      </c>
      <c r="G2703" s="7" t="s">
        <v>87</v>
      </c>
      <c r="H2703" s="7" t="s">
        <v>88</v>
      </c>
    </row>
    <row r="2704" spans="1:13">
      <c r="A2704" t="s">
        <v>4</v>
      </c>
      <c r="B2704" s="4" t="s">
        <v>5</v>
      </c>
      <c r="C2704" s="4" t="s">
        <v>11</v>
      </c>
      <c r="D2704" s="4" t="s">
        <v>13</v>
      </c>
      <c r="E2704" s="4" t="s">
        <v>13</v>
      </c>
      <c r="F2704" s="4" t="s">
        <v>13</v>
      </c>
      <c r="G2704" s="4" t="s">
        <v>13</v>
      </c>
    </row>
    <row r="2705" spans="1:9">
      <c r="A2705" t="n">
        <v>23905</v>
      </c>
      <c r="B2705" s="37" t="n">
        <v>46</v>
      </c>
      <c r="C2705" s="7" t="n">
        <v>0</v>
      </c>
      <c r="D2705" s="7" t="n">
        <v>-139.070007324219</v>
      </c>
      <c r="E2705" s="7" t="n">
        <v>0</v>
      </c>
      <c r="F2705" s="7" t="n">
        <v>4.51999998092651</v>
      </c>
      <c r="G2705" s="7" t="n">
        <v>304.299987792969</v>
      </c>
    </row>
    <row r="2706" spans="1:9">
      <c r="A2706" t="s">
        <v>4</v>
      </c>
      <c r="B2706" s="4" t="s">
        <v>5</v>
      </c>
      <c r="C2706" s="4" t="s">
        <v>7</v>
      </c>
      <c r="D2706" s="4" t="s">
        <v>8</v>
      </c>
      <c r="E2706" s="4" t="s">
        <v>11</v>
      </c>
    </row>
    <row r="2707" spans="1:9">
      <c r="A2707" t="n">
        <v>23924</v>
      </c>
      <c r="B2707" s="74" t="n">
        <v>94</v>
      </c>
      <c r="C2707" s="7" t="n">
        <v>0</v>
      </c>
      <c r="D2707" s="7" t="s">
        <v>293</v>
      </c>
      <c r="E2707" s="7" t="n">
        <v>1</v>
      </c>
    </row>
    <row r="2708" spans="1:9">
      <c r="A2708" t="s">
        <v>4</v>
      </c>
      <c r="B2708" s="4" t="s">
        <v>5</v>
      </c>
      <c r="C2708" s="4" t="s">
        <v>7</v>
      </c>
      <c r="D2708" s="4" t="s">
        <v>8</v>
      </c>
      <c r="E2708" s="4" t="s">
        <v>11</v>
      </c>
    </row>
    <row r="2709" spans="1:9">
      <c r="A2709" t="n">
        <v>23939</v>
      </c>
      <c r="B2709" s="74" t="n">
        <v>94</v>
      </c>
      <c r="C2709" s="7" t="n">
        <v>0</v>
      </c>
      <c r="D2709" s="7" t="s">
        <v>293</v>
      </c>
      <c r="E2709" s="7" t="n">
        <v>2</v>
      </c>
    </row>
    <row r="2710" spans="1:9">
      <c r="A2710" t="s">
        <v>4</v>
      </c>
      <c r="B2710" s="4" t="s">
        <v>5</v>
      </c>
      <c r="C2710" s="4" t="s">
        <v>7</v>
      </c>
      <c r="D2710" s="4" t="s">
        <v>8</v>
      </c>
      <c r="E2710" s="4" t="s">
        <v>11</v>
      </c>
    </row>
    <row r="2711" spans="1:9">
      <c r="A2711" t="n">
        <v>23954</v>
      </c>
      <c r="B2711" s="74" t="n">
        <v>94</v>
      </c>
      <c r="C2711" s="7" t="n">
        <v>1</v>
      </c>
      <c r="D2711" s="7" t="s">
        <v>293</v>
      </c>
      <c r="E2711" s="7" t="n">
        <v>4</v>
      </c>
    </row>
    <row r="2712" spans="1:9">
      <c r="A2712" t="s">
        <v>4</v>
      </c>
      <c r="B2712" s="4" t="s">
        <v>5</v>
      </c>
      <c r="C2712" s="4" t="s">
        <v>7</v>
      </c>
      <c r="D2712" s="4" t="s">
        <v>8</v>
      </c>
    </row>
    <row r="2713" spans="1:9">
      <c r="A2713" t="n">
        <v>23969</v>
      </c>
      <c r="B2713" s="74" t="n">
        <v>94</v>
      </c>
      <c r="C2713" s="7" t="n">
        <v>5</v>
      </c>
      <c r="D2713" s="7" t="s">
        <v>293</v>
      </c>
    </row>
    <row r="2714" spans="1:9">
      <c r="A2714" t="s">
        <v>4</v>
      </c>
      <c r="B2714" s="4" t="s">
        <v>5</v>
      </c>
      <c r="C2714" s="4" t="s">
        <v>11</v>
      </c>
      <c r="D2714" s="4" t="s">
        <v>7</v>
      </c>
      <c r="E2714" s="4" t="s">
        <v>8</v>
      </c>
      <c r="F2714" s="4" t="s">
        <v>13</v>
      </c>
      <c r="G2714" s="4" t="s">
        <v>13</v>
      </c>
      <c r="H2714" s="4" t="s">
        <v>13</v>
      </c>
    </row>
    <row r="2715" spans="1:9">
      <c r="A2715" t="n">
        <v>23982</v>
      </c>
      <c r="B2715" s="40" t="n">
        <v>48</v>
      </c>
      <c r="C2715" s="7" t="n">
        <v>0</v>
      </c>
      <c r="D2715" s="7" t="n">
        <v>0</v>
      </c>
      <c r="E2715" s="7" t="s">
        <v>275</v>
      </c>
      <c r="F2715" s="7" t="n">
        <v>0</v>
      </c>
      <c r="G2715" s="7" t="n">
        <v>1</v>
      </c>
      <c r="H2715" s="7" t="n">
        <v>0</v>
      </c>
    </row>
    <row r="2716" spans="1:9">
      <c r="A2716" t="s">
        <v>4</v>
      </c>
      <c r="B2716" s="4" t="s">
        <v>5</v>
      </c>
      <c r="C2716" s="4" t="s">
        <v>11</v>
      </c>
    </row>
    <row r="2717" spans="1:9">
      <c r="A2717" t="n">
        <v>24009</v>
      </c>
      <c r="B2717" s="28" t="n">
        <v>16</v>
      </c>
      <c r="C2717" s="7" t="n">
        <v>500</v>
      </c>
    </row>
    <row r="2718" spans="1:9">
      <c r="A2718" t="s">
        <v>4</v>
      </c>
      <c r="B2718" s="4" t="s">
        <v>5</v>
      </c>
      <c r="C2718" s="4" t="s">
        <v>7</v>
      </c>
      <c r="D2718" s="4" t="s">
        <v>11</v>
      </c>
      <c r="E2718" s="4" t="s">
        <v>13</v>
      </c>
    </row>
    <row r="2719" spans="1:9">
      <c r="A2719" t="n">
        <v>24012</v>
      </c>
      <c r="B2719" s="32" t="n">
        <v>58</v>
      </c>
      <c r="C2719" s="7" t="n">
        <v>100</v>
      </c>
      <c r="D2719" s="7" t="n">
        <v>1000</v>
      </c>
      <c r="E2719" s="7" t="n">
        <v>1</v>
      </c>
    </row>
    <row r="2720" spans="1:9">
      <c r="A2720" t="s">
        <v>4</v>
      </c>
      <c r="B2720" s="4" t="s">
        <v>5</v>
      </c>
      <c r="C2720" s="4" t="s">
        <v>7</v>
      </c>
      <c r="D2720" s="4" t="s">
        <v>11</v>
      </c>
    </row>
    <row r="2721" spans="1:8">
      <c r="A2721" t="n">
        <v>24020</v>
      </c>
      <c r="B2721" s="32" t="n">
        <v>58</v>
      </c>
      <c r="C2721" s="7" t="n">
        <v>255</v>
      </c>
      <c r="D2721" s="7" t="n">
        <v>0</v>
      </c>
    </row>
    <row r="2722" spans="1:8">
      <c r="A2722" t="s">
        <v>4</v>
      </c>
      <c r="B2722" s="4" t="s">
        <v>5</v>
      </c>
      <c r="C2722" s="4" t="s">
        <v>7</v>
      </c>
      <c r="D2722" s="4" t="s">
        <v>11</v>
      </c>
    </row>
    <row r="2723" spans="1:8">
      <c r="A2723" t="n">
        <v>24024</v>
      </c>
      <c r="B2723" s="60" t="n">
        <v>45</v>
      </c>
      <c r="C2723" s="7" t="n">
        <v>7</v>
      </c>
      <c r="D2723" s="7" t="n">
        <v>255</v>
      </c>
    </row>
    <row r="2724" spans="1:8">
      <c r="A2724" t="s">
        <v>4</v>
      </c>
      <c r="B2724" s="4" t="s">
        <v>5</v>
      </c>
      <c r="C2724" s="4" t="s">
        <v>7</v>
      </c>
      <c r="D2724" s="4" t="s">
        <v>11</v>
      </c>
      <c r="E2724" s="4" t="s">
        <v>11</v>
      </c>
      <c r="F2724" s="4" t="s">
        <v>7</v>
      </c>
    </row>
    <row r="2725" spans="1:8">
      <c r="A2725" t="n">
        <v>24028</v>
      </c>
      <c r="B2725" s="23" t="n">
        <v>25</v>
      </c>
      <c r="C2725" s="7" t="n">
        <v>1</v>
      </c>
      <c r="D2725" s="7" t="n">
        <v>60</v>
      </c>
      <c r="E2725" s="7" t="n">
        <v>640</v>
      </c>
      <c r="F2725" s="7" t="n">
        <v>1</v>
      </c>
    </row>
    <row r="2726" spans="1:8">
      <c r="A2726" t="s">
        <v>4</v>
      </c>
      <c r="B2726" s="4" t="s">
        <v>5</v>
      </c>
      <c r="C2726" s="4" t="s">
        <v>7</v>
      </c>
      <c r="D2726" s="4" t="s">
        <v>11</v>
      </c>
      <c r="E2726" s="4" t="s">
        <v>8</v>
      </c>
    </row>
    <row r="2727" spans="1:8">
      <c r="A2727" t="n">
        <v>24035</v>
      </c>
      <c r="B2727" s="27" t="n">
        <v>51</v>
      </c>
      <c r="C2727" s="7" t="n">
        <v>4</v>
      </c>
      <c r="D2727" s="7" t="n">
        <v>0</v>
      </c>
      <c r="E2727" s="7" t="s">
        <v>41</v>
      </c>
    </row>
    <row r="2728" spans="1:8">
      <c r="A2728" t="s">
        <v>4</v>
      </c>
      <c r="B2728" s="4" t="s">
        <v>5</v>
      </c>
      <c r="C2728" s="4" t="s">
        <v>11</v>
      </c>
    </row>
    <row r="2729" spans="1:8">
      <c r="A2729" t="n">
        <v>24048</v>
      </c>
      <c r="B2729" s="28" t="n">
        <v>16</v>
      </c>
      <c r="C2729" s="7" t="n">
        <v>0</v>
      </c>
    </row>
    <row r="2730" spans="1:8">
      <c r="A2730" t="s">
        <v>4</v>
      </c>
      <c r="B2730" s="4" t="s">
        <v>5</v>
      </c>
      <c r="C2730" s="4" t="s">
        <v>11</v>
      </c>
      <c r="D2730" s="4" t="s">
        <v>7</v>
      </c>
      <c r="E2730" s="4" t="s">
        <v>15</v>
      </c>
      <c r="F2730" s="4" t="s">
        <v>39</v>
      </c>
      <c r="G2730" s="4" t="s">
        <v>7</v>
      </c>
      <c r="H2730" s="4" t="s">
        <v>7</v>
      </c>
    </row>
    <row r="2731" spans="1:8">
      <c r="A2731" t="n">
        <v>24051</v>
      </c>
      <c r="B2731" s="29" t="n">
        <v>26</v>
      </c>
      <c r="C2731" s="7" t="n">
        <v>0</v>
      </c>
      <c r="D2731" s="7" t="n">
        <v>17</v>
      </c>
      <c r="E2731" s="7" t="n">
        <v>61629</v>
      </c>
      <c r="F2731" s="7" t="s">
        <v>294</v>
      </c>
      <c r="G2731" s="7" t="n">
        <v>2</v>
      </c>
      <c r="H2731" s="7" t="n">
        <v>0</v>
      </c>
    </row>
    <row r="2732" spans="1:8">
      <c r="A2732" t="s">
        <v>4</v>
      </c>
      <c r="B2732" s="4" t="s">
        <v>5</v>
      </c>
    </row>
    <row r="2733" spans="1:8">
      <c r="A2733" t="n">
        <v>24133</v>
      </c>
      <c r="B2733" s="25" t="n">
        <v>28</v>
      </c>
    </row>
    <row r="2734" spans="1:8">
      <c r="A2734" t="s">
        <v>4</v>
      </c>
      <c r="B2734" s="4" t="s">
        <v>5</v>
      </c>
      <c r="C2734" s="4" t="s">
        <v>11</v>
      </c>
      <c r="D2734" s="4" t="s">
        <v>7</v>
      </c>
    </row>
    <row r="2735" spans="1:8">
      <c r="A2735" t="n">
        <v>24134</v>
      </c>
      <c r="B2735" s="31" t="n">
        <v>89</v>
      </c>
      <c r="C2735" s="7" t="n">
        <v>65533</v>
      </c>
      <c r="D2735" s="7" t="n">
        <v>1</v>
      </c>
    </row>
    <row r="2736" spans="1:8">
      <c r="A2736" t="s">
        <v>4</v>
      </c>
      <c r="B2736" s="4" t="s">
        <v>5</v>
      </c>
      <c r="C2736" s="4" t="s">
        <v>7</v>
      </c>
      <c r="D2736" s="4" t="s">
        <v>11</v>
      </c>
      <c r="E2736" s="4" t="s">
        <v>11</v>
      </c>
      <c r="F2736" s="4" t="s">
        <v>7</v>
      </c>
    </row>
    <row r="2737" spans="1:8">
      <c r="A2737" t="n">
        <v>24138</v>
      </c>
      <c r="B2737" s="23" t="n">
        <v>25</v>
      </c>
      <c r="C2737" s="7" t="n">
        <v>1</v>
      </c>
      <c r="D2737" s="7" t="n">
        <v>65535</v>
      </c>
      <c r="E2737" s="7" t="n">
        <v>65535</v>
      </c>
      <c r="F2737" s="7" t="n">
        <v>0</v>
      </c>
    </row>
    <row r="2738" spans="1:8">
      <c r="A2738" t="s">
        <v>4</v>
      </c>
      <c r="B2738" s="4" t="s">
        <v>5</v>
      </c>
      <c r="C2738" s="4" t="s">
        <v>7</v>
      </c>
      <c r="D2738" s="4" t="s">
        <v>11</v>
      </c>
      <c r="E2738" s="4" t="s">
        <v>8</v>
      </c>
    </row>
    <row r="2739" spans="1:8">
      <c r="A2739" t="n">
        <v>24145</v>
      </c>
      <c r="B2739" s="27" t="n">
        <v>51</v>
      </c>
      <c r="C2739" s="7" t="n">
        <v>4</v>
      </c>
      <c r="D2739" s="7" t="n">
        <v>7002</v>
      </c>
      <c r="E2739" s="7" t="s">
        <v>295</v>
      </c>
    </row>
    <row r="2740" spans="1:8">
      <c r="A2740" t="s">
        <v>4</v>
      </c>
      <c r="B2740" s="4" t="s">
        <v>5</v>
      </c>
      <c r="C2740" s="4" t="s">
        <v>11</v>
      </c>
    </row>
    <row r="2741" spans="1:8">
      <c r="A2741" t="n">
        <v>24158</v>
      </c>
      <c r="B2741" s="28" t="n">
        <v>16</v>
      </c>
      <c r="C2741" s="7" t="n">
        <v>0</v>
      </c>
    </row>
    <row r="2742" spans="1:8">
      <c r="A2742" t="s">
        <v>4</v>
      </c>
      <c r="B2742" s="4" t="s">
        <v>5</v>
      </c>
      <c r="C2742" s="4" t="s">
        <v>11</v>
      </c>
      <c r="D2742" s="4" t="s">
        <v>7</v>
      </c>
      <c r="E2742" s="4" t="s">
        <v>15</v>
      </c>
      <c r="F2742" s="4" t="s">
        <v>39</v>
      </c>
      <c r="G2742" s="4" t="s">
        <v>7</v>
      </c>
      <c r="H2742" s="4" t="s">
        <v>7</v>
      </c>
      <c r="I2742" s="4" t="s">
        <v>7</v>
      </c>
      <c r="J2742" s="4" t="s">
        <v>15</v>
      </c>
      <c r="K2742" s="4" t="s">
        <v>39</v>
      </c>
      <c r="L2742" s="4" t="s">
        <v>7</v>
      </c>
      <c r="M2742" s="4" t="s">
        <v>7</v>
      </c>
    </row>
    <row r="2743" spans="1:8">
      <c r="A2743" t="n">
        <v>24161</v>
      </c>
      <c r="B2743" s="29" t="n">
        <v>26</v>
      </c>
      <c r="C2743" s="7" t="n">
        <v>7002</v>
      </c>
      <c r="D2743" s="7" t="n">
        <v>17</v>
      </c>
      <c r="E2743" s="7" t="n">
        <v>61630</v>
      </c>
      <c r="F2743" s="7" t="s">
        <v>296</v>
      </c>
      <c r="G2743" s="7" t="n">
        <v>2</v>
      </c>
      <c r="H2743" s="7" t="n">
        <v>3</v>
      </c>
      <c r="I2743" s="7" t="n">
        <v>17</v>
      </c>
      <c r="J2743" s="7" t="n">
        <v>61631</v>
      </c>
      <c r="K2743" s="7" t="s">
        <v>297</v>
      </c>
      <c r="L2743" s="7" t="n">
        <v>2</v>
      </c>
      <c r="M2743" s="7" t="n">
        <v>0</v>
      </c>
    </row>
    <row r="2744" spans="1:8">
      <c r="A2744" t="s">
        <v>4</v>
      </c>
      <c r="B2744" s="4" t="s">
        <v>5</v>
      </c>
    </row>
    <row r="2745" spans="1:8">
      <c r="A2745" t="n">
        <v>24324</v>
      </c>
      <c r="B2745" s="25" t="n">
        <v>28</v>
      </c>
    </row>
    <row r="2746" spans="1:8">
      <c r="A2746" t="s">
        <v>4</v>
      </c>
      <c r="B2746" s="4" t="s">
        <v>5</v>
      </c>
      <c r="C2746" s="4" t="s">
        <v>7</v>
      </c>
      <c r="D2746" s="4" t="s">
        <v>11</v>
      </c>
      <c r="E2746" s="4" t="s">
        <v>11</v>
      </c>
      <c r="F2746" s="4" t="s">
        <v>7</v>
      </c>
    </row>
    <row r="2747" spans="1:8">
      <c r="A2747" t="n">
        <v>24325</v>
      </c>
      <c r="B2747" s="23" t="n">
        <v>25</v>
      </c>
      <c r="C2747" s="7" t="n">
        <v>1</v>
      </c>
      <c r="D2747" s="7" t="n">
        <v>60</v>
      </c>
      <c r="E2747" s="7" t="n">
        <v>640</v>
      </c>
      <c r="F2747" s="7" t="n">
        <v>1</v>
      </c>
    </row>
    <row r="2748" spans="1:8">
      <c r="A2748" t="s">
        <v>4</v>
      </c>
      <c r="B2748" s="4" t="s">
        <v>5</v>
      </c>
      <c r="C2748" s="4" t="s">
        <v>7</v>
      </c>
      <c r="D2748" s="4" t="s">
        <v>11</v>
      </c>
      <c r="E2748" s="4" t="s">
        <v>8</v>
      </c>
    </row>
    <row r="2749" spans="1:8">
      <c r="A2749" t="n">
        <v>24332</v>
      </c>
      <c r="B2749" s="27" t="n">
        <v>51</v>
      </c>
      <c r="C2749" s="7" t="n">
        <v>4</v>
      </c>
      <c r="D2749" s="7" t="n">
        <v>0</v>
      </c>
      <c r="E2749" s="7" t="s">
        <v>117</v>
      </c>
    </row>
    <row r="2750" spans="1:8">
      <c r="A2750" t="s">
        <v>4</v>
      </c>
      <c r="B2750" s="4" t="s">
        <v>5</v>
      </c>
      <c r="C2750" s="4" t="s">
        <v>11</v>
      </c>
    </row>
    <row r="2751" spans="1:8">
      <c r="A2751" t="n">
        <v>24346</v>
      </c>
      <c r="B2751" s="28" t="n">
        <v>16</v>
      </c>
      <c r="C2751" s="7" t="n">
        <v>0</v>
      </c>
    </row>
    <row r="2752" spans="1:8">
      <c r="A2752" t="s">
        <v>4</v>
      </c>
      <c r="B2752" s="4" t="s">
        <v>5</v>
      </c>
      <c r="C2752" s="4" t="s">
        <v>11</v>
      </c>
      <c r="D2752" s="4" t="s">
        <v>7</v>
      </c>
      <c r="E2752" s="4" t="s">
        <v>15</v>
      </c>
      <c r="F2752" s="4" t="s">
        <v>39</v>
      </c>
      <c r="G2752" s="4" t="s">
        <v>7</v>
      </c>
      <c r="H2752" s="4" t="s">
        <v>7</v>
      </c>
      <c r="I2752" s="4" t="s">
        <v>7</v>
      </c>
      <c r="J2752" s="4" t="s">
        <v>15</v>
      </c>
      <c r="K2752" s="4" t="s">
        <v>39</v>
      </c>
      <c r="L2752" s="4" t="s">
        <v>7</v>
      </c>
      <c r="M2752" s="4" t="s">
        <v>7</v>
      </c>
      <c r="N2752" s="4" t="s">
        <v>7</v>
      </c>
      <c r="O2752" s="4" t="s">
        <v>15</v>
      </c>
      <c r="P2752" s="4" t="s">
        <v>39</v>
      </c>
      <c r="Q2752" s="4" t="s">
        <v>7</v>
      </c>
      <c r="R2752" s="4" t="s">
        <v>7</v>
      </c>
    </row>
    <row r="2753" spans="1:18">
      <c r="A2753" t="n">
        <v>24349</v>
      </c>
      <c r="B2753" s="29" t="n">
        <v>26</v>
      </c>
      <c r="C2753" s="7" t="n">
        <v>0</v>
      </c>
      <c r="D2753" s="7" t="n">
        <v>17</v>
      </c>
      <c r="E2753" s="7" t="n">
        <v>61632</v>
      </c>
      <c r="F2753" s="7" t="s">
        <v>298</v>
      </c>
      <c r="G2753" s="7" t="n">
        <v>2</v>
      </c>
      <c r="H2753" s="7" t="n">
        <v>3</v>
      </c>
      <c r="I2753" s="7" t="n">
        <v>17</v>
      </c>
      <c r="J2753" s="7" t="n">
        <v>61633</v>
      </c>
      <c r="K2753" s="7" t="s">
        <v>299</v>
      </c>
      <c r="L2753" s="7" t="n">
        <v>2</v>
      </c>
      <c r="M2753" s="7" t="n">
        <v>3</v>
      </c>
      <c r="N2753" s="7" t="n">
        <v>17</v>
      </c>
      <c r="O2753" s="7" t="n">
        <v>61634</v>
      </c>
      <c r="P2753" s="7" t="s">
        <v>300</v>
      </c>
      <c r="Q2753" s="7" t="n">
        <v>2</v>
      </c>
      <c r="R2753" s="7" t="n">
        <v>0</v>
      </c>
    </row>
    <row r="2754" spans="1:18">
      <c r="A2754" t="s">
        <v>4</v>
      </c>
      <c r="B2754" s="4" t="s">
        <v>5</v>
      </c>
    </row>
    <row r="2755" spans="1:18">
      <c r="A2755" t="n">
        <v>24515</v>
      </c>
      <c r="B2755" s="25" t="n">
        <v>28</v>
      </c>
    </row>
    <row r="2756" spans="1:18">
      <c r="A2756" t="s">
        <v>4</v>
      </c>
      <c r="B2756" s="4" t="s">
        <v>5</v>
      </c>
      <c r="C2756" s="4" t="s">
        <v>11</v>
      </c>
      <c r="D2756" s="4" t="s">
        <v>7</v>
      </c>
    </row>
    <row r="2757" spans="1:18">
      <c r="A2757" t="n">
        <v>24516</v>
      </c>
      <c r="B2757" s="31" t="n">
        <v>89</v>
      </c>
      <c r="C2757" s="7" t="n">
        <v>65533</v>
      </c>
      <c r="D2757" s="7" t="n">
        <v>1</v>
      </c>
    </row>
    <row r="2758" spans="1:18">
      <c r="A2758" t="s">
        <v>4</v>
      </c>
      <c r="B2758" s="4" t="s">
        <v>5</v>
      </c>
      <c r="C2758" s="4" t="s">
        <v>7</v>
      </c>
      <c r="D2758" s="4" t="s">
        <v>11</v>
      </c>
      <c r="E2758" s="4" t="s">
        <v>11</v>
      </c>
      <c r="F2758" s="4" t="s">
        <v>7</v>
      </c>
    </row>
    <row r="2759" spans="1:18">
      <c r="A2759" t="n">
        <v>24520</v>
      </c>
      <c r="B2759" s="23" t="n">
        <v>25</v>
      </c>
      <c r="C2759" s="7" t="n">
        <v>1</v>
      </c>
      <c r="D2759" s="7" t="n">
        <v>65535</v>
      </c>
      <c r="E2759" s="7" t="n">
        <v>65535</v>
      </c>
      <c r="F2759" s="7" t="n">
        <v>0</v>
      </c>
    </row>
    <row r="2760" spans="1:18">
      <c r="A2760" t="s">
        <v>4</v>
      </c>
      <c r="B2760" s="4" t="s">
        <v>5</v>
      </c>
      <c r="C2760" s="4" t="s">
        <v>7</v>
      </c>
      <c r="D2760" s="4" t="s">
        <v>11</v>
      </c>
      <c r="E2760" s="4" t="s">
        <v>8</v>
      </c>
    </row>
    <row r="2761" spans="1:18">
      <c r="A2761" t="n">
        <v>24527</v>
      </c>
      <c r="B2761" s="27" t="n">
        <v>51</v>
      </c>
      <c r="C2761" s="7" t="n">
        <v>4</v>
      </c>
      <c r="D2761" s="7" t="n">
        <v>7002</v>
      </c>
      <c r="E2761" s="7" t="s">
        <v>301</v>
      </c>
    </row>
    <row r="2762" spans="1:18">
      <c r="A2762" t="s">
        <v>4</v>
      </c>
      <c r="B2762" s="4" t="s">
        <v>5</v>
      </c>
      <c r="C2762" s="4" t="s">
        <v>11</v>
      </c>
    </row>
    <row r="2763" spans="1:18">
      <c r="A2763" t="n">
        <v>24540</v>
      </c>
      <c r="B2763" s="28" t="n">
        <v>16</v>
      </c>
      <c r="C2763" s="7" t="n">
        <v>0</v>
      </c>
    </row>
    <row r="2764" spans="1:18">
      <c r="A2764" t="s">
        <v>4</v>
      </c>
      <c r="B2764" s="4" t="s">
        <v>5</v>
      </c>
      <c r="C2764" s="4" t="s">
        <v>11</v>
      </c>
      <c r="D2764" s="4" t="s">
        <v>7</v>
      </c>
      <c r="E2764" s="4" t="s">
        <v>15</v>
      </c>
      <c r="F2764" s="4" t="s">
        <v>39</v>
      </c>
      <c r="G2764" s="4" t="s">
        <v>7</v>
      </c>
      <c r="H2764" s="4" t="s">
        <v>7</v>
      </c>
    </row>
    <row r="2765" spans="1:18">
      <c r="A2765" t="n">
        <v>24543</v>
      </c>
      <c r="B2765" s="29" t="n">
        <v>26</v>
      </c>
      <c r="C2765" s="7" t="n">
        <v>7002</v>
      </c>
      <c r="D2765" s="7" t="n">
        <v>17</v>
      </c>
      <c r="E2765" s="7" t="n">
        <v>61635</v>
      </c>
      <c r="F2765" s="7" t="s">
        <v>302</v>
      </c>
      <c r="G2765" s="7" t="n">
        <v>2</v>
      </c>
      <c r="H2765" s="7" t="n">
        <v>0</v>
      </c>
    </row>
    <row r="2766" spans="1:18">
      <c r="A2766" t="s">
        <v>4</v>
      </c>
      <c r="B2766" s="4" t="s">
        <v>5</v>
      </c>
    </row>
    <row r="2767" spans="1:18">
      <c r="A2767" t="n">
        <v>24634</v>
      </c>
      <c r="B2767" s="25" t="n">
        <v>28</v>
      </c>
    </row>
    <row r="2768" spans="1:18">
      <c r="A2768" t="s">
        <v>4</v>
      </c>
      <c r="B2768" s="4" t="s">
        <v>5</v>
      </c>
      <c r="C2768" s="4" t="s">
        <v>11</v>
      </c>
      <c r="D2768" s="4" t="s">
        <v>7</v>
      </c>
      <c r="E2768" s="4" t="s">
        <v>13</v>
      </c>
      <c r="F2768" s="4" t="s">
        <v>11</v>
      </c>
    </row>
    <row r="2769" spans="1:18">
      <c r="A2769" t="n">
        <v>24635</v>
      </c>
      <c r="B2769" s="30" t="n">
        <v>59</v>
      </c>
      <c r="C2769" s="7" t="n">
        <v>0</v>
      </c>
      <c r="D2769" s="7" t="n">
        <v>13</v>
      </c>
      <c r="E2769" s="7" t="n">
        <v>0.150000005960464</v>
      </c>
      <c r="F2769" s="7" t="n">
        <v>0</v>
      </c>
    </row>
    <row r="2770" spans="1:18">
      <c r="A2770" t="s">
        <v>4</v>
      </c>
      <c r="B2770" s="4" t="s">
        <v>5</v>
      </c>
      <c r="C2770" s="4" t="s">
        <v>11</v>
      </c>
    </row>
    <row r="2771" spans="1:18">
      <c r="A2771" t="n">
        <v>24645</v>
      </c>
      <c r="B2771" s="28" t="n">
        <v>16</v>
      </c>
      <c r="C2771" s="7" t="n">
        <v>1000</v>
      </c>
    </row>
    <row r="2772" spans="1:18">
      <c r="A2772" t="s">
        <v>4</v>
      </c>
      <c r="B2772" s="4" t="s">
        <v>5</v>
      </c>
      <c r="C2772" s="4" t="s">
        <v>7</v>
      </c>
      <c r="D2772" s="4" t="s">
        <v>11</v>
      </c>
      <c r="E2772" s="4" t="s">
        <v>11</v>
      </c>
      <c r="F2772" s="4" t="s">
        <v>7</v>
      </c>
    </row>
    <row r="2773" spans="1:18">
      <c r="A2773" t="n">
        <v>24648</v>
      </c>
      <c r="B2773" s="23" t="n">
        <v>25</v>
      </c>
      <c r="C2773" s="7" t="n">
        <v>1</v>
      </c>
      <c r="D2773" s="7" t="n">
        <v>60</v>
      </c>
      <c r="E2773" s="7" t="n">
        <v>640</v>
      </c>
      <c r="F2773" s="7" t="n">
        <v>1</v>
      </c>
    </row>
    <row r="2774" spans="1:18">
      <c r="A2774" t="s">
        <v>4</v>
      </c>
      <c r="B2774" s="4" t="s">
        <v>5</v>
      </c>
      <c r="C2774" s="4" t="s">
        <v>7</v>
      </c>
      <c r="D2774" s="4" t="s">
        <v>11</v>
      </c>
      <c r="E2774" s="4" t="s">
        <v>8</v>
      </c>
    </row>
    <row r="2775" spans="1:18">
      <c r="A2775" t="n">
        <v>24655</v>
      </c>
      <c r="B2775" s="27" t="n">
        <v>51</v>
      </c>
      <c r="C2775" s="7" t="n">
        <v>4</v>
      </c>
      <c r="D2775" s="7" t="n">
        <v>0</v>
      </c>
      <c r="E2775" s="7" t="s">
        <v>233</v>
      </c>
    </row>
    <row r="2776" spans="1:18">
      <c r="A2776" t="s">
        <v>4</v>
      </c>
      <c r="B2776" s="4" t="s">
        <v>5</v>
      </c>
      <c r="C2776" s="4" t="s">
        <v>11</v>
      </c>
    </row>
    <row r="2777" spans="1:18">
      <c r="A2777" t="n">
        <v>24669</v>
      </c>
      <c r="B2777" s="28" t="n">
        <v>16</v>
      </c>
      <c r="C2777" s="7" t="n">
        <v>0</v>
      </c>
    </row>
    <row r="2778" spans="1:18">
      <c r="A2778" t="s">
        <v>4</v>
      </c>
      <c r="B2778" s="4" t="s">
        <v>5</v>
      </c>
      <c r="C2778" s="4" t="s">
        <v>11</v>
      </c>
      <c r="D2778" s="4" t="s">
        <v>7</v>
      </c>
      <c r="E2778" s="4" t="s">
        <v>15</v>
      </c>
      <c r="F2778" s="4" t="s">
        <v>39</v>
      </c>
      <c r="G2778" s="4" t="s">
        <v>7</v>
      </c>
      <c r="H2778" s="4" t="s">
        <v>7</v>
      </c>
      <c r="I2778" s="4" t="s">
        <v>7</v>
      </c>
      <c r="J2778" s="4" t="s">
        <v>15</v>
      </c>
      <c r="K2778" s="4" t="s">
        <v>39</v>
      </c>
      <c r="L2778" s="4" t="s">
        <v>7</v>
      </c>
      <c r="M2778" s="4" t="s">
        <v>7</v>
      </c>
    </row>
    <row r="2779" spans="1:18">
      <c r="A2779" t="n">
        <v>24672</v>
      </c>
      <c r="B2779" s="29" t="n">
        <v>26</v>
      </c>
      <c r="C2779" s="7" t="n">
        <v>0</v>
      </c>
      <c r="D2779" s="7" t="n">
        <v>17</v>
      </c>
      <c r="E2779" s="7" t="n">
        <v>61636</v>
      </c>
      <c r="F2779" s="7" t="s">
        <v>303</v>
      </c>
      <c r="G2779" s="7" t="n">
        <v>2</v>
      </c>
      <c r="H2779" s="7" t="n">
        <v>3</v>
      </c>
      <c r="I2779" s="7" t="n">
        <v>17</v>
      </c>
      <c r="J2779" s="7" t="n">
        <v>61637</v>
      </c>
      <c r="K2779" s="7" t="s">
        <v>304</v>
      </c>
      <c r="L2779" s="7" t="n">
        <v>2</v>
      </c>
      <c r="M2779" s="7" t="n">
        <v>0</v>
      </c>
    </row>
    <row r="2780" spans="1:18">
      <c r="A2780" t="s">
        <v>4</v>
      </c>
      <c r="B2780" s="4" t="s">
        <v>5</v>
      </c>
    </row>
    <row r="2781" spans="1:18">
      <c r="A2781" t="n">
        <v>24781</v>
      </c>
      <c r="B2781" s="25" t="n">
        <v>28</v>
      </c>
    </row>
    <row r="2782" spans="1:18">
      <c r="A2782" t="s">
        <v>4</v>
      </c>
      <c r="B2782" s="4" t="s">
        <v>5</v>
      </c>
      <c r="C2782" s="4" t="s">
        <v>11</v>
      </c>
      <c r="D2782" s="4" t="s">
        <v>7</v>
      </c>
    </row>
    <row r="2783" spans="1:18">
      <c r="A2783" t="n">
        <v>24782</v>
      </c>
      <c r="B2783" s="31" t="n">
        <v>89</v>
      </c>
      <c r="C2783" s="7" t="n">
        <v>65533</v>
      </c>
      <c r="D2783" s="7" t="n">
        <v>1</v>
      </c>
    </row>
    <row r="2784" spans="1:18">
      <c r="A2784" t="s">
        <v>4</v>
      </c>
      <c r="B2784" s="4" t="s">
        <v>5</v>
      </c>
      <c r="C2784" s="4" t="s">
        <v>7</v>
      </c>
      <c r="D2784" s="4" t="s">
        <v>11</v>
      </c>
      <c r="E2784" s="4" t="s">
        <v>11</v>
      </c>
      <c r="F2784" s="4" t="s">
        <v>7</v>
      </c>
    </row>
    <row r="2785" spans="1:13">
      <c r="A2785" t="n">
        <v>24786</v>
      </c>
      <c r="B2785" s="23" t="n">
        <v>25</v>
      </c>
      <c r="C2785" s="7" t="n">
        <v>1</v>
      </c>
      <c r="D2785" s="7" t="n">
        <v>65535</v>
      </c>
      <c r="E2785" s="7" t="n">
        <v>65535</v>
      </c>
      <c r="F2785" s="7" t="n">
        <v>0</v>
      </c>
    </row>
    <row r="2786" spans="1:13">
      <c r="A2786" t="s">
        <v>4</v>
      </c>
      <c r="B2786" s="4" t="s">
        <v>5</v>
      </c>
      <c r="C2786" s="4" t="s">
        <v>7</v>
      </c>
      <c r="D2786" s="4" t="s">
        <v>11</v>
      </c>
      <c r="E2786" s="4" t="s">
        <v>8</v>
      </c>
    </row>
    <row r="2787" spans="1:13">
      <c r="A2787" t="n">
        <v>24793</v>
      </c>
      <c r="B2787" s="27" t="n">
        <v>51</v>
      </c>
      <c r="C2787" s="7" t="n">
        <v>4</v>
      </c>
      <c r="D2787" s="7" t="n">
        <v>7002</v>
      </c>
      <c r="E2787" s="7" t="s">
        <v>289</v>
      </c>
    </row>
    <row r="2788" spans="1:13">
      <c r="A2788" t="s">
        <v>4</v>
      </c>
      <c r="B2788" s="4" t="s">
        <v>5</v>
      </c>
      <c r="C2788" s="4" t="s">
        <v>11</v>
      </c>
    </row>
    <row r="2789" spans="1:13">
      <c r="A2789" t="n">
        <v>24806</v>
      </c>
      <c r="B2789" s="28" t="n">
        <v>16</v>
      </c>
      <c r="C2789" s="7" t="n">
        <v>0</v>
      </c>
    </row>
    <row r="2790" spans="1:13">
      <c r="A2790" t="s">
        <v>4</v>
      </c>
      <c r="B2790" s="4" t="s">
        <v>5</v>
      </c>
      <c r="C2790" s="4" t="s">
        <v>11</v>
      </c>
      <c r="D2790" s="4" t="s">
        <v>7</v>
      </c>
      <c r="E2790" s="4" t="s">
        <v>15</v>
      </c>
      <c r="F2790" s="4" t="s">
        <v>39</v>
      </c>
      <c r="G2790" s="4" t="s">
        <v>7</v>
      </c>
      <c r="H2790" s="4" t="s">
        <v>7</v>
      </c>
      <c r="I2790" s="4" t="s">
        <v>7</v>
      </c>
      <c r="J2790" s="4" t="s">
        <v>15</v>
      </c>
      <c r="K2790" s="4" t="s">
        <v>39</v>
      </c>
      <c r="L2790" s="4" t="s">
        <v>7</v>
      </c>
      <c r="M2790" s="4" t="s">
        <v>7</v>
      </c>
    </row>
    <row r="2791" spans="1:13">
      <c r="A2791" t="n">
        <v>24809</v>
      </c>
      <c r="B2791" s="29" t="n">
        <v>26</v>
      </c>
      <c r="C2791" s="7" t="n">
        <v>7002</v>
      </c>
      <c r="D2791" s="7" t="n">
        <v>17</v>
      </c>
      <c r="E2791" s="7" t="n">
        <v>61638</v>
      </c>
      <c r="F2791" s="7" t="s">
        <v>305</v>
      </c>
      <c r="G2791" s="7" t="n">
        <v>2</v>
      </c>
      <c r="H2791" s="7" t="n">
        <v>3</v>
      </c>
      <c r="I2791" s="7" t="n">
        <v>17</v>
      </c>
      <c r="J2791" s="7" t="n">
        <v>61639</v>
      </c>
      <c r="K2791" s="7" t="s">
        <v>306</v>
      </c>
      <c r="L2791" s="7" t="n">
        <v>2</v>
      </c>
      <c r="M2791" s="7" t="n">
        <v>0</v>
      </c>
    </row>
    <row r="2792" spans="1:13">
      <c r="A2792" t="s">
        <v>4</v>
      </c>
      <c r="B2792" s="4" t="s">
        <v>5</v>
      </c>
    </row>
    <row r="2793" spans="1:13">
      <c r="A2793" t="n">
        <v>25013</v>
      </c>
      <c r="B2793" s="25" t="n">
        <v>28</v>
      </c>
    </row>
    <row r="2794" spans="1:13">
      <c r="A2794" t="s">
        <v>4</v>
      </c>
      <c r="B2794" s="4" t="s">
        <v>5</v>
      </c>
      <c r="C2794" s="4" t="s">
        <v>11</v>
      </c>
      <c r="D2794" s="4" t="s">
        <v>7</v>
      </c>
      <c r="E2794" s="4" t="s">
        <v>13</v>
      </c>
      <c r="F2794" s="4" t="s">
        <v>11</v>
      </c>
    </row>
    <row r="2795" spans="1:13">
      <c r="A2795" t="n">
        <v>25014</v>
      </c>
      <c r="B2795" s="30" t="n">
        <v>59</v>
      </c>
      <c r="C2795" s="7" t="n">
        <v>7002</v>
      </c>
      <c r="D2795" s="7" t="n">
        <v>9</v>
      </c>
      <c r="E2795" s="7" t="n">
        <v>0.150000005960464</v>
      </c>
      <c r="F2795" s="7" t="n">
        <v>0</v>
      </c>
    </row>
    <row r="2796" spans="1:13">
      <c r="A2796" t="s">
        <v>4</v>
      </c>
      <c r="B2796" s="4" t="s">
        <v>5</v>
      </c>
      <c r="C2796" s="4" t="s">
        <v>11</v>
      </c>
    </row>
    <row r="2797" spans="1:13">
      <c r="A2797" t="n">
        <v>25024</v>
      </c>
      <c r="B2797" s="28" t="n">
        <v>16</v>
      </c>
      <c r="C2797" s="7" t="n">
        <v>1800</v>
      </c>
    </row>
    <row r="2798" spans="1:13">
      <c r="A2798" t="s">
        <v>4</v>
      </c>
      <c r="B2798" s="4" t="s">
        <v>5</v>
      </c>
      <c r="C2798" s="4" t="s">
        <v>7</v>
      </c>
      <c r="D2798" s="4" t="s">
        <v>11</v>
      </c>
      <c r="E2798" s="4" t="s">
        <v>13</v>
      </c>
    </row>
    <row r="2799" spans="1:13">
      <c r="A2799" t="n">
        <v>25027</v>
      </c>
      <c r="B2799" s="32" t="n">
        <v>58</v>
      </c>
      <c r="C2799" s="7" t="n">
        <v>101</v>
      </c>
      <c r="D2799" s="7" t="n">
        <v>800</v>
      </c>
      <c r="E2799" s="7" t="n">
        <v>1</v>
      </c>
    </row>
    <row r="2800" spans="1:13">
      <c r="A2800" t="s">
        <v>4</v>
      </c>
      <c r="B2800" s="4" t="s">
        <v>5</v>
      </c>
      <c r="C2800" s="4" t="s">
        <v>7</v>
      </c>
      <c r="D2800" s="4" t="s">
        <v>11</v>
      </c>
    </row>
    <row r="2801" spans="1:13">
      <c r="A2801" t="n">
        <v>25035</v>
      </c>
      <c r="B2801" s="32" t="n">
        <v>58</v>
      </c>
      <c r="C2801" s="7" t="n">
        <v>254</v>
      </c>
      <c r="D2801" s="7" t="n">
        <v>0</v>
      </c>
    </row>
    <row r="2802" spans="1:13">
      <c r="A2802" t="s">
        <v>4</v>
      </c>
      <c r="B2802" s="4" t="s">
        <v>5</v>
      </c>
      <c r="C2802" s="4" t="s">
        <v>7</v>
      </c>
      <c r="D2802" s="4" t="s">
        <v>7</v>
      </c>
      <c r="E2802" s="4" t="s">
        <v>13</v>
      </c>
      <c r="F2802" s="4" t="s">
        <v>13</v>
      </c>
      <c r="G2802" s="4" t="s">
        <v>13</v>
      </c>
      <c r="H2802" s="4" t="s">
        <v>11</v>
      </c>
    </row>
    <row r="2803" spans="1:13">
      <c r="A2803" t="n">
        <v>25039</v>
      </c>
      <c r="B2803" s="60" t="n">
        <v>45</v>
      </c>
      <c r="C2803" s="7" t="n">
        <v>2</v>
      </c>
      <c r="D2803" s="7" t="n">
        <v>3</v>
      </c>
      <c r="E2803" s="7" t="n">
        <v>-139.830001831055</v>
      </c>
      <c r="F2803" s="7" t="n">
        <v>0.899999976158142</v>
      </c>
      <c r="G2803" s="7" t="n">
        <v>5.07000017166138</v>
      </c>
      <c r="H2803" s="7" t="n">
        <v>0</v>
      </c>
    </row>
    <row r="2804" spans="1:13">
      <c r="A2804" t="s">
        <v>4</v>
      </c>
      <c r="B2804" s="4" t="s">
        <v>5</v>
      </c>
      <c r="C2804" s="4" t="s">
        <v>7</v>
      </c>
      <c r="D2804" s="4" t="s">
        <v>7</v>
      </c>
      <c r="E2804" s="4" t="s">
        <v>13</v>
      </c>
      <c r="F2804" s="4" t="s">
        <v>13</v>
      </c>
      <c r="G2804" s="4" t="s">
        <v>13</v>
      </c>
      <c r="H2804" s="4" t="s">
        <v>11</v>
      </c>
      <c r="I2804" s="4" t="s">
        <v>7</v>
      </c>
    </row>
    <row r="2805" spans="1:13">
      <c r="A2805" t="n">
        <v>25056</v>
      </c>
      <c r="B2805" s="60" t="n">
        <v>45</v>
      </c>
      <c r="C2805" s="7" t="n">
        <v>4</v>
      </c>
      <c r="D2805" s="7" t="n">
        <v>3</v>
      </c>
      <c r="E2805" s="7" t="n">
        <v>15.8900003433228</v>
      </c>
      <c r="F2805" s="7" t="n">
        <v>245.199996948242</v>
      </c>
      <c r="G2805" s="7" t="n">
        <v>356</v>
      </c>
      <c r="H2805" s="7" t="n">
        <v>0</v>
      </c>
      <c r="I2805" s="7" t="n">
        <v>0</v>
      </c>
    </row>
    <row r="2806" spans="1:13">
      <c r="A2806" t="s">
        <v>4</v>
      </c>
      <c r="B2806" s="4" t="s">
        <v>5</v>
      </c>
      <c r="C2806" s="4" t="s">
        <v>7</v>
      </c>
      <c r="D2806" s="4" t="s">
        <v>7</v>
      </c>
      <c r="E2806" s="4" t="s">
        <v>13</v>
      </c>
      <c r="F2806" s="4" t="s">
        <v>11</v>
      </c>
    </row>
    <row r="2807" spans="1:13">
      <c r="A2807" t="n">
        <v>25074</v>
      </c>
      <c r="B2807" s="60" t="n">
        <v>45</v>
      </c>
      <c r="C2807" s="7" t="n">
        <v>5</v>
      </c>
      <c r="D2807" s="7" t="n">
        <v>3</v>
      </c>
      <c r="E2807" s="7" t="n">
        <v>2.09999990463257</v>
      </c>
      <c r="F2807" s="7" t="n">
        <v>0</v>
      </c>
    </row>
    <row r="2808" spans="1:13">
      <c r="A2808" t="s">
        <v>4</v>
      </c>
      <c r="B2808" s="4" t="s">
        <v>5</v>
      </c>
      <c r="C2808" s="4" t="s">
        <v>7</v>
      </c>
      <c r="D2808" s="4" t="s">
        <v>7</v>
      </c>
      <c r="E2808" s="4" t="s">
        <v>13</v>
      </c>
      <c r="F2808" s="4" t="s">
        <v>11</v>
      </c>
    </row>
    <row r="2809" spans="1:13">
      <c r="A2809" t="n">
        <v>25083</v>
      </c>
      <c r="B2809" s="60" t="n">
        <v>45</v>
      </c>
      <c r="C2809" s="7" t="n">
        <v>11</v>
      </c>
      <c r="D2809" s="7" t="n">
        <v>3</v>
      </c>
      <c r="E2809" s="7" t="n">
        <v>36.9000015258789</v>
      </c>
      <c r="F2809" s="7" t="n">
        <v>0</v>
      </c>
    </row>
    <row r="2810" spans="1:13">
      <c r="A2810" t="s">
        <v>4</v>
      </c>
      <c r="B2810" s="4" t="s">
        <v>5</v>
      </c>
      <c r="C2810" s="4" t="s">
        <v>7</v>
      </c>
      <c r="D2810" s="4" t="s">
        <v>11</v>
      </c>
      <c r="E2810" s="4" t="s">
        <v>8</v>
      </c>
      <c r="F2810" s="4" t="s">
        <v>8</v>
      </c>
      <c r="G2810" s="4" t="s">
        <v>8</v>
      </c>
      <c r="H2810" s="4" t="s">
        <v>8</v>
      </c>
    </row>
    <row r="2811" spans="1:13">
      <c r="A2811" t="n">
        <v>25092</v>
      </c>
      <c r="B2811" s="27" t="n">
        <v>51</v>
      </c>
      <c r="C2811" s="7" t="n">
        <v>3</v>
      </c>
      <c r="D2811" s="7" t="n">
        <v>0</v>
      </c>
      <c r="E2811" s="7" t="s">
        <v>270</v>
      </c>
      <c r="F2811" s="7" t="s">
        <v>271</v>
      </c>
      <c r="G2811" s="7" t="s">
        <v>87</v>
      </c>
      <c r="H2811" s="7" t="s">
        <v>88</v>
      </c>
    </row>
    <row r="2812" spans="1:13">
      <c r="A2812" t="s">
        <v>4</v>
      </c>
      <c r="B2812" s="4" t="s">
        <v>5</v>
      </c>
      <c r="C2812" s="4" t="s">
        <v>11</v>
      </c>
      <c r="D2812" s="4" t="s">
        <v>11</v>
      </c>
      <c r="E2812" s="4" t="s">
        <v>11</v>
      </c>
    </row>
    <row r="2813" spans="1:13">
      <c r="A2813" t="n">
        <v>25121</v>
      </c>
      <c r="B2813" s="66" t="n">
        <v>61</v>
      </c>
      <c r="C2813" s="7" t="n">
        <v>5261</v>
      </c>
      <c r="D2813" s="7" t="n">
        <v>7002</v>
      </c>
      <c r="E2813" s="7" t="n">
        <v>0</v>
      </c>
    </row>
    <row r="2814" spans="1:13">
      <c r="A2814" t="s">
        <v>4</v>
      </c>
      <c r="B2814" s="4" t="s">
        <v>5</v>
      </c>
      <c r="C2814" s="4" t="s">
        <v>11</v>
      </c>
      <c r="D2814" s="4" t="s">
        <v>13</v>
      </c>
      <c r="E2814" s="4" t="s">
        <v>13</v>
      </c>
      <c r="F2814" s="4" t="s">
        <v>13</v>
      </c>
      <c r="G2814" s="4" t="s">
        <v>13</v>
      </c>
    </row>
    <row r="2815" spans="1:13">
      <c r="A2815" t="n">
        <v>25128</v>
      </c>
      <c r="B2815" s="37" t="n">
        <v>46</v>
      </c>
      <c r="C2815" s="7" t="n">
        <v>5261</v>
      </c>
      <c r="D2815" s="7" t="n">
        <v>-142.039993286133</v>
      </c>
      <c r="E2815" s="7" t="n">
        <v>0</v>
      </c>
      <c r="F2815" s="7" t="n">
        <v>4</v>
      </c>
      <c r="G2815" s="7" t="n">
        <v>48.5999984741211</v>
      </c>
    </row>
    <row r="2816" spans="1:13">
      <c r="A2816" t="s">
        <v>4</v>
      </c>
      <c r="B2816" s="4" t="s">
        <v>5</v>
      </c>
      <c r="C2816" s="4" t="s">
        <v>7</v>
      </c>
      <c r="D2816" s="4" t="s">
        <v>11</v>
      </c>
      <c r="E2816" s="4" t="s">
        <v>8</v>
      </c>
      <c r="F2816" s="4" t="s">
        <v>8</v>
      </c>
      <c r="G2816" s="4" t="s">
        <v>8</v>
      </c>
      <c r="H2816" s="4" t="s">
        <v>8</v>
      </c>
    </row>
    <row r="2817" spans="1:9">
      <c r="A2817" t="n">
        <v>25147</v>
      </c>
      <c r="B2817" s="27" t="n">
        <v>51</v>
      </c>
      <c r="C2817" s="7" t="n">
        <v>3</v>
      </c>
      <c r="D2817" s="7" t="n">
        <v>5261</v>
      </c>
      <c r="E2817" s="7" t="s">
        <v>292</v>
      </c>
      <c r="F2817" s="7" t="s">
        <v>211</v>
      </c>
      <c r="G2817" s="7" t="s">
        <v>87</v>
      </c>
      <c r="H2817" s="7" t="s">
        <v>88</v>
      </c>
    </row>
    <row r="2818" spans="1:9">
      <c r="A2818" t="s">
        <v>4</v>
      </c>
      <c r="B2818" s="4" t="s">
        <v>5</v>
      </c>
      <c r="C2818" s="4" t="s">
        <v>7</v>
      </c>
      <c r="D2818" s="4" t="s">
        <v>11</v>
      </c>
    </row>
    <row r="2819" spans="1:9">
      <c r="A2819" t="n">
        <v>25160</v>
      </c>
      <c r="B2819" s="32" t="n">
        <v>58</v>
      </c>
      <c r="C2819" s="7" t="n">
        <v>255</v>
      </c>
      <c r="D2819" s="7" t="n">
        <v>0</v>
      </c>
    </row>
    <row r="2820" spans="1:9">
      <c r="A2820" t="s">
        <v>4</v>
      </c>
      <c r="B2820" s="4" t="s">
        <v>5</v>
      </c>
      <c r="C2820" s="4" t="s">
        <v>7</v>
      </c>
      <c r="D2820" s="4" t="s">
        <v>11</v>
      </c>
      <c r="E2820" s="4" t="s">
        <v>8</v>
      </c>
      <c r="F2820" s="4" t="s">
        <v>8</v>
      </c>
      <c r="G2820" s="4" t="s">
        <v>8</v>
      </c>
      <c r="H2820" s="4" t="s">
        <v>8</v>
      </c>
    </row>
    <row r="2821" spans="1:9">
      <c r="A2821" t="n">
        <v>25164</v>
      </c>
      <c r="B2821" s="27" t="n">
        <v>51</v>
      </c>
      <c r="C2821" s="7" t="n">
        <v>3</v>
      </c>
      <c r="D2821" s="7" t="n">
        <v>7002</v>
      </c>
      <c r="E2821" s="7" t="s">
        <v>238</v>
      </c>
      <c r="F2821" s="7" t="s">
        <v>211</v>
      </c>
      <c r="G2821" s="7" t="s">
        <v>87</v>
      </c>
      <c r="H2821" s="7" t="s">
        <v>88</v>
      </c>
    </row>
    <row r="2822" spans="1:9">
      <c r="A2822" t="s">
        <v>4</v>
      </c>
      <c r="B2822" s="4" t="s">
        <v>5</v>
      </c>
      <c r="C2822" s="4" t="s">
        <v>11</v>
      </c>
      <c r="D2822" s="4" t="s">
        <v>13</v>
      </c>
      <c r="E2822" s="4" t="s">
        <v>13</v>
      </c>
      <c r="F2822" s="4" t="s">
        <v>13</v>
      </c>
      <c r="G2822" s="4" t="s">
        <v>11</v>
      </c>
      <c r="H2822" s="4" t="s">
        <v>11</v>
      </c>
    </row>
    <row r="2823" spans="1:9">
      <c r="A2823" t="n">
        <v>25177</v>
      </c>
      <c r="B2823" s="44" t="n">
        <v>60</v>
      </c>
      <c r="C2823" s="7" t="n">
        <v>7002</v>
      </c>
      <c r="D2823" s="7" t="n">
        <v>0</v>
      </c>
      <c r="E2823" s="7" t="n">
        <v>0</v>
      </c>
      <c r="F2823" s="7" t="n">
        <v>0</v>
      </c>
      <c r="G2823" s="7" t="n">
        <v>1000</v>
      </c>
      <c r="H2823" s="7" t="n">
        <v>0</v>
      </c>
    </row>
    <row r="2824" spans="1:9">
      <c r="A2824" t="s">
        <v>4</v>
      </c>
      <c r="B2824" s="4" t="s">
        <v>5</v>
      </c>
      <c r="C2824" s="4" t="s">
        <v>11</v>
      </c>
    </row>
    <row r="2825" spans="1:9">
      <c r="A2825" t="n">
        <v>25196</v>
      </c>
      <c r="B2825" s="28" t="n">
        <v>16</v>
      </c>
      <c r="C2825" s="7" t="n">
        <v>1200</v>
      </c>
    </row>
    <row r="2826" spans="1:9">
      <c r="A2826" t="s">
        <v>4</v>
      </c>
      <c r="B2826" s="4" t="s">
        <v>5</v>
      </c>
      <c r="C2826" s="4" t="s">
        <v>7</v>
      </c>
      <c r="D2826" s="4" t="s">
        <v>11</v>
      </c>
      <c r="E2826" s="4" t="s">
        <v>8</v>
      </c>
    </row>
    <row r="2827" spans="1:9">
      <c r="A2827" t="n">
        <v>25199</v>
      </c>
      <c r="B2827" s="27" t="n">
        <v>51</v>
      </c>
      <c r="C2827" s="7" t="n">
        <v>4</v>
      </c>
      <c r="D2827" s="7" t="n">
        <v>7002</v>
      </c>
      <c r="E2827" s="7" t="s">
        <v>114</v>
      </c>
    </row>
    <row r="2828" spans="1:9">
      <c r="A2828" t="s">
        <v>4</v>
      </c>
      <c r="B2828" s="4" t="s">
        <v>5</v>
      </c>
      <c r="C2828" s="4" t="s">
        <v>11</v>
      </c>
    </row>
    <row r="2829" spans="1:9">
      <c r="A2829" t="n">
        <v>25213</v>
      </c>
      <c r="B2829" s="28" t="n">
        <v>16</v>
      </c>
      <c r="C2829" s="7" t="n">
        <v>0</v>
      </c>
    </row>
    <row r="2830" spans="1:9">
      <c r="A2830" t="s">
        <v>4</v>
      </c>
      <c r="B2830" s="4" t="s">
        <v>5</v>
      </c>
      <c r="C2830" s="4" t="s">
        <v>11</v>
      </c>
      <c r="D2830" s="4" t="s">
        <v>7</v>
      </c>
      <c r="E2830" s="4" t="s">
        <v>15</v>
      </c>
      <c r="F2830" s="4" t="s">
        <v>39</v>
      </c>
      <c r="G2830" s="4" t="s">
        <v>7</v>
      </c>
      <c r="H2830" s="4" t="s">
        <v>7</v>
      </c>
      <c r="I2830" s="4" t="s">
        <v>7</v>
      </c>
      <c r="J2830" s="4" t="s">
        <v>15</v>
      </c>
      <c r="K2830" s="4" t="s">
        <v>39</v>
      </c>
      <c r="L2830" s="4" t="s">
        <v>7</v>
      </c>
      <c r="M2830" s="4" t="s">
        <v>7</v>
      </c>
      <c r="N2830" s="4" t="s">
        <v>7</v>
      </c>
      <c r="O2830" s="4" t="s">
        <v>15</v>
      </c>
      <c r="P2830" s="4" t="s">
        <v>39</v>
      </c>
      <c r="Q2830" s="4" t="s">
        <v>7</v>
      </c>
      <c r="R2830" s="4" t="s">
        <v>7</v>
      </c>
      <c r="S2830" s="4" t="s">
        <v>7</v>
      </c>
      <c r="T2830" s="4" t="s">
        <v>15</v>
      </c>
      <c r="U2830" s="4" t="s">
        <v>39</v>
      </c>
      <c r="V2830" s="4" t="s">
        <v>7</v>
      </c>
      <c r="W2830" s="4" t="s">
        <v>7</v>
      </c>
      <c r="X2830" s="4" t="s">
        <v>7</v>
      </c>
      <c r="Y2830" s="4" t="s">
        <v>15</v>
      </c>
      <c r="Z2830" s="4" t="s">
        <v>39</v>
      </c>
      <c r="AA2830" s="4" t="s">
        <v>7</v>
      </c>
      <c r="AB2830" s="4" t="s">
        <v>7</v>
      </c>
    </row>
    <row r="2831" spans="1:9">
      <c r="A2831" t="n">
        <v>25216</v>
      </c>
      <c r="B2831" s="29" t="n">
        <v>26</v>
      </c>
      <c r="C2831" s="7" t="n">
        <v>7002</v>
      </c>
      <c r="D2831" s="7" t="n">
        <v>17</v>
      </c>
      <c r="E2831" s="7" t="n">
        <v>61640</v>
      </c>
      <c r="F2831" s="7" t="s">
        <v>307</v>
      </c>
      <c r="G2831" s="7" t="n">
        <v>2</v>
      </c>
      <c r="H2831" s="7" t="n">
        <v>3</v>
      </c>
      <c r="I2831" s="7" t="n">
        <v>17</v>
      </c>
      <c r="J2831" s="7" t="n">
        <v>61641</v>
      </c>
      <c r="K2831" s="7" t="s">
        <v>308</v>
      </c>
      <c r="L2831" s="7" t="n">
        <v>2</v>
      </c>
      <c r="M2831" s="7" t="n">
        <v>3</v>
      </c>
      <c r="N2831" s="7" t="n">
        <v>17</v>
      </c>
      <c r="O2831" s="7" t="n">
        <v>61642</v>
      </c>
      <c r="P2831" s="7" t="s">
        <v>309</v>
      </c>
      <c r="Q2831" s="7" t="n">
        <v>2</v>
      </c>
      <c r="R2831" s="7" t="n">
        <v>3</v>
      </c>
      <c r="S2831" s="7" t="n">
        <v>17</v>
      </c>
      <c r="T2831" s="7" t="n">
        <v>61643</v>
      </c>
      <c r="U2831" s="7" t="s">
        <v>310</v>
      </c>
      <c r="V2831" s="7" t="n">
        <v>2</v>
      </c>
      <c r="W2831" s="7" t="n">
        <v>3</v>
      </c>
      <c r="X2831" s="7" t="n">
        <v>17</v>
      </c>
      <c r="Y2831" s="7" t="n">
        <v>61644</v>
      </c>
      <c r="Z2831" s="7" t="s">
        <v>311</v>
      </c>
      <c r="AA2831" s="7" t="n">
        <v>2</v>
      </c>
      <c r="AB2831" s="7" t="n">
        <v>0</v>
      </c>
    </row>
    <row r="2832" spans="1:9">
      <c r="A2832" t="s">
        <v>4</v>
      </c>
      <c r="B2832" s="4" t="s">
        <v>5</v>
      </c>
    </row>
    <row r="2833" spans="1:28">
      <c r="A2833" t="n">
        <v>25808</v>
      </c>
      <c r="B2833" s="25" t="n">
        <v>28</v>
      </c>
    </row>
    <row r="2834" spans="1:28">
      <c r="A2834" t="s">
        <v>4</v>
      </c>
      <c r="B2834" s="4" t="s">
        <v>5</v>
      </c>
      <c r="C2834" s="4" t="s">
        <v>7</v>
      </c>
      <c r="D2834" s="4" t="s">
        <v>11</v>
      </c>
      <c r="E2834" s="4" t="s">
        <v>8</v>
      </c>
    </row>
    <row r="2835" spans="1:28">
      <c r="A2835" t="n">
        <v>25809</v>
      </c>
      <c r="B2835" s="27" t="n">
        <v>51</v>
      </c>
      <c r="C2835" s="7" t="n">
        <v>4</v>
      </c>
      <c r="D2835" s="7" t="n">
        <v>0</v>
      </c>
      <c r="E2835" s="7" t="s">
        <v>312</v>
      </c>
    </row>
    <row r="2836" spans="1:28">
      <c r="A2836" t="s">
        <v>4</v>
      </c>
      <c r="B2836" s="4" t="s">
        <v>5</v>
      </c>
      <c r="C2836" s="4" t="s">
        <v>11</v>
      </c>
    </row>
    <row r="2837" spans="1:28">
      <c r="A2837" t="n">
        <v>25823</v>
      </c>
      <c r="B2837" s="28" t="n">
        <v>16</v>
      </c>
      <c r="C2837" s="7" t="n">
        <v>0</v>
      </c>
    </row>
    <row r="2838" spans="1:28">
      <c r="A2838" t="s">
        <v>4</v>
      </c>
      <c r="B2838" s="4" t="s">
        <v>5</v>
      </c>
      <c r="C2838" s="4" t="s">
        <v>11</v>
      </c>
      <c r="D2838" s="4" t="s">
        <v>7</v>
      </c>
      <c r="E2838" s="4" t="s">
        <v>15</v>
      </c>
      <c r="F2838" s="4" t="s">
        <v>39</v>
      </c>
      <c r="G2838" s="4" t="s">
        <v>7</v>
      </c>
      <c r="H2838" s="4" t="s">
        <v>7</v>
      </c>
      <c r="I2838" s="4" t="s">
        <v>7</v>
      </c>
      <c r="J2838" s="4" t="s">
        <v>15</v>
      </c>
      <c r="K2838" s="4" t="s">
        <v>39</v>
      </c>
      <c r="L2838" s="4" t="s">
        <v>7</v>
      </c>
      <c r="M2838" s="4" t="s">
        <v>7</v>
      </c>
    </row>
    <row r="2839" spans="1:28">
      <c r="A2839" t="n">
        <v>25826</v>
      </c>
      <c r="B2839" s="29" t="n">
        <v>26</v>
      </c>
      <c r="C2839" s="7" t="n">
        <v>0</v>
      </c>
      <c r="D2839" s="7" t="n">
        <v>17</v>
      </c>
      <c r="E2839" s="7" t="n">
        <v>61645</v>
      </c>
      <c r="F2839" s="7" t="s">
        <v>313</v>
      </c>
      <c r="G2839" s="7" t="n">
        <v>2</v>
      </c>
      <c r="H2839" s="7" t="n">
        <v>3</v>
      </c>
      <c r="I2839" s="7" t="n">
        <v>17</v>
      </c>
      <c r="J2839" s="7" t="n">
        <v>61646</v>
      </c>
      <c r="K2839" s="7" t="s">
        <v>314</v>
      </c>
      <c r="L2839" s="7" t="n">
        <v>2</v>
      </c>
      <c r="M2839" s="7" t="n">
        <v>0</v>
      </c>
    </row>
    <row r="2840" spans="1:28">
      <c r="A2840" t="s">
        <v>4</v>
      </c>
      <c r="B2840" s="4" t="s">
        <v>5</v>
      </c>
    </row>
    <row r="2841" spans="1:28">
      <c r="A2841" t="n">
        <v>26000</v>
      </c>
      <c r="B2841" s="25" t="n">
        <v>28</v>
      </c>
    </row>
    <row r="2842" spans="1:28">
      <c r="A2842" t="s">
        <v>4</v>
      </c>
      <c r="B2842" s="4" t="s">
        <v>5</v>
      </c>
      <c r="C2842" s="4" t="s">
        <v>7</v>
      </c>
      <c r="D2842" s="4" t="s">
        <v>11</v>
      </c>
      <c r="E2842" s="4" t="s">
        <v>8</v>
      </c>
    </row>
    <row r="2843" spans="1:28">
      <c r="A2843" t="n">
        <v>26001</v>
      </c>
      <c r="B2843" s="27" t="n">
        <v>51</v>
      </c>
      <c r="C2843" s="7" t="n">
        <v>4</v>
      </c>
      <c r="D2843" s="7" t="n">
        <v>7002</v>
      </c>
      <c r="E2843" s="7" t="s">
        <v>315</v>
      </c>
    </row>
    <row r="2844" spans="1:28">
      <c r="A2844" t="s">
        <v>4</v>
      </c>
      <c r="B2844" s="4" t="s">
        <v>5</v>
      </c>
      <c r="C2844" s="4" t="s">
        <v>11</v>
      </c>
    </row>
    <row r="2845" spans="1:28">
      <c r="A2845" t="n">
        <v>26014</v>
      </c>
      <c r="B2845" s="28" t="n">
        <v>16</v>
      </c>
      <c r="C2845" s="7" t="n">
        <v>0</v>
      </c>
    </row>
    <row r="2846" spans="1:28">
      <c r="A2846" t="s">
        <v>4</v>
      </c>
      <c r="B2846" s="4" t="s">
        <v>5</v>
      </c>
      <c r="C2846" s="4" t="s">
        <v>11</v>
      </c>
      <c r="D2846" s="4" t="s">
        <v>7</v>
      </c>
      <c r="E2846" s="4" t="s">
        <v>15</v>
      </c>
      <c r="F2846" s="4" t="s">
        <v>39</v>
      </c>
      <c r="G2846" s="4" t="s">
        <v>7</v>
      </c>
      <c r="H2846" s="4" t="s">
        <v>7</v>
      </c>
      <c r="I2846" s="4" t="s">
        <v>7</v>
      </c>
      <c r="J2846" s="4" t="s">
        <v>15</v>
      </c>
      <c r="K2846" s="4" t="s">
        <v>39</v>
      </c>
      <c r="L2846" s="4" t="s">
        <v>7</v>
      </c>
      <c r="M2846" s="4" t="s">
        <v>7</v>
      </c>
      <c r="N2846" s="4" t="s">
        <v>7</v>
      </c>
      <c r="O2846" s="4" t="s">
        <v>15</v>
      </c>
      <c r="P2846" s="4" t="s">
        <v>39</v>
      </c>
      <c r="Q2846" s="4" t="s">
        <v>7</v>
      </c>
      <c r="R2846" s="4" t="s">
        <v>7</v>
      </c>
      <c r="S2846" s="4" t="s">
        <v>7</v>
      </c>
      <c r="T2846" s="4" t="s">
        <v>15</v>
      </c>
      <c r="U2846" s="4" t="s">
        <v>39</v>
      </c>
      <c r="V2846" s="4" t="s">
        <v>7</v>
      </c>
      <c r="W2846" s="4" t="s">
        <v>7</v>
      </c>
    </row>
    <row r="2847" spans="1:28">
      <c r="A2847" t="n">
        <v>26017</v>
      </c>
      <c r="B2847" s="29" t="n">
        <v>26</v>
      </c>
      <c r="C2847" s="7" t="n">
        <v>7002</v>
      </c>
      <c r="D2847" s="7" t="n">
        <v>17</v>
      </c>
      <c r="E2847" s="7" t="n">
        <v>61647</v>
      </c>
      <c r="F2847" s="7" t="s">
        <v>316</v>
      </c>
      <c r="G2847" s="7" t="n">
        <v>2</v>
      </c>
      <c r="H2847" s="7" t="n">
        <v>3</v>
      </c>
      <c r="I2847" s="7" t="n">
        <v>17</v>
      </c>
      <c r="J2847" s="7" t="n">
        <v>61648</v>
      </c>
      <c r="K2847" s="7" t="s">
        <v>317</v>
      </c>
      <c r="L2847" s="7" t="n">
        <v>2</v>
      </c>
      <c r="M2847" s="7" t="n">
        <v>3</v>
      </c>
      <c r="N2847" s="7" t="n">
        <v>17</v>
      </c>
      <c r="O2847" s="7" t="n">
        <v>61649</v>
      </c>
      <c r="P2847" s="7" t="s">
        <v>318</v>
      </c>
      <c r="Q2847" s="7" t="n">
        <v>2</v>
      </c>
      <c r="R2847" s="7" t="n">
        <v>3</v>
      </c>
      <c r="S2847" s="7" t="n">
        <v>17</v>
      </c>
      <c r="T2847" s="7" t="n">
        <v>61650</v>
      </c>
      <c r="U2847" s="7" t="s">
        <v>319</v>
      </c>
      <c r="V2847" s="7" t="n">
        <v>2</v>
      </c>
      <c r="W2847" s="7" t="n">
        <v>0</v>
      </c>
    </row>
    <row r="2848" spans="1:28">
      <c r="A2848" t="s">
        <v>4</v>
      </c>
      <c r="B2848" s="4" t="s">
        <v>5</v>
      </c>
    </row>
    <row r="2849" spans="1:23">
      <c r="A2849" t="n">
        <v>26408</v>
      </c>
      <c r="B2849" s="25" t="n">
        <v>28</v>
      </c>
    </row>
    <row r="2850" spans="1:23">
      <c r="A2850" t="s">
        <v>4</v>
      </c>
      <c r="B2850" s="4" t="s">
        <v>5</v>
      </c>
      <c r="C2850" s="4" t="s">
        <v>11</v>
      </c>
      <c r="D2850" s="4" t="s">
        <v>7</v>
      </c>
    </row>
    <row r="2851" spans="1:23">
      <c r="A2851" t="n">
        <v>26409</v>
      </c>
      <c r="B2851" s="31" t="n">
        <v>89</v>
      </c>
      <c r="C2851" s="7" t="n">
        <v>65533</v>
      </c>
      <c r="D2851" s="7" t="n">
        <v>1</v>
      </c>
    </row>
    <row r="2852" spans="1:23">
      <c r="A2852" t="s">
        <v>4</v>
      </c>
      <c r="B2852" s="4" t="s">
        <v>5</v>
      </c>
      <c r="C2852" s="4" t="s">
        <v>7</v>
      </c>
      <c r="D2852" s="4" t="s">
        <v>11</v>
      </c>
      <c r="E2852" s="4" t="s">
        <v>13</v>
      </c>
    </row>
    <row r="2853" spans="1:23">
      <c r="A2853" t="n">
        <v>26413</v>
      </c>
      <c r="B2853" s="32" t="n">
        <v>58</v>
      </c>
      <c r="C2853" s="7" t="n">
        <v>101</v>
      </c>
      <c r="D2853" s="7" t="n">
        <v>800</v>
      </c>
      <c r="E2853" s="7" t="n">
        <v>1</v>
      </c>
    </row>
    <row r="2854" spans="1:23">
      <c r="A2854" t="s">
        <v>4</v>
      </c>
      <c r="B2854" s="4" t="s">
        <v>5</v>
      </c>
      <c r="C2854" s="4" t="s">
        <v>7</v>
      </c>
      <c r="D2854" s="4" t="s">
        <v>11</v>
      </c>
    </row>
    <row r="2855" spans="1:23">
      <c r="A2855" t="n">
        <v>26421</v>
      </c>
      <c r="B2855" s="32" t="n">
        <v>58</v>
      </c>
      <c r="C2855" s="7" t="n">
        <v>254</v>
      </c>
      <c r="D2855" s="7" t="n">
        <v>0</v>
      </c>
    </row>
    <row r="2856" spans="1:23">
      <c r="A2856" t="s">
        <v>4</v>
      </c>
      <c r="B2856" s="4" t="s">
        <v>5</v>
      </c>
      <c r="C2856" s="4" t="s">
        <v>7</v>
      </c>
      <c r="D2856" s="4" t="s">
        <v>7</v>
      </c>
      <c r="E2856" s="4" t="s">
        <v>13</v>
      </c>
      <c r="F2856" s="4" t="s">
        <v>13</v>
      </c>
      <c r="G2856" s="4" t="s">
        <v>13</v>
      </c>
      <c r="H2856" s="4" t="s">
        <v>11</v>
      </c>
    </row>
    <row r="2857" spans="1:23">
      <c r="A2857" t="n">
        <v>26425</v>
      </c>
      <c r="B2857" s="60" t="n">
        <v>45</v>
      </c>
      <c r="C2857" s="7" t="n">
        <v>2</v>
      </c>
      <c r="D2857" s="7" t="n">
        <v>3</v>
      </c>
      <c r="E2857" s="7" t="n">
        <v>-140.860000610352</v>
      </c>
      <c r="F2857" s="7" t="n">
        <v>1.14999997615814</v>
      </c>
      <c r="G2857" s="7" t="n">
        <v>4.67999982833862</v>
      </c>
      <c r="H2857" s="7" t="n">
        <v>0</v>
      </c>
    </row>
    <row r="2858" spans="1:23">
      <c r="A2858" t="s">
        <v>4</v>
      </c>
      <c r="B2858" s="4" t="s">
        <v>5</v>
      </c>
      <c r="C2858" s="4" t="s">
        <v>7</v>
      </c>
      <c r="D2858" s="4" t="s">
        <v>7</v>
      </c>
      <c r="E2858" s="4" t="s">
        <v>13</v>
      </c>
      <c r="F2858" s="4" t="s">
        <v>13</v>
      </c>
      <c r="G2858" s="4" t="s">
        <v>13</v>
      </c>
      <c r="H2858" s="4" t="s">
        <v>11</v>
      </c>
      <c r="I2858" s="4" t="s">
        <v>7</v>
      </c>
    </row>
    <row r="2859" spans="1:23">
      <c r="A2859" t="n">
        <v>26442</v>
      </c>
      <c r="B2859" s="60" t="n">
        <v>45</v>
      </c>
      <c r="C2859" s="7" t="n">
        <v>4</v>
      </c>
      <c r="D2859" s="7" t="n">
        <v>3</v>
      </c>
      <c r="E2859" s="7" t="n">
        <v>19.3299999237061</v>
      </c>
      <c r="F2859" s="7" t="n">
        <v>93.7399978637695</v>
      </c>
      <c r="G2859" s="7" t="n">
        <v>360</v>
      </c>
      <c r="H2859" s="7" t="n">
        <v>0</v>
      </c>
      <c r="I2859" s="7" t="n">
        <v>0</v>
      </c>
    </row>
    <row r="2860" spans="1:23">
      <c r="A2860" t="s">
        <v>4</v>
      </c>
      <c r="B2860" s="4" t="s">
        <v>5</v>
      </c>
      <c r="C2860" s="4" t="s">
        <v>7</v>
      </c>
      <c r="D2860" s="4" t="s">
        <v>7</v>
      </c>
      <c r="E2860" s="4" t="s">
        <v>13</v>
      </c>
      <c r="F2860" s="4" t="s">
        <v>11</v>
      </c>
    </row>
    <row r="2861" spans="1:23">
      <c r="A2861" t="n">
        <v>26460</v>
      </c>
      <c r="B2861" s="60" t="n">
        <v>45</v>
      </c>
      <c r="C2861" s="7" t="n">
        <v>5</v>
      </c>
      <c r="D2861" s="7" t="n">
        <v>3</v>
      </c>
      <c r="E2861" s="7" t="n">
        <v>2.5</v>
      </c>
      <c r="F2861" s="7" t="n">
        <v>0</v>
      </c>
    </row>
    <row r="2862" spans="1:23">
      <c r="A2862" t="s">
        <v>4</v>
      </c>
      <c r="B2862" s="4" t="s">
        <v>5</v>
      </c>
      <c r="C2862" s="4" t="s">
        <v>7</v>
      </c>
      <c r="D2862" s="4" t="s">
        <v>7</v>
      </c>
      <c r="E2862" s="4" t="s">
        <v>13</v>
      </c>
      <c r="F2862" s="4" t="s">
        <v>11</v>
      </c>
    </row>
    <row r="2863" spans="1:23">
      <c r="A2863" t="n">
        <v>26469</v>
      </c>
      <c r="B2863" s="60" t="n">
        <v>45</v>
      </c>
      <c r="C2863" s="7" t="n">
        <v>11</v>
      </c>
      <c r="D2863" s="7" t="n">
        <v>3</v>
      </c>
      <c r="E2863" s="7" t="n">
        <v>36.9000015258789</v>
      </c>
      <c r="F2863" s="7" t="n">
        <v>0</v>
      </c>
    </row>
    <row r="2864" spans="1:23">
      <c r="A2864" t="s">
        <v>4</v>
      </c>
      <c r="B2864" s="4" t="s">
        <v>5</v>
      </c>
      <c r="C2864" s="4" t="s">
        <v>11</v>
      </c>
      <c r="D2864" s="4" t="s">
        <v>7</v>
      </c>
      <c r="E2864" s="4" t="s">
        <v>7</v>
      </c>
      <c r="F2864" s="4" t="s">
        <v>8</v>
      </c>
    </row>
    <row r="2865" spans="1:9">
      <c r="A2865" t="n">
        <v>26478</v>
      </c>
      <c r="B2865" s="50" t="n">
        <v>47</v>
      </c>
      <c r="C2865" s="7" t="n">
        <v>5261</v>
      </c>
      <c r="D2865" s="7" t="n">
        <v>0</v>
      </c>
      <c r="E2865" s="7" t="n">
        <v>0</v>
      </c>
      <c r="F2865" s="7" t="s">
        <v>154</v>
      </c>
    </row>
    <row r="2866" spans="1:9">
      <c r="A2866" t="s">
        <v>4</v>
      </c>
      <c r="B2866" s="4" t="s">
        <v>5</v>
      </c>
      <c r="C2866" s="4" t="s">
        <v>7</v>
      </c>
      <c r="D2866" s="4" t="s">
        <v>11</v>
      </c>
    </row>
    <row r="2867" spans="1:9">
      <c r="A2867" t="n">
        <v>26497</v>
      </c>
      <c r="B2867" s="32" t="n">
        <v>58</v>
      </c>
      <c r="C2867" s="7" t="n">
        <v>255</v>
      </c>
      <c r="D2867" s="7" t="n">
        <v>0</v>
      </c>
    </row>
    <row r="2868" spans="1:9">
      <c r="A2868" t="s">
        <v>4</v>
      </c>
      <c r="B2868" s="4" t="s">
        <v>5</v>
      </c>
      <c r="C2868" s="4" t="s">
        <v>11</v>
      </c>
    </row>
    <row r="2869" spans="1:9">
      <c r="A2869" t="n">
        <v>26501</v>
      </c>
      <c r="B2869" s="28" t="n">
        <v>16</v>
      </c>
      <c r="C2869" s="7" t="n">
        <v>300</v>
      </c>
    </row>
    <row r="2870" spans="1:9">
      <c r="A2870" t="s">
        <v>4</v>
      </c>
      <c r="B2870" s="4" t="s">
        <v>5</v>
      </c>
      <c r="C2870" s="4" t="s">
        <v>7</v>
      </c>
      <c r="D2870" s="4" t="s">
        <v>11</v>
      </c>
      <c r="E2870" s="4" t="s">
        <v>8</v>
      </c>
    </row>
    <row r="2871" spans="1:9">
      <c r="A2871" t="n">
        <v>26504</v>
      </c>
      <c r="B2871" s="27" t="n">
        <v>51</v>
      </c>
      <c r="C2871" s="7" t="n">
        <v>4</v>
      </c>
      <c r="D2871" s="7" t="n">
        <v>5261</v>
      </c>
      <c r="E2871" s="7" t="s">
        <v>320</v>
      </c>
    </row>
    <row r="2872" spans="1:9">
      <c r="A2872" t="s">
        <v>4</v>
      </c>
      <c r="B2872" s="4" t="s">
        <v>5</v>
      </c>
      <c r="C2872" s="4" t="s">
        <v>11</v>
      </c>
    </row>
    <row r="2873" spans="1:9">
      <c r="A2873" t="n">
        <v>26517</v>
      </c>
      <c r="B2873" s="28" t="n">
        <v>16</v>
      </c>
      <c r="C2873" s="7" t="n">
        <v>0</v>
      </c>
    </row>
    <row r="2874" spans="1:9">
      <c r="A2874" t="s">
        <v>4</v>
      </c>
      <c r="B2874" s="4" t="s">
        <v>5</v>
      </c>
      <c r="C2874" s="4" t="s">
        <v>11</v>
      </c>
      <c r="D2874" s="4" t="s">
        <v>7</v>
      </c>
      <c r="E2874" s="4" t="s">
        <v>15</v>
      </c>
      <c r="F2874" s="4" t="s">
        <v>39</v>
      </c>
      <c r="G2874" s="4" t="s">
        <v>7</v>
      </c>
      <c r="H2874" s="4" t="s">
        <v>7</v>
      </c>
    </row>
    <row r="2875" spans="1:9">
      <c r="A2875" t="n">
        <v>26520</v>
      </c>
      <c r="B2875" s="29" t="n">
        <v>26</v>
      </c>
      <c r="C2875" s="7" t="n">
        <v>5261</v>
      </c>
      <c r="D2875" s="7" t="n">
        <v>17</v>
      </c>
      <c r="E2875" s="7" t="n">
        <v>61651</v>
      </c>
      <c r="F2875" s="7" t="s">
        <v>321</v>
      </c>
      <c r="G2875" s="7" t="n">
        <v>2</v>
      </c>
      <c r="H2875" s="7" t="n">
        <v>0</v>
      </c>
    </row>
    <row r="2876" spans="1:9">
      <c r="A2876" t="s">
        <v>4</v>
      </c>
      <c r="B2876" s="4" t="s">
        <v>5</v>
      </c>
    </row>
    <row r="2877" spans="1:9">
      <c r="A2877" t="n">
        <v>26582</v>
      </c>
      <c r="B2877" s="25" t="n">
        <v>28</v>
      </c>
    </row>
    <row r="2878" spans="1:9">
      <c r="A2878" t="s">
        <v>4</v>
      </c>
      <c r="B2878" s="4" t="s">
        <v>5</v>
      </c>
      <c r="C2878" s="4" t="s">
        <v>7</v>
      </c>
      <c r="D2878" s="4" t="s">
        <v>7</v>
      </c>
      <c r="E2878" s="4" t="s">
        <v>13</v>
      </c>
      <c r="F2878" s="4" t="s">
        <v>13</v>
      </c>
      <c r="G2878" s="4" t="s">
        <v>13</v>
      </c>
      <c r="H2878" s="4" t="s">
        <v>11</v>
      </c>
    </row>
    <row r="2879" spans="1:9">
      <c r="A2879" t="n">
        <v>26583</v>
      </c>
      <c r="B2879" s="60" t="n">
        <v>45</v>
      </c>
      <c r="C2879" s="7" t="n">
        <v>2</v>
      </c>
      <c r="D2879" s="7" t="n">
        <v>3</v>
      </c>
      <c r="E2879" s="7" t="n">
        <v>-140.169998168945</v>
      </c>
      <c r="F2879" s="7" t="n">
        <v>0.629999995231628</v>
      </c>
      <c r="G2879" s="7" t="n">
        <v>4.92999982833862</v>
      </c>
      <c r="H2879" s="7" t="n">
        <v>2500</v>
      </c>
    </row>
    <row r="2880" spans="1:9">
      <c r="A2880" t="s">
        <v>4</v>
      </c>
      <c r="B2880" s="4" t="s">
        <v>5</v>
      </c>
      <c r="C2880" s="4" t="s">
        <v>7</v>
      </c>
      <c r="D2880" s="4" t="s">
        <v>7</v>
      </c>
      <c r="E2880" s="4" t="s">
        <v>13</v>
      </c>
      <c r="F2880" s="4" t="s">
        <v>13</v>
      </c>
      <c r="G2880" s="4" t="s">
        <v>13</v>
      </c>
      <c r="H2880" s="4" t="s">
        <v>11</v>
      </c>
      <c r="I2880" s="4" t="s">
        <v>7</v>
      </c>
    </row>
    <row r="2881" spans="1:9">
      <c r="A2881" t="n">
        <v>26600</v>
      </c>
      <c r="B2881" s="60" t="n">
        <v>45</v>
      </c>
      <c r="C2881" s="7" t="n">
        <v>4</v>
      </c>
      <c r="D2881" s="7" t="n">
        <v>3</v>
      </c>
      <c r="E2881" s="7" t="n">
        <v>22.8400001525879</v>
      </c>
      <c r="F2881" s="7" t="n">
        <v>97.9700012207031</v>
      </c>
      <c r="G2881" s="7" t="n">
        <v>360</v>
      </c>
      <c r="H2881" s="7" t="n">
        <v>2500</v>
      </c>
      <c r="I2881" s="7" t="n">
        <v>1</v>
      </c>
    </row>
    <row r="2882" spans="1:9">
      <c r="A2882" t="s">
        <v>4</v>
      </c>
      <c r="B2882" s="4" t="s">
        <v>5</v>
      </c>
      <c r="C2882" s="4" t="s">
        <v>7</v>
      </c>
      <c r="D2882" s="4" t="s">
        <v>7</v>
      </c>
      <c r="E2882" s="4" t="s">
        <v>13</v>
      </c>
      <c r="F2882" s="4" t="s">
        <v>11</v>
      </c>
    </row>
    <row r="2883" spans="1:9">
      <c r="A2883" t="n">
        <v>26618</v>
      </c>
      <c r="B2883" s="60" t="n">
        <v>45</v>
      </c>
      <c r="C2883" s="7" t="n">
        <v>5</v>
      </c>
      <c r="D2883" s="7" t="n">
        <v>3</v>
      </c>
      <c r="E2883" s="7" t="n">
        <v>2.5</v>
      </c>
      <c r="F2883" s="7" t="n">
        <v>2500</v>
      </c>
    </row>
    <row r="2884" spans="1:9">
      <c r="A2884" t="s">
        <v>4</v>
      </c>
      <c r="B2884" s="4" t="s">
        <v>5</v>
      </c>
      <c r="C2884" s="4" t="s">
        <v>7</v>
      </c>
      <c r="D2884" s="4" t="s">
        <v>7</v>
      </c>
      <c r="E2884" s="4" t="s">
        <v>13</v>
      </c>
      <c r="F2884" s="4" t="s">
        <v>11</v>
      </c>
    </row>
    <row r="2885" spans="1:9">
      <c r="A2885" t="n">
        <v>26627</v>
      </c>
      <c r="B2885" s="60" t="n">
        <v>45</v>
      </c>
      <c r="C2885" s="7" t="n">
        <v>11</v>
      </c>
      <c r="D2885" s="7" t="n">
        <v>3</v>
      </c>
      <c r="E2885" s="7" t="n">
        <v>36.9000015258789</v>
      </c>
      <c r="F2885" s="7" t="n">
        <v>2500</v>
      </c>
    </row>
    <row r="2886" spans="1:9">
      <c r="A2886" t="s">
        <v>4</v>
      </c>
      <c r="B2886" s="4" t="s">
        <v>5</v>
      </c>
      <c r="C2886" s="4" t="s">
        <v>11</v>
      </c>
    </row>
    <row r="2887" spans="1:9">
      <c r="A2887" t="n">
        <v>26636</v>
      </c>
      <c r="B2887" s="28" t="n">
        <v>16</v>
      </c>
      <c r="C2887" s="7" t="n">
        <v>1000</v>
      </c>
    </row>
    <row r="2888" spans="1:9">
      <c r="A2888" t="s">
        <v>4</v>
      </c>
      <c r="B2888" s="4" t="s">
        <v>5</v>
      </c>
      <c r="C2888" s="4" t="s">
        <v>11</v>
      </c>
      <c r="D2888" s="4" t="s">
        <v>7</v>
      </c>
      <c r="E2888" s="4" t="s">
        <v>13</v>
      </c>
      <c r="F2888" s="4" t="s">
        <v>11</v>
      </c>
    </row>
    <row r="2889" spans="1:9">
      <c r="A2889" t="n">
        <v>26639</v>
      </c>
      <c r="B2889" s="30" t="n">
        <v>59</v>
      </c>
      <c r="C2889" s="7" t="n">
        <v>0</v>
      </c>
      <c r="D2889" s="7" t="n">
        <v>13</v>
      </c>
      <c r="E2889" s="7" t="n">
        <v>0.150000005960464</v>
      </c>
      <c r="F2889" s="7" t="n">
        <v>0</v>
      </c>
    </row>
    <row r="2890" spans="1:9">
      <c r="A2890" t="s">
        <v>4</v>
      </c>
      <c r="B2890" s="4" t="s">
        <v>5</v>
      </c>
      <c r="C2890" s="4" t="s">
        <v>11</v>
      </c>
    </row>
    <row r="2891" spans="1:9">
      <c r="A2891" t="n">
        <v>26649</v>
      </c>
      <c r="B2891" s="28" t="n">
        <v>16</v>
      </c>
      <c r="C2891" s="7" t="n">
        <v>1000</v>
      </c>
    </row>
    <row r="2892" spans="1:9">
      <c r="A2892" t="s">
        <v>4</v>
      </c>
      <c r="B2892" s="4" t="s">
        <v>5</v>
      </c>
      <c r="C2892" s="4" t="s">
        <v>7</v>
      </c>
      <c r="D2892" s="4" t="s">
        <v>11</v>
      </c>
      <c r="E2892" s="4" t="s">
        <v>11</v>
      </c>
      <c r="F2892" s="4" t="s">
        <v>7</v>
      </c>
    </row>
    <row r="2893" spans="1:9">
      <c r="A2893" t="n">
        <v>26652</v>
      </c>
      <c r="B2893" s="23" t="n">
        <v>25</v>
      </c>
      <c r="C2893" s="7" t="n">
        <v>1</v>
      </c>
      <c r="D2893" s="7" t="n">
        <v>260</v>
      </c>
      <c r="E2893" s="7" t="n">
        <v>640</v>
      </c>
      <c r="F2893" s="7" t="n">
        <v>2</v>
      </c>
    </row>
    <row r="2894" spans="1:9">
      <c r="A2894" t="s">
        <v>4</v>
      </c>
      <c r="B2894" s="4" t="s">
        <v>5</v>
      </c>
      <c r="C2894" s="4" t="s">
        <v>11</v>
      </c>
      <c r="D2894" s="4" t="s">
        <v>7</v>
      </c>
      <c r="E2894" s="4" t="s">
        <v>7</v>
      </c>
      <c r="F2894" s="4" t="s">
        <v>8</v>
      </c>
    </row>
    <row r="2895" spans="1:9">
      <c r="A2895" t="n">
        <v>26659</v>
      </c>
      <c r="B2895" s="41" t="n">
        <v>20</v>
      </c>
      <c r="C2895" s="7" t="n">
        <v>0</v>
      </c>
      <c r="D2895" s="7" t="n">
        <v>2</v>
      </c>
      <c r="E2895" s="7" t="n">
        <v>10</v>
      </c>
      <c r="F2895" s="7" t="s">
        <v>205</v>
      </c>
    </row>
    <row r="2896" spans="1:9">
      <c r="A2896" t="s">
        <v>4</v>
      </c>
      <c r="B2896" s="4" t="s">
        <v>5</v>
      </c>
      <c r="C2896" s="4" t="s">
        <v>7</v>
      </c>
      <c r="D2896" s="4" t="s">
        <v>11</v>
      </c>
      <c r="E2896" s="4" t="s">
        <v>8</v>
      </c>
    </row>
    <row r="2897" spans="1:9">
      <c r="A2897" t="n">
        <v>26679</v>
      </c>
      <c r="B2897" s="27" t="n">
        <v>51</v>
      </c>
      <c r="C2897" s="7" t="n">
        <v>4</v>
      </c>
      <c r="D2897" s="7" t="n">
        <v>0</v>
      </c>
      <c r="E2897" s="7" t="s">
        <v>320</v>
      </c>
    </row>
    <row r="2898" spans="1:9">
      <c r="A2898" t="s">
        <v>4</v>
      </c>
      <c r="B2898" s="4" t="s">
        <v>5</v>
      </c>
      <c r="C2898" s="4" t="s">
        <v>11</v>
      </c>
    </row>
    <row r="2899" spans="1:9">
      <c r="A2899" t="n">
        <v>26692</v>
      </c>
      <c r="B2899" s="28" t="n">
        <v>16</v>
      </c>
      <c r="C2899" s="7" t="n">
        <v>0</v>
      </c>
    </row>
    <row r="2900" spans="1:9">
      <c r="A2900" t="s">
        <v>4</v>
      </c>
      <c r="B2900" s="4" t="s">
        <v>5</v>
      </c>
      <c r="C2900" s="4" t="s">
        <v>11</v>
      </c>
      <c r="D2900" s="4" t="s">
        <v>7</v>
      </c>
      <c r="E2900" s="4" t="s">
        <v>15</v>
      </c>
      <c r="F2900" s="4" t="s">
        <v>39</v>
      </c>
      <c r="G2900" s="4" t="s">
        <v>7</v>
      </c>
      <c r="H2900" s="4" t="s">
        <v>7</v>
      </c>
    </row>
    <row r="2901" spans="1:9">
      <c r="A2901" t="n">
        <v>26695</v>
      </c>
      <c r="B2901" s="29" t="n">
        <v>26</v>
      </c>
      <c r="C2901" s="7" t="n">
        <v>0</v>
      </c>
      <c r="D2901" s="7" t="n">
        <v>17</v>
      </c>
      <c r="E2901" s="7" t="n">
        <v>61652</v>
      </c>
      <c r="F2901" s="7" t="s">
        <v>322</v>
      </c>
      <c r="G2901" s="7" t="n">
        <v>2</v>
      </c>
      <c r="H2901" s="7" t="n">
        <v>0</v>
      </c>
    </row>
    <row r="2902" spans="1:9">
      <c r="A2902" t="s">
        <v>4</v>
      </c>
      <c r="B2902" s="4" t="s">
        <v>5</v>
      </c>
    </row>
    <row r="2903" spans="1:9">
      <c r="A2903" t="n">
        <v>26763</v>
      </c>
      <c r="B2903" s="25" t="n">
        <v>28</v>
      </c>
    </row>
    <row r="2904" spans="1:9">
      <c r="A2904" t="s">
        <v>4</v>
      </c>
      <c r="B2904" s="4" t="s">
        <v>5</v>
      </c>
      <c r="C2904" s="4" t="s">
        <v>11</v>
      </c>
      <c r="D2904" s="4" t="s">
        <v>7</v>
      </c>
    </row>
    <row r="2905" spans="1:9">
      <c r="A2905" t="n">
        <v>26764</v>
      </c>
      <c r="B2905" s="31" t="n">
        <v>89</v>
      </c>
      <c r="C2905" s="7" t="n">
        <v>65533</v>
      </c>
      <c r="D2905" s="7" t="n">
        <v>1</v>
      </c>
    </row>
    <row r="2906" spans="1:9">
      <c r="A2906" t="s">
        <v>4</v>
      </c>
      <c r="B2906" s="4" t="s">
        <v>5</v>
      </c>
      <c r="C2906" s="4" t="s">
        <v>7</v>
      </c>
      <c r="D2906" s="4" t="s">
        <v>11</v>
      </c>
      <c r="E2906" s="4" t="s">
        <v>11</v>
      </c>
      <c r="F2906" s="4" t="s">
        <v>7</v>
      </c>
    </row>
    <row r="2907" spans="1:9">
      <c r="A2907" t="n">
        <v>26768</v>
      </c>
      <c r="B2907" s="23" t="n">
        <v>25</v>
      </c>
      <c r="C2907" s="7" t="n">
        <v>1</v>
      </c>
      <c r="D2907" s="7" t="n">
        <v>65535</v>
      </c>
      <c r="E2907" s="7" t="n">
        <v>65535</v>
      </c>
      <c r="F2907" s="7" t="n">
        <v>0</v>
      </c>
    </row>
    <row r="2908" spans="1:9">
      <c r="A2908" t="s">
        <v>4</v>
      </c>
      <c r="B2908" s="4" t="s">
        <v>5</v>
      </c>
      <c r="C2908" s="4" t="s">
        <v>11</v>
      </c>
      <c r="D2908" s="4" t="s">
        <v>13</v>
      </c>
      <c r="E2908" s="4" t="s">
        <v>13</v>
      </c>
      <c r="F2908" s="4" t="s">
        <v>13</v>
      </c>
      <c r="G2908" s="4" t="s">
        <v>11</v>
      </c>
      <c r="H2908" s="4" t="s">
        <v>11</v>
      </c>
    </row>
    <row r="2909" spans="1:9">
      <c r="A2909" t="n">
        <v>26775</v>
      </c>
      <c r="B2909" s="44" t="n">
        <v>60</v>
      </c>
      <c r="C2909" s="7" t="n">
        <v>7002</v>
      </c>
      <c r="D2909" s="7" t="n">
        <v>-10</v>
      </c>
      <c r="E2909" s="7" t="n">
        <v>-2.5</v>
      </c>
      <c r="F2909" s="7" t="n">
        <v>0</v>
      </c>
      <c r="G2909" s="7" t="n">
        <v>1000</v>
      </c>
      <c r="H2909" s="7" t="n">
        <v>0</v>
      </c>
    </row>
    <row r="2910" spans="1:9">
      <c r="A2910" t="s">
        <v>4</v>
      </c>
      <c r="B2910" s="4" t="s">
        <v>5</v>
      </c>
      <c r="C2910" s="4" t="s">
        <v>11</v>
      </c>
    </row>
    <row r="2911" spans="1:9">
      <c r="A2911" t="n">
        <v>26794</v>
      </c>
      <c r="B2911" s="28" t="n">
        <v>16</v>
      </c>
      <c r="C2911" s="7" t="n">
        <v>600</v>
      </c>
    </row>
    <row r="2912" spans="1:9">
      <c r="A2912" t="s">
        <v>4</v>
      </c>
      <c r="B2912" s="4" t="s">
        <v>5</v>
      </c>
      <c r="C2912" s="4" t="s">
        <v>7</v>
      </c>
      <c r="D2912" s="4" t="s">
        <v>11</v>
      </c>
      <c r="E2912" s="4" t="s">
        <v>8</v>
      </c>
    </row>
    <row r="2913" spans="1:8">
      <c r="A2913" t="n">
        <v>26797</v>
      </c>
      <c r="B2913" s="27" t="n">
        <v>51</v>
      </c>
      <c r="C2913" s="7" t="n">
        <v>4</v>
      </c>
      <c r="D2913" s="7" t="n">
        <v>7002</v>
      </c>
      <c r="E2913" s="7" t="s">
        <v>323</v>
      </c>
    </row>
    <row r="2914" spans="1:8">
      <c r="A2914" t="s">
        <v>4</v>
      </c>
      <c r="B2914" s="4" t="s">
        <v>5</v>
      </c>
      <c r="C2914" s="4" t="s">
        <v>11</v>
      </c>
    </row>
    <row r="2915" spans="1:8">
      <c r="A2915" t="n">
        <v>26811</v>
      </c>
      <c r="B2915" s="28" t="n">
        <v>16</v>
      </c>
      <c r="C2915" s="7" t="n">
        <v>0</v>
      </c>
    </row>
    <row r="2916" spans="1:8">
      <c r="A2916" t="s">
        <v>4</v>
      </c>
      <c r="B2916" s="4" t="s">
        <v>5</v>
      </c>
      <c r="C2916" s="4" t="s">
        <v>11</v>
      </c>
      <c r="D2916" s="4" t="s">
        <v>7</v>
      </c>
      <c r="E2916" s="4" t="s">
        <v>15</v>
      </c>
      <c r="F2916" s="4" t="s">
        <v>39</v>
      </c>
      <c r="G2916" s="4" t="s">
        <v>7</v>
      </c>
      <c r="H2916" s="4" t="s">
        <v>7</v>
      </c>
    </row>
    <row r="2917" spans="1:8">
      <c r="A2917" t="n">
        <v>26814</v>
      </c>
      <c r="B2917" s="29" t="n">
        <v>26</v>
      </c>
      <c r="C2917" s="7" t="n">
        <v>7002</v>
      </c>
      <c r="D2917" s="7" t="n">
        <v>17</v>
      </c>
      <c r="E2917" s="7" t="n">
        <v>61653</v>
      </c>
      <c r="F2917" s="7" t="s">
        <v>324</v>
      </c>
      <c r="G2917" s="7" t="n">
        <v>2</v>
      </c>
      <c r="H2917" s="7" t="n">
        <v>0</v>
      </c>
    </row>
    <row r="2918" spans="1:8">
      <c r="A2918" t="s">
        <v>4</v>
      </c>
      <c r="B2918" s="4" t="s">
        <v>5</v>
      </c>
    </row>
    <row r="2919" spans="1:8">
      <c r="A2919" t="n">
        <v>26858</v>
      </c>
      <c r="B2919" s="25" t="n">
        <v>28</v>
      </c>
    </row>
    <row r="2920" spans="1:8">
      <c r="A2920" t="s">
        <v>4</v>
      </c>
      <c r="B2920" s="4" t="s">
        <v>5</v>
      </c>
      <c r="C2920" s="4" t="s">
        <v>11</v>
      </c>
    </row>
    <row r="2921" spans="1:8">
      <c r="A2921" t="n">
        <v>26859</v>
      </c>
      <c r="B2921" s="28" t="n">
        <v>16</v>
      </c>
      <c r="C2921" s="7" t="n">
        <v>500</v>
      </c>
    </row>
    <row r="2922" spans="1:8">
      <c r="A2922" t="s">
        <v>4</v>
      </c>
      <c r="B2922" s="4" t="s">
        <v>5</v>
      </c>
      <c r="C2922" s="4" t="s">
        <v>7</v>
      </c>
      <c r="D2922" s="4" t="s">
        <v>11</v>
      </c>
      <c r="E2922" s="4" t="s">
        <v>8</v>
      </c>
    </row>
    <row r="2923" spans="1:8">
      <c r="A2923" t="n">
        <v>26862</v>
      </c>
      <c r="B2923" s="27" t="n">
        <v>51</v>
      </c>
      <c r="C2923" s="7" t="n">
        <v>4</v>
      </c>
      <c r="D2923" s="7" t="n">
        <v>7002</v>
      </c>
      <c r="E2923" s="7" t="s">
        <v>325</v>
      </c>
    </row>
    <row r="2924" spans="1:8">
      <c r="A2924" t="s">
        <v>4</v>
      </c>
      <c r="B2924" s="4" t="s">
        <v>5</v>
      </c>
      <c r="C2924" s="4" t="s">
        <v>11</v>
      </c>
    </row>
    <row r="2925" spans="1:8">
      <c r="A2925" t="n">
        <v>26876</v>
      </c>
      <c r="B2925" s="28" t="n">
        <v>16</v>
      </c>
      <c r="C2925" s="7" t="n">
        <v>0</v>
      </c>
    </row>
    <row r="2926" spans="1:8">
      <c r="A2926" t="s">
        <v>4</v>
      </c>
      <c r="B2926" s="4" t="s">
        <v>5</v>
      </c>
      <c r="C2926" s="4" t="s">
        <v>11</v>
      </c>
      <c r="D2926" s="4" t="s">
        <v>7</v>
      </c>
      <c r="E2926" s="4" t="s">
        <v>15</v>
      </c>
      <c r="F2926" s="4" t="s">
        <v>39</v>
      </c>
      <c r="G2926" s="4" t="s">
        <v>7</v>
      </c>
      <c r="H2926" s="4" t="s">
        <v>7</v>
      </c>
      <c r="I2926" s="4" t="s">
        <v>7</v>
      </c>
      <c r="J2926" s="4" t="s">
        <v>15</v>
      </c>
      <c r="K2926" s="4" t="s">
        <v>39</v>
      </c>
      <c r="L2926" s="4" t="s">
        <v>7</v>
      </c>
      <c r="M2926" s="4" t="s">
        <v>7</v>
      </c>
    </row>
    <row r="2927" spans="1:8">
      <c r="A2927" t="n">
        <v>26879</v>
      </c>
      <c r="B2927" s="29" t="n">
        <v>26</v>
      </c>
      <c r="C2927" s="7" t="n">
        <v>7002</v>
      </c>
      <c r="D2927" s="7" t="n">
        <v>17</v>
      </c>
      <c r="E2927" s="7" t="n">
        <v>61654</v>
      </c>
      <c r="F2927" s="7" t="s">
        <v>326</v>
      </c>
      <c r="G2927" s="7" t="n">
        <v>2</v>
      </c>
      <c r="H2927" s="7" t="n">
        <v>3</v>
      </c>
      <c r="I2927" s="7" t="n">
        <v>17</v>
      </c>
      <c r="J2927" s="7" t="n">
        <v>61655</v>
      </c>
      <c r="K2927" s="7" t="s">
        <v>327</v>
      </c>
      <c r="L2927" s="7" t="n">
        <v>2</v>
      </c>
      <c r="M2927" s="7" t="n">
        <v>0</v>
      </c>
    </row>
    <row r="2928" spans="1:8">
      <c r="A2928" t="s">
        <v>4</v>
      </c>
      <c r="B2928" s="4" t="s">
        <v>5</v>
      </c>
    </row>
    <row r="2929" spans="1:13">
      <c r="A2929" t="n">
        <v>27011</v>
      </c>
      <c r="B2929" s="25" t="n">
        <v>28</v>
      </c>
    </row>
    <row r="2930" spans="1:13">
      <c r="A2930" t="s">
        <v>4</v>
      </c>
      <c r="B2930" s="4" t="s">
        <v>5</v>
      </c>
      <c r="C2930" s="4" t="s">
        <v>11</v>
      </c>
      <c r="D2930" s="4" t="s">
        <v>7</v>
      </c>
    </row>
    <row r="2931" spans="1:13">
      <c r="A2931" t="n">
        <v>27012</v>
      </c>
      <c r="B2931" s="31" t="n">
        <v>89</v>
      </c>
      <c r="C2931" s="7" t="n">
        <v>65533</v>
      </c>
      <c r="D2931" s="7" t="n">
        <v>1</v>
      </c>
    </row>
    <row r="2932" spans="1:13">
      <c r="A2932" t="s">
        <v>4</v>
      </c>
      <c r="B2932" s="4" t="s">
        <v>5</v>
      </c>
      <c r="C2932" s="4" t="s">
        <v>11</v>
      </c>
    </row>
    <row r="2933" spans="1:13">
      <c r="A2933" t="n">
        <v>27016</v>
      </c>
      <c r="B2933" s="28" t="n">
        <v>16</v>
      </c>
      <c r="C2933" s="7" t="n">
        <v>500</v>
      </c>
    </row>
    <row r="2934" spans="1:13">
      <c r="A2934" t="s">
        <v>4</v>
      </c>
      <c r="B2934" s="4" t="s">
        <v>5</v>
      </c>
      <c r="C2934" s="4" t="s">
        <v>7</v>
      </c>
      <c r="D2934" s="4" t="s">
        <v>11</v>
      </c>
      <c r="E2934" s="4" t="s">
        <v>13</v>
      </c>
    </row>
    <row r="2935" spans="1:13">
      <c r="A2935" t="n">
        <v>27019</v>
      </c>
      <c r="B2935" s="32" t="n">
        <v>58</v>
      </c>
      <c r="C2935" s="7" t="n">
        <v>101</v>
      </c>
      <c r="D2935" s="7" t="n">
        <v>800</v>
      </c>
      <c r="E2935" s="7" t="n">
        <v>1</v>
      </c>
    </row>
    <row r="2936" spans="1:13">
      <c r="A2936" t="s">
        <v>4</v>
      </c>
      <c r="B2936" s="4" t="s">
        <v>5</v>
      </c>
      <c r="C2936" s="4" t="s">
        <v>7</v>
      </c>
      <c r="D2936" s="4" t="s">
        <v>11</v>
      </c>
    </row>
    <row r="2937" spans="1:13">
      <c r="A2937" t="n">
        <v>27027</v>
      </c>
      <c r="B2937" s="32" t="n">
        <v>58</v>
      </c>
      <c r="C2937" s="7" t="n">
        <v>254</v>
      </c>
      <c r="D2937" s="7" t="n">
        <v>0</v>
      </c>
    </row>
    <row r="2938" spans="1:13">
      <c r="A2938" t="s">
        <v>4</v>
      </c>
      <c r="B2938" s="4" t="s">
        <v>5</v>
      </c>
      <c r="C2938" s="4" t="s">
        <v>7</v>
      </c>
      <c r="D2938" s="4" t="s">
        <v>11</v>
      </c>
      <c r="E2938" s="4" t="s">
        <v>8</v>
      </c>
      <c r="F2938" s="4" t="s">
        <v>8</v>
      </c>
      <c r="G2938" s="4" t="s">
        <v>8</v>
      </c>
      <c r="H2938" s="4" t="s">
        <v>8</v>
      </c>
    </row>
    <row r="2939" spans="1:13">
      <c r="A2939" t="n">
        <v>27031</v>
      </c>
      <c r="B2939" s="27" t="n">
        <v>51</v>
      </c>
      <c r="C2939" s="7" t="n">
        <v>3</v>
      </c>
      <c r="D2939" s="7" t="n">
        <v>0</v>
      </c>
      <c r="E2939" s="7" t="s">
        <v>186</v>
      </c>
      <c r="F2939" s="7" t="s">
        <v>88</v>
      </c>
      <c r="G2939" s="7" t="s">
        <v>87</v>
      </c>
      <c r="H2939" s="7" t="s">
        <v>88</v>
      </c>
    </row>
    <row r="2940" spans="1:13">
      <c r="A2940" t="s">
        <v>4</v>
      </c>
      <c r="B2940" s="4" t="s">
        <v>5</v>
      </c>
      <c r="C2940" s="4" t="s">
        <v>7</v>
      </c>
      <c r="D2940" s="4" t="s">
        <v>11</v>
      </c>
      <c r="E2940" s="4" t="s">
        <v>8</v>
      </c>
      <c r="F2940" s="4" t="s">
        <v>8</v>
      </c>
      <c r="G2940" s="4" t="s">
        <v>8</v>
      </c>
      <c r="H2940" s="4" t="s">
        <v>8</v>
      </c>
    </row>
    <row r="2941" spans="1:13">
      <c r="A2941" t="n">
        <v>27044</v>
      </c>
      <c r="B2941" s="27" t="n">
        <v>51</v>
      </c>
      <c r="C2941" s="7" t="n">
        <v>3</v>
      </c>
      <c r="D2941" s="7" t="n">
        <v>7002</v>
      </c>
      <c r="E2941" s="7" t="s">
        <v>85</v>
      </c>
      <c r="F2941" s="7" t="s">
        <v>85</v>
      </c>
      <c r="G2941" s="7" t="s">
        <v>87</v>
      </c>
      <c r="H2941" s="7" t="s">
        <v>88</v>
      </c>
    </row>
    <row r="2942" spans="1:13">
      <c r="A2942" t="s">
        <v>4</v>
      </c>
      <c r="B2942" s="4" t="s">
        <v>5</v>
      </c>
      <c r="C2942" s="4" t="s">
        <v>11</v>
      </c>
      <c r="D2942" s="4" t="s">
        <v>13</v>
      </c>
      <c r="E2942" s="4" t="s">
        <v>13</v>
      </c>
      <c r="F2942" s="4" t="s">
        <v>13</v>
      </c>
      <c r="G2942" s="4" t="s">
        <v>13</v>
      </c>
    </row>
    <row r="2943" spans="1:13">
      <c r="A2943" t="n">
        <v>27057</v>
      </c>
      <c r="B2943" s="37" t="n">
        <v>46</v>
      </c>
      <c r="C2943" s="7" t="n">
        <v>0</v>
      </c>
      <c r="D2943" s="7" t="n">
        <v>-138.649993896484</v>
      </c>
      <c r="E2943" s="7" t="n">
        <v>0</v>
      </c>
      <c r="F2943" s="7" t="n">
        <v>3.5699999332428</v>
      </c>
      <c r="G2943" s="7" t="n">
        <v>298.600006103516</v>
      </c>
    </row>
    <row r="2944" spans="1:13">
      <c r="A2944" t="s">
        <v>4</v>
      </c>
      <c r="B2944" s="4" t="s">
        <v>5</v>
      </c>
      <c r="C2944" s="4" t="s">
        <v>11</v>
      </c>
      <c r="D2944" s="4" t="s">
        <v>7</v>
      </c>
      <c r="E2944" s="4" t="s">
        <v>8</v>
      </c>
      <c r="F2944" s="4" t="s">
        <v>13</v>
      </c>
      <c r="G2944" s="4" t="s">
        <v>13</v>
      </c>
      <c r="H2944" s="4" t="s">
        <v>13</v>
      </c>
    </row>
    <row r="2945" spans="1:8">
      <c r="A2945" t="n">
        <v>27076</v>
      </c>
      <c r="B2945" s="40" t="n">
        <v>48</v>
      </c>
      <c r="C2945" s="7" t="n">
        <v>0</v>
      </c>
      <c r="D2945" s="7" t="n">
        <v>0</v>
      </c>
      <c r="E2945" s="7" t="s">
        <v>167</v>
      </c>
      <c r="F2945" s="7" t="n">
        <v>0</v>
      </c>
      <c r="G2945" s="7" t="n">
        <v>1</v>
      </c>
      <c r="H2945" s="7" t="n">
        <v>0</v>
      </c>
    </row>
    <row r="2946" spans="1:8">
      <c r="A2946" t="s">
        <v>4</v>
      </c>
      <c r="B2946" s="4" t="s">
        <v>5</v>
      </c>
      <c r="C2946" s="4" t="s">
        <v>11</v>
      </c>
      <c r="D2946" s="4" t="s">
        <v>13</v>
      </c>
      <c r="E2946" s="4" t="s">
        <v>13</v>
      </c>
      <c r="F2946" s="4" t="s">
        <v>13</v>
      </c>
      <c r="G2946" s="4" t="s">
        <v>11</v>
      </c>
      <c r="H2946" s="4" t="s">
        <v>11</v>
      </c>
    </row>
    <row r="2947" spans="1:8">
      <c r="A2947" t="n">
        <v>27100</v>
      </c>
      <c r="B2947" s="44" t="n">
        <v>60</v>
      </c>
      <c r="C2947" s="7" t="n">
        <v>7002</v>
      </c>
      <c r="D2947" s="7" t="n">
        <v>0</v>
      </c>
      <c r="E2947" s="7" t="n">
        <v>0</v>
      </c>
      <c r="F2947" s="7" t="n">
        <v>0</v>
      </c>
      <c r="G2947" s="7" t="n">
        <v>0</v>
      </c>
      <c r="H2947" s="7" t="n">
        <v>0</v>
      </c>
    </row>
    <row r="2948" spans="1:8">
      <c r="A2948" t="s">
        <v>4</v>
      </c>
      <c r="B2948" s="4" t="s">
        <v>5</v>
      </c>
      <c r="C2948" s="4" t="s">
        <v>7</v>
      </c>
      <c r="D2948" s="4" t="s">
        <v>11</v>
      </c>
      <c r="E2948" s="4" t="s">
        <v>7</v>
      </c>
    </row>
    <row r="2949" spans="1:8">
      <c r="A2949" t="n">
        <v>27119</v>
      </c>
      <c r="B2949" s="12" t="n">
        <v>49</v>
      </c>
      <c r="C2949" s="7" t="n">
        <v>1</v>
      </c>
      <c r="D2949" s="7" t="n">
        <v>8000</v>
      </c>
      <c r="E2949" s="7" t="n">
        <v>0</v>
      </c>
    </row>
    <row r="2950" spans="1:8">
      <c r="A2950" t="s">
        <v>4</v>
      </c>
      <c r="B2950" s="4" t="s">
        <v>5</v>
      </c>
      <c r="C2950" s="4" t="s">
        <v>7</v>
      </c>
      <c r="D2950" s="4" t="s">
        <v>7</v>
      </c>
      <c r="E2950" s="4" t="s">
        <v>13</v>
      </c>
      <c r="F2950" s="4" t="s">
        <v>13</v>
      </c>
      <c r="G2950" s="4" t="s">
        <v>13</v>
      </c>
      <c r="H2950" s="4" t="s">
        <v>11</v>
      </c>
    </row>
    <row r="2951" spans="1:8">
      <c r="A2951" t="n">
        <v>27124</v>
      </c>
      <c r="B2951" s="60" t="n">
        <v>45</v>
      </c>
      <c r="C2951" s="7" t="n">
        <v>2</v>
      </c>
      <c r="D2951" s="7" t="n">
        <v>3</v>
      </c>
      <c r="E2951" s="7" t="n">
        <v>-140.130004882813</v>
      </c>
      <c r="F2951" s="7" t="n">
        <v>1.10000002384186</v>
      </c>
      <c r="G2951" s="7" t="n">
        <v>5.13000011444092</v>
      </c>
      <c r="H2951" s="7" t="n">
        <v>0</v>
      </c>
    </row>
    <row r="2952" spans="1:8">
      <c r="A2952" t="s">
        <v>4</v>
      </c>
      <c r="B2952" s="4" t="s">
        <v>5</v>
      </c>
      <c r="C2952" s="4" t="s">
        <v>7</v>
      </c>
      <c r="D2952" s="4" t="s">
        <v>7</v>
      </c>
      <c r="E2952" s="4" t="s">
        <v>13</v>
      </c>
      <c r="F2952" s="4" t="s">
        <v>13</v>
      </c>
      <c r="G2952" s="4" t="s">
        <v>13</v>
      </c>
      <c r="H2952" s="4" t="s">
        <v>11</v>
      </c>
      <c r="I2952" s="4" t="s">
        <v>7</v>
      </c>
    </row>
    <row r="2953" spans="1:8">
      <c r="A2953" t="n">
        <v>27141</v>
      </c>
      <c r="B2953" s="60" t="n">
        <v>45</v>
      </c>
      <c r="C2953" s="7" t="n">
        <v>4</v>
      </c>
      <c r="D2953" s="7" t="n">
        <v>3</v>
      </c>
      <c r="E2953" s="7" t="n">
        <v>23.3400001525879</v>
      </c>
      <c r="F2953" s="7" t="n">
        <v>209.5</v>
      </c>
      <c r="G2953" s="7" t="n">
        <v>360</v>
      </c>
      <c r="H2953" s="7" t="n">
        <v>0</v>
      </c>
      <c r="I2953" s="7" t="n">
        <v>0</v>
      </c>
    </row>
    <row r="2954" spans="1:8">
      <c r="A2954" t="s">
        <v>4</v>
      </c>
      <c r="B2954" s="4" t="s">
        <v>5</v>
      </c>
      <c r="C2954" s="4" t="s">
        <v>7</v>
      </c>
      <c r="D2954" s="4" t="s">
        <v>7</v>
      </c>
      <c r="E2954" s="4" t="s">
        <v>13</v>
      </c>
      <c r="F2954" s="4" t="s">
        <v>11</v>
      </c>
    </row>
    <row r="2955" spans="1:8">
      <c r="A2955" t="n">
        <v>27159</v>
      </c>
      <c r="B2955" s="60" t="n">
        <v>45</v>
      </c>
      <c r="C2955" s="7" t="n">
        <v>5</v>
      </c>
      <c r="D2955" s="7" t="n">
        <v>3</v>
      </c>
      <c r="E2955" s="7" t="n">
        <v>2.09999990463257</v>
      </c>
      <c r="F2955" s="7" t="n">
        <v>0</v>
      </c>
    </row>
    <row r="2956" spans="1:8">
      <c r="A2956" t="s">
        <v>4</v>
      </c>
      <c r="B2956" s="4" t="s">
        <v>5</v>
      </c>
      <c r="C2956" s="4" t="s">
        <v>7</v>
      </c>
      <c r="D2956" s="4" t="s">
        <v>7</v>
      </c>
      <c r="E2956" s="4" t="s">
        <v>13</v>
      </c>
      <c r="F2956" s="4" t="s">
        <v>11</v>
      </c>
    </row>
    <row r="2957" spans="1:8">
      <c r="A2957" t="n">
        <v>27168</v>
      </c>
      <c r="B2957" s="60" t="n">
        <v>45</v>
      </c>
      <c r="C2957" s="7" t="n">
        <v>11</v>
      </c>
      <c r="D2957" s="7" t="n">
        <v>3</v>
      </c>
      <c r="E2957" s="7" t="n">
        <v>36.9000015258789</v>
      </c>
      <c r="F2957" s="7" t="n">
        <v>0</v>
      </c>
    </row>
    <row r="2958" spans="1:8">
      <c r="A2958" t="s">
        <v>4</v>
      </c>
      <c r="B2958" s="4" t="s">
        <v>5</v>
      </c>
      <c r="C2958" s="4" t="s">
        <v>11</v>
      </c>
    </row>
    <row r="2959" spans="1:8">
      <c r="A2959" t="n">
        <v>27177</v>
      </c>
      <c r="B2959" s="28" t="n">
        <v>16</v>
      </c>
      <c r="C2959" s="7" t="n">
        <v>1200</v>
      </c>
    </row>
    <row r="2960" spans="1:8">
      <c r="A2960" t="s">
        <v>4</v>
      </c>
      <c r="B2960" s="4" t="s">
        <v>5</v>
      </c>
      <c r="C2960" s="4" t="s">
        <v>7</v>
      </c>
      <c r="D2960" s="4" t="s">
        <v>7</v>
      </c>
      <c r="E2960" s="4" t="s">
        <v>13</v>
      </c>
      <c r="F2960" s="4" t="s">
        <v>13</v>
      </c>
      <c r="G2960" s="4" t="s">
        <v>13</v>
      </c>
      <c r="H2960" s="4" t="s">
        <v>11</v>
      </c>
    </row>
    <row r="2961" spans="1:9">
      <c r="A2961" t="n">
        <v>27180</v>
      </c>
      <c r="B2961" s="60" t="n">
        <v>45</v>
      </c>
      <c r="C2961" s="7" t="n">
        <v>2</v>
      </c>
      <c r="D2961" s="7" t="n">
        <v>3</v>
      </c>
      <c r="E2961" s="7" t="n">
        <v>-139.119995117188</v>
      </c>
      <c r="F2961" s="7" t="n">
        <v>1.25</v>
      </c>
      <c r="G2961" s="7" t="n">
        <v>4.01999998092651</v>
      </c>
      <c r="H2961" s="7" t="n">
        <v>4000</v>
      </c>
    </row>
    <row r="2962" spans="1:9">
      <c r="A2962" t="s">
        <v>4</v>
      </c>
      <c r="B2962" s="4" t="s">
        <v>5</v>
      </c>
      <c r="C2962" s="4" t="s">
        <v>7</v>
      </c>
      <c r="D2962" s="4" t="s">
        <v>7</v>
      </c>
      <c r="E2962" s="4" t="s">
        <v>13</v>
      </c>
      <c r="F2962" s="4" t="s">
        <v>13</v>
      </c>
      <c r="G2962" s="4" t="s">
        <v>13</v>
      </c>
      <c r="H2962" s="4" t="s">
        <v>11</v>
      </c>
      <c r="I2962" s="4" t="s">
        <v>7</v>
      </c>
    </row>
    <row r="2963" spans="1:9">
      <c r="A2963" t="n">
        <v>27197</v>
      </c>
      <c r="B2963" s="60" t="n">
        <v>45</v>
      </c>
      <c r="C2963" s="7" t="n">
        <v>4</v>
      </c>
      <c r="D2963" s="7" t="n">
        <v>3</v>
      </c>
      <c r="E2963" s="7" t="n">
        <v>5.6100001335144</v>
      </c>
      <c r="F2963" s="7" t="n">
        <v>244.929992675781</v>
      </c>
      <c r="G2963" s="7" t="n">
        <v>360</v>
      </c>
      <c r="H2963" s="7" t="n">
        <v>4000</v>
      </c>
      <c r="I2963" s="7" t="n">
        <v>0</v>
      </c>
    </row>
    <row r="2964" spans="1:9">
      <c r="A2964" t="s">
        <v>4</v>
      </c>
      <c r="B2964" s="4" t="s">
        <v>5</v>
      </c>
      <c r="C2964" s="4" t="s">
        <v>11</v>
      </c>
    </row>
    <row r="2965" spans="1:9">
      <c r="A2965" t="n">
        <v>27215</v>
      </c>
      <c r="B2965" s="28" t="n">
        <v>16</v>
      </c>
      <c r="C2965" s="7" t="n">
        <v>2500</v>
      </c>
    </row>
    <row r="2966" spans="1:9">
      <c r="A2966" t="s">
        <v>4</v>
      </c>
      <c r="B2966" s="4" t="s">
        <v>5</v>
      </c>
      <c r="C2966" s="4" t="s">
        <v>11</v>
      </c>
      <c r="D2966" s="4" t="s">
        <v>7</v>
      </c>
      <c r="E2966" s="4" t="s">
        <v>8</v>
      </c>
      <c r="F2966" s="4" t="s">
        <v>13</v>
      </c>
      <c r="G2966" s="4" t="s">
        <v>13</v>
      </c>
      <c r="H2966" s="4" t="s">
        <v>13</v>
      </c>
    </row>
    <row r="2967" spans="1:9">
      <c r="A2967" t="n">
        <v>27218</v>
      </c>
      <c r="B2967" s="40" t="n">
        <v>48</v>
      </c>
      <c r="C2967" s="7" t="n">
        <v>0</v>
      </c>
      <c r="D2967" s="7" t="n">
        <v>0</v>
      </c>
      <c r="E2967" s="7" t="s">
        <v>226</v>
      </c>
      <c r="F2967" s="7" t="n">
        <v>-1</v>
      </c>
      <c r="G2967" s="7" t="n">
        <v>1</v>
      </c>
      <c r="H2967" s="7" t="n">
        <v>0</v>
      </c>
    </row>
    <row r="2968" spans="1:9">
      <c r="A2968" t="s">
        <v>4</v>
      </c>
      <c r="B2968" s="4" t="s">
        <v>5</v>
      </c>
      <c r="C2968" s="4" t="s">
        <v>11</v>
      </c>
    </row>
    <row r="2969" spans="1:9">
      <c r="A2969" t="n">
        <v>27246</v>
      </c>
      <c r="B2969" s="28" t="n">
        <v>16</v>
      </c>
      <c r="C2969" s="7" t="n">
        <v>1500</v>
      </c>
    </row>
    <row r="2970" spans="1:9">
      <c r="A2970" t="s">
        <v>4</v>
      </c>
      <c r="B2970" s="4" t="s">
        <v>5</v>
      </c>
      <c r="C2970" s="4" t="s">
        <v>7</v>
      </c>
      <c r="D2970" s="4" t="s">
        <v>11</v>
      </c>
      <c r="E2970" s="4" t="s">
        <v>8</v>
      </c>
    </row>
    <row r="2971" spans="1:9">
      <c r="A2971" t="n">
        <v>27249</v>
      </c>
      <c r="B2971" s="27" t="n">
        <v>51</v>
      </c>
      <c r="C2971" s="7" t="n">
        <v>4</v>
      </c>
      <c r="D2971" s="7" t="n">
        <v>0</v>
      </c>
      <c r="E2971" s="7" t="s">
        <v>328</v>
      </c>
    </row>
    <row r="2972" spans="1:9">
      <c r="A2972" t="s">
        <v>4</v>
      </c>
      <c r="B2972" s="4" t="s">
        <v>5</v>
      </c>
      <c r="C2972" s="4" t="s">
        <v>11</v>
      </c>
    </row>
    <row r="2973" spans="1:9">
      <c r="A2973" t="n">
        <v>27263</v>
      </c>
      <c r="B2973" s="28" t="n">
        <v>16</v>
      </c>
      <c r="C2973" s="7" t="n">
        <v>0</v>
      </c>
    </row>
    <row r="2974" spans="1:9">
      <c r="A2974" t="s">
        <v>4</v>
      </c>
      <c r="B2974" s="4" t="s">
        <v>5</v>
      </c>
      <c r="C2974" s="4" t="s">
        <v>11</v>
      </c>
      <c r="D2974" s="4" t="s">
        <v>7</v>
      </c>
      <c r="E2974" s="4" t="s">
        <v>15</v>
      </c>
      <c r="F2974" s="4" t="s">
        <v>39</v>
      </c>
      <c r="G2974" s="4" t="s">
        <v>7</v>
      </c>
      <c r="H2974" s="4" t="s">
        <v>7</v>
      </c>
      <c r="I2974" s="4" t="s">
        <v>7</v>
      </c>
      <c r="J2974" s="4" t="s">
        <v>15</v>
      </c>
      <c r="K2974" s="4" t="s">
        <v>39</v>
      </c>
      <c r="L2974" s="4" t="s">
        <v>7</v>
      </c>
      <c r="M2974" s="4" t="s">
        <v>7</v>
      </c>
      <c r="N2974" s="4" t="s">
        <v>7</v>
      </c>
      <c r="O2974" s="4" t="s">
        <v>15</v>
      </c>
      <c r="P2974" s="4" t="s">
        <v>39</v>
      </c>
      <c r="Q2974" s="4" t="s">
        <v>7</v>
      </c>
      <c r="R2974" s="4" t="s">
        <v>7</v>
      </c>
      <c r="S2974" s="4" t="s">
        <v>7</v>
      </c>
      <c r="T2974" s="4" t="s">
        <v>15</v>
      </c>
      <c r="U2974" s="4" t="s">
        <v>39</v>
      </c>
      <c r="V2974" s="4" t="s">
        <v>7</v>
      </c>
      <c r="W2974" s="4" t="s">
        <v>7</v>
      </c>
    </row>
    <row r="2975" spans="1:9">
      <c r="A2975" t="n">
        <v>27266</v>
      </c>
      <c r="B2975" s="29" t="n">
        <v>26</v>
      </c>
      <c r="C2975" s="7" t="n">
        <v>0</v>
      </c>
      <c r="D2975" s="7" t="n">
        <v>17</v>
      </c>
      <c r="E2975" s="7" t="n">
        <v>61656</v>
      </c>
      <c r="F2975" s="7" t="s">
        <v>329</v>
      </c>
      <c r="G2975" s="7" t="n">
        <v>2</v>
      </c>
      <c r="H2975" s="7" t="n">
        <v>3</v>
      </c>
      <c r="I2975" s="7" t="n">
        <v>17</v>
      </c>
      <c r="J2975" s="7" t="n">
        <v>61657</v>
      </c>
      <c r="K2975" s="7" t="s">
        <v>330</v>
      </c>
      <c r="L2975" s="7" t="n">
        <v>2</v>
      </c>
      <c r="M2975" s="7" t="n">
        <v>3</v>
      </c>
      <c r="N2975" s="7" t="n">
        <v>17</v>
      </c>
      <c r="O2975" s="7" t="n">
        <v>61658</v>
      </c>
      <c r="P2975" s="7" t="s">
        <v>331</v>
      </c>
      <c r="Q2975" s="7" t="n">
        <v>2</v>
      </c>
      <c r="R2975" s="7" t="n">
        <v>3</v>
      </c>
      <c r="S2975" s="7" t="n">
        <v>17</v>
      </c>
      <c r="T2975" s="7" t="n">
        <v>61659</v>
      </c>
      <c r="U2975" s="7" t="s">
        <v>332</v>
      </c>
      <c r="V2975" s="7" t="n">
        <v>2</v>
      </c>
      <c r="W2975" s="7" t="n">
        <v>0</v>
      </c>
    </row>
    <row r="2976" spans="1:9">
      <c r="A2976" t="s">
        <v>4</v>
      </c>
      <c r="B2976" s="4" t="s">
        <v>5</v>
      </c>
    </row>
    <row r="2977" spans="1:23">
      <c r="A2977" t="n">
        <v>27615</v>
      </c>
      <c r="B2977" s="25" t="n">
        <v>28</v>
      </c>
    </row>
    <row r="2978" spans="1:23">
      <c r="A2978" t="s">
        <v>4</v>
      </c>
      <c r="B2978" s="4" t="s">
        <v>5</v>
      </c>
      <c r="C2978" s="4" t="s">
        <v>11</v>
      </c>
      <c r="D2978" s="4" t="s">
        <v>7</v>
      </c>
    </row>
    <row r="2979" spans="1:23">
      <c r="A2979" t="n">
        <v>27616</v>
      </c>
      <c r="B2979" s="31" t="n">
        <v>89</v>
      </c>
      <c r="C2979" s="7" t="n">
        <v>65533</v>
      </c>
      <c r="D2979" s="7" t="n">
        <v>1</v>
      </c>
    </row>
    <row r="2980" spans="1:23">
      <c r="A2980" t="s">
        <v>4</v>
      </c>
      <c r="B2980" s="4" t="s">
        <v>5</v>
      </c>
      <c r="C2980" s="4" t="s">
        <v>7</v>
      </c>
      <c r="D2980" s="4" t="s">
        <v>11</v>
      </c>
      <c r="E2980" s="4" t="s">
        <v>13</v>
      </c>
    </row>
    <row r="2981" spans="1:23">
      <c r="A2981" t="n">
        <v>27620</v>
      </c>
      <c r="B2981" s="32" t="n">
        <v>58</v>
      </c>
      <c r="C2981" s="7" t="n">
        <v>0</v>
      </c>
      <c r="D2981" s="7" t="n">
        <v>1000</v>
      </c>
      <c r="E2981" s="7" t="n">
        <v>1</v>
      </c>
    </row>
    <row r="2982" spans="1:23">
      <c r="A2982" t="s">
        <v>4</v>
      </c>
      <c r="B2982" s="4" t="s">
        <v>5</v>
      </c>
      <c r="C2982" s="4" t="s">
        <v>7</v>
      </c>
      <c r="D2982" s="4" t="s">
        <v>11</v>
      </c>
    </row>
    <row r="2983" spans="1:23">
      <c r="A2983" t="n">
        <v>27628</v>
      </c>
      <c r="B2983" s="32" t="n">
        <v>58</v>
      </c>
      <c r="C2983" s="7" t="n">
        <v>255</v>
      </c>
      <c r="D2983" s="7" t="n">
        <v>0</v>
      </c>
    </row>
    <row r="2984" spans="1:23">
      <c r="A2984" t="s">
        <v>4</v>
      </c>
      <c r="B2984" s="4" t="s">
        <v>5</v>
      </c>
      <c r="C2984" s="4" t="s">
        <v>7</v>
      </c>
      <c r="D2984" s="4" t="s">
        <v>7</v>
      </c>
    </row>
    <row r="2985" spans="1:23">
      <c r="A2985" t="n">
        <v>27632</v>
      </c>
      <c r="B2985" s="12" t="n">
        <v>49</v>
      </c>
      <c r="C2985" s="7" t="n">
        <v>2</v>
      </c>
      <c r="D2985" s="7" t="n">
        <v>0</v>
      </c>
    </row>
    <row r="2986" spans="1:23">
      <c r="A2986" t="s">
        <v>4</v>
      </c>
      <c r="B2986" s="4" t="s">
        <v>5</v>
      </c>
      <c r="C2986" s="4" t="s">
        <v>7</v>
      </c>
      <c r="D2986" s="4" t="s">
        <v>11</v>
      </c>
      <c r="E2986" s="4" t="s">
        <v>7</v>
      </c>
    </row>
    <row r="2987" spans="1:23">
      <c r="A2987" t="n">
        <v>27635</v>
      </c>
      <c r="B2987" s="39" t="n">
        <v>36</v>
      </c>
      <c r="C2987" s="7" t="n">
        <v>9</v>
      </c>
      <c r="D2987" s="7" t="n">
        <v>0</v>
      </c>
      <c r="E2987" s="7" t="n">
        <v>0</v>
      </c>
    </row>
    <row r="2988" spans="1:23">
      <c r="A2988" t="s">
        <v>4</v>
      </c>
      <c r="B2988" s="4" t="s">
        <v>5</v>
      </c>
      <c r="C2988" s="4" t="s">
        <v>7</v>
      </c>
      <c r="D2988" s="4" t="s">
        <v>11</v>
      </c>
      <c r="E2988" s="4" t="s">
        <v>7</v>
      </c>
    </row>
    <row r="2989" spans="1:23">
      <c r="A2989" t="n">
        <v>27640</v>
      </c>
      <c r="B2989" s="39" t="n">
        <v>36</v>
      </c>
      <c r="C2989" s="7" t="n">
        <v>9</v>
      </c>
      <c r="D2989" s="7" t="n">
        <v>5261</v>
      </c>
      <c r="E2989" s="7" t="n">
        <v>0</v>
      </c>
    </row>
    <row r="2990" spans="1:23">
      <c r="A2990" t="s">
        <v>4</v>
      </c>
      <c r="B2990" s="4" t="s">
        <v>5</v>
      </c>
      <c r="C2990" s="4" t="s">
        <v>7</v>
      </c>
      <c r="D2990" s="4" t="s">
        <v>11</v>
      </c>
      <c r="E2990" s="4" t="s">
        <v>7</v>
      </c>
    </row>
    <row r="2991" spans="1:23">
      <c r="A2991" t="n">
        <v>27645</v>
      </c>
      <c r="B2991" s="39" t="n">
        <v>36</v>
      </c>
      <c r="C2991" s="7" t="n">
        <v>9</v>
      </c>
      <c r="D2991" s="7" t="n">
        <v>1000</v>
      </c>
      <c r="E2991" s="7" t="n">
        <v>0</v>
      </c>
    </row>
    <row r="2992" spans="1:23">
      <c r="A2992" t="s">
        <v>4</v>
      </c>
      <c r="B2992" s="4" t="s">
        <v>5</v>
      </c>
      <c r="C2992" s="4" t="s">
        <v>11</v>
      </c>
    </row>
    <row r="2993" spans="1:5">
      <c r="A2993" t="n">
        <v>27650</v>
      </c>
      <c r="B2993" s="42" t="n">
        <v>12</v>
      </c>
      <c r="C2993" s="7" t="n">
        <v>10279</v>
      </c>
    </row>
    <row r="2994" spans="1:5">
      <c r="A2994" t="s">
        <v>4</v>
      </c>
      <c r="B2994" s="4" t="s">
        <v>5</v>
      </c>
      <c r="C2994" s="4" t="s">
        <v>11</v>
      </c>
      <c r="D2994" s="4" t="s">
        <v>7</v>
      </c>
      <c r="E2994" s="4" t="s">
        <v>11</v>
      </c>
    </row>
    <row r="2995" spans="1:5">
      <c r="A2995" t="n">
        <v>27653</v>
      </c>
      <c r="B2995" s="68" t="n">
        <v>104</v>
      </c>
      <c r="C2995" s="7" t="n">
        <v>124</v>
      </c>
      <c r="D2995" s="7" t="n">
        <v>1</v>
      </c>
      <c r="E2995" s="7" t="n">
        <v>14</v>
      </c>
    </row>
    <row r="2996" spans="1:5">
      <c r="A2996" t="s">
        <v>4</v>
      </c>
      <c r="B2996" s="4" t="s">
        <v>5</v>
      </c>
    </row>
    <row r="2997" spans="1:5">
      <c r="A2997" t="n">
        <v>27659</v>
      </c>
      <c r="B2997" s="5" t="n">
        <v>1</v>
      </c>
    </row>
    <row r="2998" spans="1:5">
      <c r="A2998" t="s">
        <v>4</v>
      </c>
      <c r="B2998" s="4" t="s">
        <v>5</v>
      </c>
      <c r="C2998" s="4" t="s">
        <v>7</v>
      </c>
    </row>
    <row r="2999" spans="1:5">
      <c r="A2999" t="n">
        <v>27660</v>
      </c>
      <c r="B2999" s="12" t="n">
        <v>49</v>
      </c>
      <c r="C2999" s="7" t="n">
        <v>7</v>
      </c>
    </row>
    <row r="3000" spans="1:5">
      <c r="A3000" t="s">
        <v>4</v>
      </c>
      <c r="B3000" s="4" t="s">
        <v>5</v>
      </c>
      <c r="C3000" s="4" t="s">
        <v>15</v>
      </c>
    </row>
    <row r="3001" spans="1:5">
      <c r="A3001" t="n">
        <v>27662</v>
      </c>
      <c r="B3001" s="64" t="n">
        <v>15</v>
      </c>
      <c r="C3001" s="7" t="n">
        <v>1024</v>
      </c>
    </row>
    <row r="3002" spans="1:5">
      <c r="A3002" t="s">
        <v>4</v>
      </c>
      <c r="B3002" s="4" t="s">
        <v>5</v>
      </c>
      <c r="C3002" s="4" t="s">
        <v>11</v>
      </c>
      <c r="D3002" s="4" t="s">
        <v>13</v>
      </c>
      <c r="E3002" s="4" t="s">
        <v>13</v>
      </c>
      <c r="F3002" s="4" t="s">
        <v>13</v>
      </c>
      <c r="G3002" s="4" t="s">
        <v>13</v>
      </c>
    </row>
    <row r="3003" spans="1:5">
      <c r="A3003" t="n">
        <v>27667</v>
      </c>
      <c r="B3003" s="37" t="n">
        <v>46</v>
      </c>
      <c r="C3003" s="7" t="n">
        <v>61456</v>
      </c>
      <c r="D3003" s="7" t="n">
        <v>-25.0699996948242</v>
      </c>
      <c r="E3003" s="7" t="n">
        <v>1</v>
      </c>
      <c r="F3003" s="7" t="n">
        <v>0.00999999977648258</v>
      </c>
      <c r="G3003" s="7" t="n">
        <v>89</v>
      </c>
    </row>
    <row r="3004" spans="1:5">
      <c r="A3004" t="s">
        <v>4</v>
      </c>
      <c r="B3004" s="4" t="s">
        <v>5</v>
      </c>
      <c r="C3004" s="4" t="s">
        <v>7</v>
      </c>
      <c r="D3004" s="4" t="s">
        <v>7</v>
      </c>
      <c r="E3004" s="4" t="s">
        <v>13</v>
      </c>
      <c r="F3004" s="4" t="s">
        <v>13</v>
      </c>
      <c r="G3004" s="4" t="s">
        <v>13</v>
      </c>
      <c r="H3004" s="4" t="s">
        <v>11</v>
      </c>
      <c r="I3004" s="4" t="s">
        <v>7</v>
      </c>
    </row>
    <row r="3005" spans="1:5">
      <c r="A3005" t="n">
        <v>27686</v>
      </c>
      <c r="B3005" s="60" t="n">
        <v>45</v>
      </c>
      <c r="C3005" s="7" t="n">
        <v>4</v>
      </c>
      <c r="D3005" s="7" t="n">
        <v>3</v>
      </c>
      <c r="E3005" s="7" t="n">
        <v>7</v>
      </c>
      <c r="F3005" s="7" t="n">
        <v>72.5199966430664</v>
      </c>
      <c r="G3005" s="7" t="n">
        <v>0</v>
      </c>
      <c r="H3005" s="7" t="n">
        <v>0</v>
      </c>
      <c r="I3005" s="7" t="n">
        <v>0</v>
      </c>
    </row>
    <row r="3006" spans="1:5">
      <c r="A3006" t="s">
        <v>4</v>
      </c>
      <c r="B3006" s="4" t="s">
        <v>5</v>
      </c>
      <c r="C3006" s="4" t="s">
        <v>7</v>
      </c>
      <c r="D3006" s="4" t="s">
        <v>8</v>
      </c>
    </row>
    <row r="3007" spans="1:5">
      <c r="A3007" t="n">
        <v>27704</v>
      </c>
      <c r="B3007" s="6" t="n">
        <v>2</v>
      </c>
      <c r="C3007" s="7" t="n">
        <v>10</v>
      </c>
      <c r="D3007" s="7" t="s">
        <v>218</v>
      </c>
    </row>
    <row r="3008" spans="1:5">
      <c r="A3008" t="s">
        <v>4</v>
      </c>
      <c r="B3008" s="4" t="s">
        <v>5</v>
      </c>
      <c r="C3008" s="4" t="s">
        <v>11</v>
      </c>
    </row>
    <row r="3009" spans="1:9">
      <c r="A3009" t="n">
        <v>27719</v>
      </c>
      <c r="B3009" s="28" t="n">
        <v>16</v>
      </c>
      <c r="C3009" s="7" t="n">
        <v>0</v>
      </c>
    </row>
    <row r="3010" spans="1:9">
      <c r="A3010" t="s">
        <v>4</v>
      </c>
      <c r="B3010" s="4" t="s">
        <v>5</v>
      </c>
      <c r="C3010" s="4" t="s">
        <v>7</v>
      </c>
      <c r="D3010" s="4" t="s">
        <v>11</v>
      </c>
    </row>
    <row r="3011" spans="1:9">
      <c r="A3011" t="n">
        <v>27722</v>
      </c>
      <c r="B3011" s="32" t="n">
        <v>58</v>
      </c>
      <c r="C3011" s="7" t="n">
        <v>105</v>
      </c>
      <c r="D3011" s="7" t="n">
        <v>300</v>
      </c>
    </row>
    <row r="3012" spans="1:9">
      <c r="A3012" t="s">
        <v>4</v>
      </c>
      <c r="B3012" s="4" t="s">
        <v>5</v>
      </c>
      <c r="C3012" s="4" t="s">
        <v>13</v>
      </c>
      <c r="D3012" s="4" t="s">
        <v>11</v>
      </c>
    </row>
    <row r="3013" spans="1:9">
      <c r="A3013" t="n">
        <v>27726</v>
      </c>
      <c r="B3013" s="53" t="n">
        <v>103</v>
      </c>
      <c r="C3013" s="7" t="n">
        <v>1</v>
      </c>
      <c r="D3013" s="7" t="n">
        <v>300</v>
      </c>
    </row>
    <row r="3014" spans="1:9">
      <c r="A3014" t="s">
        <v>4</v>
      </c>
      <c r="B3014" s="4" t="s">
        <v>5</v>
      </c>
      <c r="C3014" s="4" t="s">
        <v>7</v>
      </c>
      <c r="D3014" s="4" t="s">
        <v>11</v>
      </c>
    </row>
    <row r="3015" spans="1:9">
      <c r="A3015" t="n">
        <v>27733</v>
      </c>
      <c r="B3015" s="54" t="n">
        <v>72</v>
      </c>
      <c r="C3015" s="7" t="n">
        <v>4</v>
      </c>
      <c r="D3015" s="7" t="n">
        <v>0</v>
      </c>
    </row>
    <row r="3016" spans="1:9">
      <c r="A3016" t="s">
        <v>4</v>
      </c>
      <c r="B3016" s="4" t="s">
        <v>5</v>
      </c>
      <c r="C3016" s="4" t="s">
        <v>15</v>
      </c>
    </row>
    <row r="3017" spans="1:9">
      <c r="A3017" t="n">
        <v>27737</v>
      </c>
      <c r="B3017" s="64" t="n">
        <v>15</v>
      </c>
      <c r="C3017" s="7" t="n">
        <v>1073741824</v>
      </c>
    </row>
    <row r="3018" spans="1:9">
      <c r="A3018" t="s">
        <v>4</v>
      </c>
      <c r="B3018" s="4" t="s">
        <v>5</v>
      </c>
      <c r="C3018" s="4" t="s">
        <v>7</v>
      </c>
    </row>
    <row r="3019" spans="1:9">
      <c r="A3019" t="n">
        <v>27742</v>
      </c>
      <c r="B3019" s="52" t="n">
        <v>64</v>
      </c>
      <c r="C3019" s="7" t="n">
        <v>3</v>
      </c>
    </row>
    <row r="3020" spans="1:9">
      <c r="A3020" t="s">
        <v>4</v>
      </c>
      <c r="B3020" s="4" t="s">
        <v>5</v>
      </c>
      <c r="C3020" s="4" t="s">
        <v>7</v>
      </c>
    </row>
    <row r="3021" spans="1:9">
      <c r="A3021" t="n">
        <v>27744</v>
      </c>
      <c r="B3021" s="43" t="n">
        <v>74</v>
      </c>
      <c r="C3021" s="7" t="n">
        <v>67</v>
      </c>
    </row>
    <row r="3022" spans="1:9">
      <c r="A3022" t="s">
        <v>4</v>
      </c>
      <c r="B3022" s="4" t="s">
        <v>5</v>
      </c>
      <c r="C3022" s="4" t="s">
        <v>7</v>
      </c>
      <c r="D3022" s="4" t="s">
        <v>7</v>
      </c>
      <c r="E3022" s="4" t="s">
        <v>11</v>
      </c>
    </row>
    <row r="3023" spans="1:9">
      <c r="A3023" t="n">
        <v>27746</v>
      </c>
      <c r="B3023" s="60" t="n">
        <v>45</v>
      </c>
      <c r="C3023" s="7" t="n">
        <v>8</v>
      </c>
      <c r="D3023" s="7" t="n">
        <v>1</v>
      </c>
      <c r="E3023" s="7" t="n">
        <v>0</v>
      </c>
    </row>
    <row r="3024" spans="1:9">
      <c r="A3024" t="s">
        <v>4</v>
      </c>
      <c r="B3024" s="4" t="s">
        <v>5</v>
      </c>
      <c r="C3024" s="4" t="s">
        <v>11</v>
      </c>
    </row>
    <row r="3025" spans="1:5">
      <c r="A3025" t="n">
        <v>27751</v>
      </c>
      <c r="B3025" s="70" t="n">
        <v>13</v>
      </c>
      <c r="C3025" s="7" t="n">
        <v>6409</v>
      </c>
    </row>
    <row r="3026" spans="1:5">
      <c r="A3026" t="s">
        <v>4</v>
      </c>
      <c r="B3026" s="4" t="s">
        <v>5</v>
      </c>
      <c r="C3026" s="4" t="s">
        <v>11</v>
      </c>
    </row>
    <row r="3027" spans="1:5">
      <c r="A3027" t="n">
        <v>27754</v>
      </c>
      <c r="B3027" s="70" t="n">
        <v>13</v>
      </c>
      <c r="C3027" s="7" t="n">
        <v>6408</v>
      </c>
    </row>
    <row r="3028" spans="1:5">
      <c r="A3028" t="s">
        <v>4</v>
      </c>
      <c r="B3028" s="4" t="s">
        <v>5</v>
      </c>
      <c r="C3028" s="4" t="s">
        <v>11</v>
      </c>
    </row>
    <row r="3029" spans="1:5">
      <c r="A3029" t="n">
        <v>27757</v>
      </c>
      <c r="B3029" s="42" t="n">
        <v>12</v>
      </c>
      <c r="C3029" s="7" t="n">
        <v>6464</v>
      </c>
    </row>
    <row r="3030" spans="1:5">
      <c r="A3030" t="s">
        <v>4</v>
      </c>
      <c r="B3030" s="4" t="s">
        <v>5</v>
      </c>
      <c r="C3030" s="4" t="s">
        <v>11</v>
      </c>
    </row>
    <row r="3031" spans="1:5">
      <c r="A3031" t="n">
        <v>27760</v>
      </c>
      <c r="B3031" s="70" t="n">
        <v>13</v>
      </c>
      <c r="C3031" s="7" t="n">
        <v>6465</v>
      </c>
    </row>
    <row r="3032" spans="1:5">
      <c r="A3032" t="s">
        <v>4</v>
      </c>
      <c r="B3032" s="4" t="s">
        <v>5</v>
      </c>
      <c r="C3032" s="4" t="s">
        <v>11</v>
      </c>
    </row>
    <row r="3033" spans="1:5">
      <c r="A3033" t="n">
        <v>27763</v>
      </c>
      <c r="B3033" s="70" t="n">
        <v>13</v>
      </c>
      <c r="C3033" s="7" t="n">
        <v>6466</v>
      </c>
    </row>
    <row r="3034" spans="1:5">
      <c r="A3034" t="s">
        <v>4</v>
      </c>
      <c r="B3034" s="4" t="s">
        <v>5</v>
      </c>
      <c r="C3034" s="4" t="s">
        <v>11</v>
      </c>
    </row>
    <row r="3035" spans="1:5">
      <c r="A3035" t="n">
        <v>27766</v>
      </c>
      <c r="B3035" s="70" t="n">
        <v>13</v>
      </c>
      <c r="C3035" s="7" t="n">
        <v>6467</v>
      </c>
    </row>
    <row r="3036" spans="1:5">
      <c r="A3036" t="s">
        <v>4</v>
      </c>
      <c r="B3036" s="4" t="s">
        <v>5</v>
      </c>
      <c r="C3036" s="4" t="s">
        <v>11</v>
      </c>
    </row>
    <row r="3037" spans="1:5">
      <c r="A3037" t="n">
        <v>27769</v>
      </c>
      <c r="B3037" s="70" t="n">
        <v>13</v>
      </c>
      <c r="C3037" s="7" t="n">
        <v>6468</v>
      </c>
    </row>
    <row r="3038" spans="1:5">
      <c r="A3038" t="s">
        <v>4</v>
      </c>
      <c r="B3038" s="4" t="s">
        <v>5</v>
      </c>
      <c r="C3038" s="4" t="s">
        <v>11</v>
      </c>
    </row>
    <row r="3039" spans="1:5">
      <c r="A3039" t="n">
        <v>27772</v>
      </c>
      <c r="B3039" s="70" t="n">
        <v>13</v>
      </c>
      <c r="C3039" s="7" t="n">
        <v>6469</v>
      </c>
    </row>
    <row r="3040" spans="1:5">
      <c r="A3040" t="s">
        <v>4</v>
      </c>
      <c r="B3040" s="4" t="s">
        <v>5</v>
      </c>
      <c r="C3040" s="4" t="s">
        <v>11</v>
      </c>
    </row>
    <row r="3041" spans="1:3">
      <c r="A3041" t="n">
        <v>27775</v>
      </c>
      <c r="B3041" s="70" t="n">
        <v>13</v>
      </c>
      <c r="C3041" s="7" t="n">
        <v>6470</v>
      </c>
    </row>
    <row r="3042" spans="1:3">
      <c r="A3042" t="s">
        <v>4</v>
      </c>
      <c r="B3042" s="4" t="s">
        <v>5</v>
      </c>
      <c r="C3042" s="4" t="s">
        <v>11</v>
      </c>
    </row>
    <row r="3043" spans="1:3">
      <c r="A3043" t="n">
        <v>27778</v>
      </c>
      <c r="B3043" s="70" t="n">
        <v>13</v>
      </c>
      <c r="C3043" s="7" t="n">
        <v>6471</v>
      </c>
    </row>
    <row r="3044" spans="1:3">
      <c r="A3044" t="s">
        <v>4</v>
      </c>
      <c r="B3044" s="4" t="s">
        <v>5</v>
      </c>
      <c r="C3044" s="4" t="s">
        <v>7</v>
      </c>
    </row>
    <row r="3045" spans="1:3">
      <c r="A3045" t="n">
        <v>27781</v>
      </c>
      <c r="B3045" s="43" t="n">
        <v>74</v>
      </c>
      <c r="C3045" s="7" t="n">
        <v>18</v>
      </c>
    </row>
    <row r="3046" spans="1:3">
      <c r="A3046" t="s">
        <v>4</v>
      </c>
      <c r="B3046" s="4" t="s">
        <v>5</v>
      </c>
      <c r="C3046" s="4" t="s">
        <v>7</v>
      </c>
    </row>
    <row r="3047" spans="1:3">
      <c r="A3047" t="n">
        <v>27783</v>
      </c>
      <c r="B3047" s="43" t="n">
        <v>74</v>
      </c>
      <c r="C3047" s="7" t="n">
        <v>45</v>
      </c>
    </row>
    <row r="3048" spans="1:3">
      <c r="A3048" t="s">
        <v>4</v>
      </c>
      <c r="B3048" s="4" t="s">
        <v>5</v>
      </c>
      <c r="C3048" s="4" t="s">
        <v>11</v>
      </c>
    </row>
    <row r="3049" spans="1:3">
      <c r="A3049" t="n">
        <v>27785</v>
      </c>
      <c r="B3049" s="28" t="n">
        <v>16</v>
      </c>
      <c r="C3049" s="7" t="n">
        <v>0</v>
      </c>
    </row>
    <row r="3050" spans="1:3">
      <c r="A3050" t="s">
        <v>4</v>
      </c>
      <c r="B3050" s="4" t="s">
        <v>5</v>
      </c>
      <c r="C3050" s="4" t="s">
        <v>7</v>
      </c>
      <c r="D3050" s="4" t="s">
        <v>7</v>
      </c>
      <c r="E3050" s="4" t="s">
        <v>7</v>
      </c>
      <c r="F3050" s="4" t="s">
        <v>7</v>
      </c>
    </row>
    <row r="3051" spans="1:3">
      <c r="A3051" t="n">
        <v>27788</v>
      </c>
      <c r="B3051" s="9" t="n">
        <v>14</v>
      </c>
      <c r="C3051" s="7" t="n">
        <v>0</v>
      </c>
      <c r="D3051" s="7" t="n">
        <v>8</v>
      </c>
      <c r="E3051" s="7" t="n">
        <v>0</v>
      </c>
      <c r="F3051" s="7" t="n">
        <v>0</v>
      </c>
    </row>
    <row r="3052" spans="1:3">
      <c r="A3052" t="s">
        <v>4</v>
      </c>
      <c r="B3052" s="4" t="s">
        <v>5</v>
      </c>
      <c r="C3052" s="4" t="s">
        <v>7</v>
      </c>
      <c r="D3052" s="4" t="s">
        <v>8</v>
      </c>
    </row>
    <row r="3053" spans="1:3">
      <c r="A3053" t="n">
        <v>27793</v>
      </c>
      <c r="B3053" s="6" t="n">
        <v>2</v>
      </c>
      <c r="C3053" s="7" t="n">
        <v>11</v>
      </c>
      <c r="D3053" s="7" t="s">
        <v>20</v>
      </c>
    </row>
    <row r="3054" spans="1:3">
      <c r="A3054" t="s">
        <v>4</v>
      </c>
      <c r="B3054" s="4" t="s">
        <v>5</v>
      </c>
      <c r="C3054" s="4" t="s">
        <v>11</v>
      </c>
    </row>
    <row r="3055" spans="1:3">
      <c r="A3055" t="n">
        <v>27807</v>
      </c>
      <c r="B3055" s="28" t="n">
        <v>16</v>
      </c>
      <c r="C3055" s="7" t="n">
        <v>0</v>
      </c>
    </row>
    <row r="3056" spans="1:3">
      <c r="A3056" t="s">
        <v>4</v>
      </c>
      <c r="B3056" s="4" t="s">
        <v>5</v>
      </c>
      <c r="C3056" s="4" t="s">
        <v>7</v>
      </c>
      <c r="D3056" s="4" t="s">
        <v>8</v>
      </c>
    </row>
    <row r="3057" spans="1:6">
      <c r="A3057" t="n">
        <v>27810</v>
      </c>
      <c r="B3057" s="6" t="n">
        <v>2</v>
      </c>
      <c r="C3057" s="7" t="n">
        <v>11</v>
      </c>
      <c r="D3057" s="7" t="s">
        <v>222</v>
      </c>
    </row>
    <row r="3058" spans="1:6">
      <c r="A3058" t="s">
        <v>4</v>
      </c>
      <c r="B3058" s="4" t="s">
        <v>5</v>
      </c>
      <c r="C3058" s="4" t="s">
        <v>11</v>
      </c>
    </row>
    <row r="3059" spans="1:6">
      <c r="A3059" t="n">
        <v>27819</v>
      </c>
      <c r="B3059" s="28" t="n">
        <v>16</v>
      </c>
      <c r="C3059" s="7" t="n">
        <v>0</v>
      </c>
    </row>
    <row r="3060" spans="1:6">
      <c r="A3060" t="s">
        <v>4</v>
      </c>
      <c r="B3060" s="4" t="s">
        <v>5</v>
      </c>
      <c r="C3060" s="4" t="s">
        <v>15</v>
      </c>
    </row>
    <row r="3061" spans="1:6">
      <c r="A3061" t="n">
        <v>27822</v>
      </c>
      <c r="B3061" s="64" t="n">
        <v>15</v>
      </c>
      <c r="C3061" s="7" t="n">
        <v>2048</v>
      </c>
    </row>
    <row r="3062" spans="1:6">
      <c r="A3062" t="s">
        <v>4</v>
      </c>
      <c r="B3062" s="4" t="s">
        <v>5</v>
      </c>
      <c r="C3062" s="4" t="s">
        <v>7</v>
      </c>
      <c r="D3062" s="4" t="s">
        <v>8</v>
      </c>
    </row>
    <row r="3063" spans="1:6">
      <c r="A3063" t="n">
        <v>27827</v>
      </c>
      <c r="B3063" s="6" t="n">
        <v>2</v>
      </c>
      <c r="C3063" s="7" t="n">
        <v>10</v>
      </c>
      <c r="D3063" s="7" t="s">
        <v>48</v>
      </c>
    </row>
    <row r="3064" spans="1:6">
      <c r="A3064" t="s">
        <v>4</v>
      </c>
      <c r="B3064" s="4" t="s">
        <v>5</v>
      </c>
      <c r="C3064" s="4" t="s">
        <v>11</v>
      </c>
    </row>
    <row r="3065" spans="1:6">
      <c r="A3065" t="n">
        <v>27845</v>
      </c>
      <c r="B3065" s="28" t="n">
        <v>16</v>
      </c>
      <c r="C3065" s="7" t="n">
        <v>0</v>
      </c>
    </row>
    <row r="3066" spans="1:6">
      <c r="A3066" t="s">
        <v>4</v>
      </c>
      <c r="B3066" s="4" t="s">
        <v>5</v>
      </c>
      <c r="C3066" s="4" t="s">
        <v>7</v>
      </c>
      <c r="D3066" s="4" t="s">
        <v>8</v>
      </c>
    </row>
    <row r="3067" spans="1:6">
      <c r="A3067" t="n">
        <v>27848</v>
      </c>
      <c r="B3067" s="6" t="n">
        <v>2</v>
      </c>
      <c r="C3067" s="7" t="n">
        <v>10</v>
      </c>
      <c r="D3067" s="7" t="s">
        <v>49</v>
      </c>
    </row>
    <row r="3068" spans="1:6">
      <c r="A3068" t="s">
        <v>4</v>
      </c>
      <c r="B3068" s="4" t="s">
        <v>5</v>
      </c>
      <c r="C3068" s="4" t="s">
        <v>11</v>
      </c>
    </row>
    <row r="3069" spans="1:6">
      <c r="A3069" t="n">
        <v>27867</v>
      </c>
      <c r="B3069" s="28" t="n">
        <v>16</v>
      </c>
      <c r="C3069" s="7" t="n">
        <v>0</v>
      </c>
    </row>
    <row r="3070" spans="1:6">
      <c r="A3070" t="s">
        <v>4</v>
      </c>
      <c r="B3070" s="4" t="s">
        <v>5</v>
      </c>
      <c r="C3070" s="4" t="s">
        <v>7</v>
      </c>
      <c r="D3070" s="4" t="s">
        <v>11</v>
      </c>
      <c r="E3070" s="4" t="s">
        <v>13</v>
      </c>
    </row>
    <row r="3071" spans="1:6">
      <c r="A3071" t="n">
        <v>27870</v>
      </c>
      <c r="B3071" s="32" t="n">
        <v>58</v>
      </c>
      <c r="C3071" s="7" t="n">
        <v>100</v>
      </c>
      <c r="D3071" s="7" t="n">
        <v>300</v>
      </c>
      <c r="E3071" s="7" t="n">
        <v>1</v>
      </c>
    </row>
    <row r="3072" spans="1:6">
      <c r="A3072" t="s">
        <v>4</v>
      </c>
      <c r="B3072" s="4" t="s">
        <v>5</v>
      </c>
      <c r="C3072" s="4" t="s">
        <v>7</v>
      </c>
      <c r="D3072" s="4" t="s">
        <v>11</v>
      </c>
    </row>
    <row r="3073" spans="1:5">
      <c r="A3073" t="n">
        <v>27878</v>
      </c>
      <c r="B3073" s="32" t="n">
        <v>58</v>
      </c>
      <c r="C3073" s="7" t="n">
        <v>255</v>
      </c>
      <c r="D3073" s="7" t="n">
        <v>0</v>
      </c>
    </row>
    <row r="3074" spans="1:5">
      <c r="A3074" t="s">
        <v>4</v>
      </c>
      <c r="B3074" s="4" t="s">
        <v>5</v>
      </c>
      <c r="C3074" s="4" t="s">
        <v>7</v>
      </c>
    </row>
    <row r="3075" spans="1:5">
      <c r="A3075" t="n">
        <v>27882</v>
      </c>
      <c r="B3075" s="34" t="n">
        <v>23</v>
      </c>
      <c r="C3075" s="7" t="n">
        <v>0</v>
      </c>
    </row>
    <row r="3076" spans="1:5">
      <c r="A3076" t="s">
        <v>4</v>
      </c>
      <c r="B3076" s="4" t="s">
        <v>5</v>
      </c>
    </row>
    <row r="3077" spans="1:5">
      <c r="A3077" t="n">
        <v>27884</v>
      </c>
      <c r="B3077" s="5" t="n">
        <v>1</v>
      </c>
    </row>
    <row r="3078" spans="1:5" s="3" customFormat="1" customHeight="0">
      <c r="A3078" s="3" t="s">
        <v>2</v>
      </c>
      <c r="B3078" s="3" t="s">
        <v>333</v>
      </c>
    </row>
    <row r="3079" spans="1:5">
      <c r="A3079" t="s">
        <v>4</v>
      </c>
      <c r="B3079" s="4" t="s">
        <v>5</v>
      </c>
      <c r="C3079" s="4" t="s">
        <v>7</v>
      </c>
      <c r="D3079" s="4" t="s">
        <v>7</v>
      </c>
      <c r="E3079" s="4" t="s">
        <v>7</v>
      </c>
      <c r="F3079" s="4" t="s">
        <v>7</v>
      </c>
    </row>
    <row r="3080" spans="1:5">
      <c r="A3080" t="n">
        <v>27888</v>
      </c>
      <c r="B3080" s="9" t="n">
        <v>14</v>
      </c>
      <c r="C3080" s="7" t="n">
        <v>2</v>
      </c>
      <c r="D3080" s="7" t="n">
        <v>0</v>
      </c>
      <c r="E3080" s="7" t="n">
        <v>0</v>
      </c>
      <c r="F3080" s="7" t="n">
        <v>0</v>
      </c>
    </row>
    <row r="3081" spans="1:5">
      <c r="A3081" t="s">
        <v>4</v>
      </c>
      <c r="B3081" s="4" t="s">
        <v>5</v>
      </c>
      <c r="C3081" s="4" t="s">
        <v>7</v>
      </c>
      <c r="D3081" s="14" t="s">
        <v>14</v>
      </c>
      <c r="E3081" s="4" t="s">
        <v>5</v>
      </c>
      <c r="F3081" s="4" t="s">
        <v>7</v>
      </c>
      <c r="G3081" s="4" t="s">
        <v>11</v>
      </c>
      <c r="H3081" s="14" t="s">
        <v>16</v>
      </c>
      <c r="I3081" s="4" t="s">
        <v>7</v>
      </c>
      <c r="J3081" s="4" t="s">
        <v>15</v>
      </c>
      <c r="K3081" s="4" t="s">
        <v>7</v>
      </c>
      <c r="L3081" s="4" t="s">
        <v>7</v>
      </c>
      <c r="M3081" s="14" t="s">
        <v>14</v>
      </c>
      <c r="N3081" s="4" t="s">
        <v>5</v>
      </c>
      <c r="O3081" s="4" t="s">
        <v>7</v>
      </c>
      <c r="P3081" s="4" t="s">
        <v>11</v>
      </c>
      <c r="Q3081" s="14" t="s">
        <v>16</v>
      </c>
      <c r="R3081" s="4" t="s">
        <v>7</v>
      </c>
      <c r="S3081" s="4" t="s">
        <v>15</v>
      </c>
      <c r="T3081" s="4" t="s">
        <v>7</v>
      </c>
      <c r="U3081" s="4" t="s">
        <v>7</v>
      </c>
      <c r="V3081" s="4" t="s">
        <v>7</v>
      </c>
      <c r="W3081" s="4" t="s">
        <v>12</v>
      </c>
    </row>
    <row r="3082" spans="1:5">
      <c r="A3082" t="n">
        <v>27893</v>
      </c>
      <c r="B3082" s="10" t="n">
        <v>5</v>
      </c>
      <c r="C3082" s="7" t="n">
        <v>28</v>
      </c>
      <c r="D3082" s="14" t="s">
        <v>3</v>
      </c>
      <c r="E3082" s="8" t="n">
        <v>162</v>
      </c>
      <c r="F3082" s="7" t="n">
        <v>3</v>
      </c>
      <c r="G3082" s="7" t="n">
        <v>33140</v>
      </c>
      <c r="H3082" s="14" t="s">
        <v>3</v>
      </c>
      <c r="I3082" s="7" t="n">
        <v>0</v>
      </c>
      <c r="J3082" s="7" t="n">
        <v>1</v>
      </c>
      <c r="K3082" s="7" t="n">
        <v>2</v>
      </c>
      <c r="L3082" s="7" t="n">
        <v>28</v>
      </c>
      <c r="M3082" s="14" t="s">
        <v>3</v>
      </c>
      <c r="N3082" s="8" t="n">
        <v>162</v>
      </c>
      <c r="O3082" s="7" t="n">
        <v>3</v>
      </c>
      <c r="P3082" s="7" t="n">
        <v>33140</v>
      </c>
      <c r="Q3082" s="14" t="s">
        <v>3</v>
      </c>
      <c r="R3082" s="7" t="n">
        <v>0</v>
      </c>
      <c r="S3082" s="7" t="n">
        <v>2</v>
      </c>
      <c r="T3082" s="7" t="n">
        <v>2</v>
      </c>
      <c r="U3082" s="7" t="n">
        <v>11</v>
      </c>
      <c r="V3082" s="7" t="n">
        <v>1</v>
      </c>
      <c r="W3082" s="11" t="n">
        <f t="normal" ca="1">A3086</f>
        <v>0</v>
      </c>
    </row>
    <row r="3083" spans="1:5">
      <c r="A3083" t="s">
        <v>4</v>
      </c>
      <c r="B3083" s="4" t="s">
        <v>5</v>
      </c>
      <c r="C3083" s="4" t="s">
        <v>7</v>
      </c>
      <c r="D3083" s="4" t="s">
        <v>11</v>
      </c>
      <c r="E3083" s="4" t="s">
        <v>13</v>
      </c>
    </row>
    <row r="3084" spans="1:5">
      <c r="A3084" t="n">
        <v>27922</v>
      </c>
      <c r="B3084" s="32" t="n">
        <v>58</v>
      </c>
      <c r="C3084" s="7" t="n">
        <v>0</v>
      </c>
      <c r="D3084" s="7" t="n">
        <v>0</v>
      </c>
      <c r="E3084" s="7" t="n">
        <v>1</v>
      </c>
    </row>
    <row r="3085" spans="1:5">
      <c r="A3085" t="s">
        <v>4</v>
      </c>
      <c r="B3085" s="4" t="s">
        <v>5</v>
      </c>
      <c r="C3085" s="4" t="s">
        <v>7</v>
      </c>
      <c r="D3085" s="14" t="s">
        <v>14</v>
      </c>
      <c r="E3085" s="4" t="s">
        <v>5</v>
      </c>
      <c r="F3085" s="4" t="s">
        <v>7</v>
      </c>
      <c r="G3085" s="4" t="s">
        <v>11</v>
      </c>
      <c r="H3085" s="14" t="s">
        <v>16</v>
      </c>
      <c r="I3085" s="4" t="s">
        <v>7</v>
      </c>
      <c r="J3085" s="4" t="s">
        <v>15</v>
      </c>
      <c r="K3085" s="4" t="s">
        <v>7</v>
      </c>
      <c r="L3085" s="4" t="s">
        <v>7</v>
      </c>
      <c r="M3085" s="14" t="s">
        <v>14</v>
      </c>
      <c r="N3085" s="4" t="s">
        <v>5</v>
      </c>
      <c r="O3085" s="4" t="s">
        <v>7</v>
      </c>
      <c r="P3085" s="4" t="s">
        <v>11</v>
      </c>
      <c r="Q3085" s="14" t="s">
        <v>16</v>
      </c>
      <c r="R3085" s="4" t="s">
        <v>7</v>
      </c>
      <c r="S3085" s="4" t="s">
        <v>15</v>
      </c>
      <c r="T3085" s="4" t="s">
        <v>7</v>
      </c>
      <c r="U3085" s="4" t="s">
        <v>7</v>
      </c>
      <c r="V3085" s="4" t="s">
        <v>7</v>
      </c>
      <c r="W3085" s="4" t="s">
        <v>12</v>
      </c>
    </row>
    <row r="3086" spans="1:5">
      <c r="A3086" t="n">
        <v>27930</v>
      </c>
      <c r="B3086" s="10" t="n">
        <v>5</v>
      </c>
      <c r="C3086" s="7" t="n">
        <v>28</v>
      </c>
      <c r="D3086" s="14" t="s">
        <v>3</v>
      </c>
      <c r="E3086" s="8" t="n">
        <v>162</v>
      </c>
      <c r="F3086" s="7" t="n">
        <v>3</v>
      </c>
      <c r="G3086" s="7" t="n">
        <v>33140</v>
      </c>
      <c r="H3086" s="14" t="s">
        <v>3</v>
      </c>
      <c r="I3086" s="7" t="n">
        <v>0</v>
      </c>
      <c r="J3086" s="7" t="n">
        <v>1</v>
      </c>
      <c r="K3086" s="7" t="n">
        <v>3</v>
      </c>
      <c r="L3086" s="7" t="n">
        <v>28</v>
      </c>
      <c r="M3086" s="14" t="s">
        <v>3</v>
      </c>
      <c r="N3086" s="8" t="n">
        <v>162</v>
      </c>
      <c r="O3086" s="7" t="n">
        <v>3</v>
      </c>
      <c r="P3086" s="7" t="n">
        <v>33140</v>
      </c>
      <c r="Q3086" s="14" t="s">
        <v>3</v>
      </c>
      <c r="R3086" s="7" t="n">
        <v>0</v>
      </c>
      <c r="S3086" s="7" t="n">
        <v>2</v>
      </c>
      <c r="T3086" s="7" t="n">
        <v>3</v>
      </c>
      <c r="U3086" s="7" t="n">
        <v>9</v>
      </c>
      <c r="V3086" s="7" t="n">
        <v>1</v>
      </c>
      <c r="W3086" s="11" t="n">
        <f t="normal" ca="1">A3096</f>
        <v>0</v>
      </c>
    </row>
    <row r="3087" spans="1:5">
      <c r="A3087" t="s">
        <v>4</v>
      </c>
      <c r="B3087" s="4" t="s">
        <v>5</v>
      </c>
      <c r="C3087" s="4" t="s">
        <v>7</v>
      </c>
      <c r="D3087" s="14" t="s">
        <v>14</v>
      </c>
      <c r="E3087" s="4" t="s">
        <v>5</v>
      </c>
      <c r="F3087" s="4" t="s">
        <v>11</v>
      </c>
      <c r="G3087" s="4" t="s">
        <v>7</v>
      </c>
      <c r="H3087" s="4" t="s">
        <v>7</v>
      </c>
      <c r="I3087" s="4" t="s">
        <v>8</v>
      </c>
      <c r="J3087" s="14" t="s">
        <v>16</v>
      </c>
      <c r="K3087" s="4" t="s">
        <v>7</v>
      </c>
      <c r="L3087" s="4" t="s">
        <v>7</v>
      </c>
      <c r="M3087" s="14" t="s">
        <v>14</v>
      </c>
      <c r="N3087" s="4" t="s">
        <v>5</v>
      </c>
      <c r="O3087" s="4" t="s">
        <v>7</v>
      </c>
      <c r="P3087" s="14" t="s">
        <v>16</v>
      </c>
      <c r="Q3087" s="4" t="s">
        <v>7</v>
      </c>
      <c r="R3087" s="4" t="s">
        <v>15</v>
      </c>
      <c r="S3087" s="4" t="s">
        <v>7</v>
      </c>
      <c r="T3087" s="4" t="s">
        <v>7</v>
      </c>
      <c r="U3087" s="4" t="s">
        <v>7</v>
      </c>
      <c r="V3087" s="14" t="s">
        <v>14</v>
      </c>
      <c r="W3087" s="4" t="s">
        <v>5</v>
      </c>
      <c r="X3087" s="4" t="s">
        <v>7</v>
      </c>
      <c r="Y3087" s="14" t="s">
        <v>16</v>
      </c>
      <c r="Z3087" s="4" t="s">
        <v>7</v>
      </c>
      <c r="AA3087" s="4" t="s">
        <v>15</v>
      </c>
      <c r="AB3087" s="4" t="s">
        <v>7</v>
      </c>
      <c r="AC3087" s="4" t="s">
        <v>7</v>
      </c>
      <c r="AD3087" s="4" t="s">
        <v>7</v>
      </c>
      <c r="AE3087" s="4" t="s">
        <v>12</v>
      </c>
    </row>
    <row r="3088" spans="1:5">
      <c r="A3088" t="n">
        <v>27959</v>
      </c>
      <c r="B3088" s="10" t="n">
        <v>5</v>
      </c>
      <c r="C3088" s="7" t="n">
        <v>28</v>
      </c>
      <c r="D3088" s="14" t="s">
        <v>3</v>
      </c>
      <c r="E3088" s="50" t="n">
        <v>47</v>
      </c>
      <c r="F3088" s="7" t="n">
        <v>61456</v>
      </c>
      <c r="G3088" s="7" t="n">
        <v>2</v>
      </c>
      <c r="H3088" s="7" t="n">
        <v>0</v>
      </c>
      <c r="I3088" s="7" t="s">
        <v>166</v>
      </c>
      <c r="J3088" s="14" t="s">
        <v>3</v>
      </c>
      <c r="K3088" s="7" t="n">
        <v>8</v>
      </c>
      <c r="L3088" s="7" t="n">
        <v>28</v>
      </c>
      <c r="M3088" s="14" t="s">
        <v>3</v>
      </c>
      <c r="N3088" s="43" t="n">
        <v>74</v>
      </c>
      <c r="O3088" s="7" t="n">
        <v>65</v>
      </c>
      <c r="P3088" s="14" t="s">
        <v>3</v>
      </c>
      <c r="Q3088" s="7" t="n">
        <v>0</v>
      </c>
      <c r="R3088" s="7" t="n">
        <v>1</v>
      </c>
      <c r="S3088" s="7" t="n">
        <v>3</v>
      </c>
      <c r="T3088" s="7" t="n">
        <v>9</v>
      </c>
      <c r="U3088" s="7" t="n">
        <v>28</v>
      </c>
      <c r="V3088" s="14" t="s">
        <v>3</v>
      </c>
      <c r="W3088" s="43" t="n">
        <v>74</v>
      </c>
      <c r="X3088" s="7" t="n">
        <v>65</v>
      </c>
      <c r="Y3088" s="14" t="s">
        <v>3</v>
      </c>
      <c r="Z3088" s="7" t="n">
        <v>0</v>
      </c>
      <c r="AA3088" s="7" t="n">
        <v>2</v>
      </c>
      <c r="AB3088" s="7" t="n">
        <v>3</v>
      </c>
      <c r="AC3088" s="7" t="n">
        <v>9</v>
      </c>
      <c r="AD3088" s="7" t="n">
        <v>1</v>
      </c>
      <c r="AE3088" s="11" t="n">
        <f t="normal" ca="1">A3092</f>
        <v>0</v>
      </c>
    </row>
    <row r="3089" spans="1:31">
      <c r="A3089" t="s">
        <v>4</v>
      </c>
      <c r="B3089" s="4" t="s">
        <v>5</v>
      </c>
      <c r="C3089" s="4" t="s">
        <v>11</v>
      </c>
      <c r="D3089" s="4" t="s">
        <v>7</v>
      </c>
      <c r="E3089" s="4" t="s">
        <v>7</v>
      </c>
      <c r="F3089" s="4" t="s">
        <v>8</v>
      </c>
    </row>
    <row r="3090" spans="1:31">
      <c r="A3090" t="n">
        <v>28007</v>
      </c>
      <c r="B3090" s="50" t="n">
        <v>47</v>
      </c>
      <c r="C3090" s="7" t="n">
        <v>61456</v>
      </c>
      <c r="D3090" s="7" t="n">
        <v>0</v>
      </c>
      <c r="E3090" s="7" t="n">
        <v>0</v>
      </c>
      <c r="F3090" s="7" t="s">
        <v>167</v>
      </c>
    </row>
    <row r="3091" spans="1:31">
      <c r="A3091" t="s">
        <v>4</v>
      </c>
      <c r="B3091" s="4" t="s">
        <v>5</v>
      </c>
      <c r="C3091" s="4" t="s">
        <v>7</v>
      </c>
      <c r="D3091" s="4" t="s">
        <v>11</v>
      </c>
      <c r="E3091" s="4" t="s">
        <v>13</v>
      </c>
    </row>
    <row r="3092" spans="1:31">
      <c r="A3092" t="n">
        <v>28020</v>
      </c>
      <c r="B3092" s="32" t="n">
        <v>58</v>
      </c>
      <c r="C3092" s="7" t="n">
        <v>0</v>
      </c>
      <c r="D3092" s="7" t="n">
        <v>300</v>
      </c>
      <c r="E3092" s="7" t="n">
        <v>1</v>
      </c>
    </row>
    <row r="3093" spans="1:31">
      <c r="A3093" t="s">
        <v>4</v>
      </c>
      <c r="B3093" s="4" t="s">
        <v>5</v>
      </c>
      <c r="C3093" s="4" t="s">
        <v>7</v>
      </c>
      <c r="D3093" s="4" t="s">
        <v>11</v>
      </c>
    </row>
    <row r="3094" spans="1:31">
      <c r="A3094" t="n">
        <v>28028</v>
      </c>
      <c r="B3094" s="32" t="n">
        <v>58</v>
      </c>
      <c r="C3094" s="7" t="n">
        <v>255</v>
      </c>
      <c r="D3094" s="7" t="n">
        <v>0</v>
      </c>
    </row>
    <row r="3095" spans="1:31">
      <c r="A3095" t="s">
        <v>4</v>
      </c>
      <c r="B3095" s="4" t="s">
        <v>5</v>
      </c>
      <c r="C3095" s="4" t="s">
        <v>7</v>
      </c>
      <c r="D3095" s="4" t="s">
        <v>7</v>
      </c>
      <c r="E3095" s="4" t="s">
        <v>7</v>
      </c>
      <c r="F3095" s="4" t="s">
        <v>7</v>
      </c>
    </row>
    <row r="3096" spans="1:31">
      <c r="A3096" t="n">
        <v>28032</v>
      </c>
      <c r="B3096" s="9" t="n">
        <v>14</v>
      </c>
      <c r="C3096" s="7" t="n">
        <v>0</v>
      </c>
      <c r="D3096" s="7" t="n">
        <v>0</v>
      </c>
      <c r="E3096" s="7" t="n">
        <v>0</v>
      </c>
      <c r="F3096" s="7" t="n">
        <v>64</v>
      </c>
    </row>
    <row r="3097" spans="1:31">
      <c r="A3097" t="s">
        <v>4</v>
      </c>
      <c r="B3097" s="4" t="s">
        <v>5</v>
      </c>
      <c r="C3097" s="4" t="s">
        <v>7</v>
      </c>
      <c r="D3097" s="4" t="s">
        <v>11</v>
      </c>
    </row>
    <row r="3098" spans="1:31">
      <c r="A3098" t="n">
        <v>28037</v>
      </c>
      <c r="B3098" s="22" t="n">
        <v>22</v>
      </c>
      <c r="C3098" s="7" t="n">
        <v>0</v>
      </c>
      <c r="D3098" s="7" t="n">
        <v>33140</v>
      </c>
    </row>
    <row r="3099" spans="1:31">
      <c r="A3099" t="s">
        <v>4</v>
      </c>
      <c r="B3099" s="4" t="s">
        <v>5</v>
      </c>
      <c r="C3099" s="4" t="s">
        <v>7</v>
      </c>
      <c r="D3099" s="4" t="s">
        <v>11</v>
      </c>
    </row>
    <row r="3100" spans="1:31">
      <c r="A3100" t="n">
        <v>28041</v>
      </c>
      <c r="B3100" s="32" t="n">
        <v>58</v>
      </c>
      <c r="C3100" s="7" t="n">
        <v>5</v>
      </c>
      <c r="D3100" s="7" t="n">
        <v>300</v>
      </c>
    </row>
    <row r="3101" spans="1:31">
      <c r="A3101" t="s">
        <v>4</v>
      </c>
      <c r="B3101" s="4" t="s">
        <v>5</v>
      </c>
      <c r="C3101" s="4" t="s">
        <v>13</v>
      </c>
      <c r="D3101" s="4" t="s">
        <v>11</v>
      </c>
    </row>
    <row r="3102" spans="1:31">
      <c r="A3102" t="n">
        <v>28045</v>
      </c>
      <c r="B3102" s="53" t="n">
        <v>103</v>
      </c>
      <c r="C3102" s="7" t="n">
        <v>0</v>
      </c>
      <c r="D3102" s="7" t="n">
        <v>300</v>
      </c>
    </row>
    <row r="3103" spans="1:31">
      <c r="A3103" t="s">
        <v>4</v>
      </c>
      <c r="B3103" s="4" t="s">
        <v>5</v>
      </c>
      <c r="C3103" s="4" t="s">
        <v>7</v>
      </c>
    </row>
    <row r="3104" spans="1:31">
      <c r="A3104" t="n">
        <v>28052</v>
      </c>
      <c r="B3104" s="52" t="n">
        <v>64</v>
      </c>
      <c r="C3104" s="7" t="n">
        <v>7</v>
      </c>
    </row>
    <row r="3105" spans="1:6">
      <c r="A3105" t="s">
        <v>4</v>
      </c>
      <c r="B3105" s="4" t="s">
        <v>5</v>
      </c>
      <c r="C3105" s="4" t="s">
        <v>7</v>
      </c>
      <c r="D3105" s="4" t="s">
        <v>11</v>
      </c>
    </row>
    <row r="3106" spans="1:6">
      <c r="A3106" t="n">
        <v>28054</v>
      </c>
      <c r="B3106" s="54" t="n">
        <v>72</v>
      </c>
      <c r="C3106" s="7" t="n">
        <v>5</v>
      </c>
      <c r="D3106" s="7" t="n">
        <v>0</v>
      </c>
    </row>
    <row r="3107" spans="1:6">
      <c r="A3107" t="s">
        <v>4</v>
      </c>
      <c r="B3107" s="4" t="s">
        <v>5</v>
      </c>
      <c r="C3107" s="4" t="s">
        <v>7</v>
      </c>
      <c r="D3107" s="14" t="s">
        <v>14</v>
      </c>
      <c r="E3107" s="4" t="s">
        <v>5</v>
      </c>
      <c r="F3107" s="4" t="s">
        <v>7</v>
      </c>
      <c r="G3107" s="4" t="s">
        <v>11</v>
      </c>
      <c r="H3107" s="14" t="s">
        <v>16</v>
      </c>
      <c r="I3107" s="4" t="s">
        <v>7</v>
      </c>
      <c r="J3107" s="4" t="s">
        <v>15</v>
      </c>
      <c r="K3107" s="4" t="s">
        <v>7</v>
      </c>
      <c r="L3107" s="4" t="s">
        <v>7</v>
      </c>
      <c r="M3107" s="4" t="s">
        <v>12</v>
      </c>
    </row>
    <row r="3108" spans="1:6">
      <c r="A3108" t="n">
        <v>28058</v>
      </c>
      <c r="B3108" s="10" t="n">
        <v>5</v>
      </c>
      <c r="C3108" s="7" t="n">
        <v>28</v>
      </c>
      <c r="D3108" s="14" t="s">
        <v>3</v>
      </c>
      <c r="E3108" s="8" t="n">
        <v>162</v>
      </c>
      <c r="F3108" s="7" t="n">
        <v>4</v>
      </c>
      <c r="G3108" s="7" t="n">
        <v>33140</v>
      </c>
      <c r="H3108" s="14" t="s">
        <v>3</v>
      </c>
      <c r="I3108" s="7" t="n">
        <v>0</v>
      </c>
      <c r="J3108" s="7" t="n">
        <v>1</v>
      </c>
      <c r="K3108" s="7" t="n">
        <v>2</v>
      </c>
      <c r="L3108" s="7" t="n">
        <v>1</v>
      </c>
      <c r="M3108" s="11" t="n">
        <f t="normal" ca="1">A3114</f>
        <v>0</v>
      </c>
    </row>
    <row r="3109" spans="1:6">
      <c r="A3109" t="s">
        <v>4</v>
      </c>
      <c r="B3109" s="4" t="s">
        <v>5</v>
      </c>
      <c r="C3109" s="4" t="s">
        <v>7</v>
      </c>
      <c r="D3109" s="4" t="s">
        <v>8</v>
      </c>
    </row>
    <row r="3110" spans="1:6">
      <c r="A3110" t="n">
        <v>28075</v>
      </c>
      <c r="B3110" s="6" t="n">
        <v>2</v>
      </c>
      <c r="C3110" s="7" t="n">
        <v>10</v>
      </c>
      <c r="D3110" s="7" t="s">
        <v>168</v>
      </c>
    </row>
    <row r="3111" spans="1:6">
      <c r="A3111" t="s">
        <v>4</v>
      </c>
      <c r="B3111" s="4" t="s">
        <v>5</v>
      </c>
      <c r="C3111" s="4" t="s">
        <v>11</v>
      </c>
    </row>
    <row r="3112" spans="1:6">
      <c r="A3112" t="n">
        <v>28092</v>
      </c>
      <c r="B3112" s="28" t="n">
        <v>16</v>
      </c>
      <c r="C3112" s="7" t="n">
        <v>0</v>
      </c>
    </row>
    <row r="3113" spans="1:6">
      <c r="A3113" t="s">
        <v>4</v>
      </c>
      <c r="B3113" s="4" t="s">
        <v>5</v>
      </c>
      <c r="C3113" s="4" t="s">
        <v>11</v>
      </c>
      <c r="D3113" s="4" t="s">
        <v>15</v>
      </c>
    </row>
    <row r="3114" spans="1:6">
      <c r="A3114" t="n">
        <v>28095</v>
      </c>
      <c r="B3114" s="38" t="n">
        <v>43</v>
      </c>
      <c r="C3114" s="7" t="n">
        <v>61456</v>
      </c>
      <c r="D3114" s="7" t="n">
        <v>1</v>
      </c>
    </row>
    <row r="3115" spans="1:6">
      <c r="A3115" t="s">
        <v>4</v>
      </c>
      <c r="B3115" s="4" t="s">
        <v>5</v>
      </c>
      <c r="C3115" s="4" t="s">
        <v>11</v>
      </c>
      <c r="D3115" s="4" t="s">
        <v>7</v>
      </c>
      <c r="E3115" s="4" t="s">
        <v>7</v>
      </c>
      <c r="F3115" s="4" t="s">
        <v>8</v>
      </c>
    </row>
    <row r="3116" spans="1:6">
      <c r="A3116" t="n">
        <v>28102</v>
      </c>
      <c r="B3116" s="41" t="n">
        <v>20</v>
      </c>
      <c r="C3116" s="7" t="n">
        <v>7002</v>
      </c>
      <c r="D3116" s="7" t="n">
        <v>3</v>
      </c>
      <c r="E3116" s="7" t="n">
        <v>10</v>
      </c>
      <c r="F3116" s="7" t="s">
        <v>182</v>
      </c>
    </row>
    <row r="3117" spans="1:6">
      <c r="A3117" t="s">
        <v>4</v>
      </c>
      <c r="B3117" s="4" t="s">
        <v>5</v>
      </c>
      <c r="C3117" s="4" t="s">
        <v>11</v>
      </c>
    </row>
    <row r="3118" spans="1:6">
      <c r="A3118" t="n">
        <v>28120</v>
      </c>
      <c r="B3118" s="28" t="n">
        <v>16</v>
      </c>
      <c r="C3118" s="7" t="n">
        <v>0</v>
      </c>
    </row>
    <row r="3119" spans="1:6">
      <c r="A3119" t="s">
        <v>4</v>
      </c>
      <c r="B3119" s="4" t="s">
        <v>5</v>
      </c>
      <c r="C3119" s="4" t="s">
        <v>11</v>
      </c>
      <c r="D3119" s="4" t="s">
        <v>7</v>
      </c>
      <c r="E3119" s="4" t="s">
        <v>7</v>
      </c>
      <c r="F3119" s="4" t="s">
        <v>8</v>
      </c>
    </row>
    <row r="3120" spans="1:6">
      <c r="A3120" t="n">
        <v>28123</v>
      </c>
      <c r="B3120" s="41" t="n">
        <v>20</v>
      </c>
      <c r="C3120" s="7" t="n">
        <v>5261</v>
      </c>
      <c r="D3120" s="7" t="n">
        <v>3</v>
      </c>
      <c r="E3120" s="7" t="n">
        <v>10</v>
      </c>
      <c r="F3120" s="7" t="s">
        <v>182</v>
      </c>
    </row>
    <row r="3121" spans="1:13">
      <c r="A3121" t="s">
        <v>4</v>
      </c>
      <c r="B3121" s="4" t="s">
        <v>5</v>
      </c>
      <c r="C3121" s="4" t="s">
        <v>11</v>
      </c>
    </row>
    <row r="3122" spans="1:13">
      <c r="A3122" t="n">
        <v>28141</v>
      </c>
      <c r="B3122" s="28" t="n">
        <v>16</v>
      </c>
      <c r="C3122" s="7" t="n">
        <v>0</v>
      </c>
    </row>
    <row r="3123" spans="1:13">
      <c r="A3123" t="s">
        <v>4</v>
      </c>
      <c r="B3123" s="4" t="s">
        <v>5</v>
      </c>
      <c r="C3123" s="4" t="s">
        <v>11</v>
      </c>
      <c r="D3123" s="4" t="s">
        <v>7</v>
      </c>
      <c r="E3123" s="4" t="s">
        <v>7</v>
      </c>
      <c r="F3123" s="4" t="s">
        <v>8</v>
      </c>
    </row>
    <row r="3124" spans="1:13">
      <c r="A3124" t="n">
        <v>28144</v>
      </c>
      <c r="B3124" s="41" t="n">
        <v>20</v>
      </c>
      <c r="C3124" s="7" t="n">
        <v>0</v>
      </c>
      <c r="D3124" s="7" t="n">
        <v>3</v>
      </c>
      <c r="E3124" s="7" t="n">
        <v>10</v>
      </c>
      <c r="F3124" s="7" t="s">
        <v>182</v>
      </c>
    </row>
    <row r="3125" spans="1:13">
      <c r="A3125" t="s">
        <v>4</v>
      </c>
      <c r="B3125" s="4" t="s">
        <v>5</v>
      </c>
      <c r="C3125" s="4" t="s">
        <v>11</v>
      </c>
    </row>
    <row r="3126" spans="1:13">
      <c r="A3126" t="n">
        <v>28162</v>
      </c>
      <c r="B3126" s="28" t="n">
        <v>16</v>
      </c>
      <c r="C3126" s="7" t="n">
        <v>0</v>
      </c>
    </row>
    <row r="3127" spans="1:13">
      <c r="A3127" t="s">
        <v>4</v>
      </c>
      <c r="B3127" s="4" t="s">
        <v>5</v>
      </c>
      <c r="C3127" s="4" t="s">
        <v>11</v>
      </c>
      <c r="D3127" s="4" t="s">
        <v>7</v>
      </c>
      <c r="E3127" s="4" t="s">
        <v>7</v>
      </c>
      <c r="F3127" s="4" t="s">
        <v>8</v>
      </c>
    </row>
    <row r="3128" spans="1:13">
      <c r="A3128" t="n">
        <v>28165</v>
      </c>
      <c r="B3128" s="41" t="n">
        <v>20</v>
      </c>
      <c r="C3128" s="7" t="n">
        <v>61491</v>
      </c>
      <c r="D3128" s="7" t="n">
        <v>3</v>
      </c>
      <c r="E3128" s="7" t="n">
        <v>10</v>
      </c>
      <c r="F3128" s="7" t="s">
        <v>182</v>
      </c>
    </row>
    <row r="3129" spans="1:13">
      <c r="A3129" t="s">
        <v>4</v>
      </c>
      <c r="B3129" s="4" t="s">
        <v>5</v>
      </c>
      <c r="C3129" s="4" t="s">
        <v>11</v>
      </c>
    </row>
    <row r="3130" spans="1:13">
      <c r="A3130" t="n">
        <v>28183</v>
      </c>
      <c r="B3130" s="28" t="n">
        <v>16</v>
      </c>
      <c r="C3130" s="7" t="n">
        <v>0</v>
      </c>
    </row>
    <row r="3131" spans="1:13">
      <c r="A3131" t="s">
        <v>4</v>
      </c>
      <c r="B3131" s="4" t="s">
        <v>5</v>
      </c>
      <c r="C3131" s="4" t="s">
        <v>11</v>
      </c>
      <c r="D3131" s="4" t="s">
        <v>7</v>
      </c>
      <c r="E3131" s="4" t="s">
        <v>7</v>
      </c>
      <c r="F3131" s="4" t="s">
        <v>8</v>
      </c>
    </row>
    <row r="3132" spans="1:13">
      <c r="A3132" t="n">
        <v>28186</v>
      </c>
      <c r="B3132" s="41" t="n">
        <v>20</v>
      </c>
      <c r="C3132" s="7" t="n">
        <v>61492</v>
      </c>
      <c r="D3132" s="7" t="n">
        <v>3</v>
      </c>
      <c r="E3132" s="7" t="n">
        <v>10</v>
      </c>
      <c r="F3132" s="7" t="s">
        <v>182</v>
      </c>
    </row>
    <row r="3133" spans="1:13">
      <c r="A3133" t="s">
        <v>4</v>
      </c>
      <c r="B3133" s="4" t="s">
        <v>5</v>
      </c>
      <c r="C3133" s="4" t="s">
        <v>11</v>
      </c>
    </row>
    <row r="3134" spans="1:13">
      <c r="A3134" t="n">
        <v>28204</v>
      </c>
      <c r="B3134" s="28" t="n">
        <v>16</v>
      </c>
      <c r="C3134" s="7" t="n">
        <v>0</v>
      </c>
    </row>
    <row r="3135" spans="1:13">
      <c r="A3135" t="s">
        <v>4</v>
      </c>
      <c r="B3135" s="4" t="s">
        <v>5</v>
      </c>
      <c r="C3135" s="4" t="s">
        <v>11</v>
      </c>
      <c r="D3135" s="4" t="s">
        <v>7</v>
      </c>
      <c r="E3135" s="4" t="s">
        <v>7</v>
      </c>
      <c r="F3135" s="4" t="s">
        <v>8</v>
      </c>
    </row>
    <row r="3136" spans="1:13">
      <c r="A3136" t="n">
        <v>28207</v>
      </c>
      <c r="B3136" s="41" t="n">
        <v>20</v>
      </c>
      <c r="C3136" s="7" t="n">
        <v>61493</v>
      </c>
      <c r="D3136" s="7" t="n">
        <v>3</v>
      </c>
      <c r="E3136" s="7" t="n">
        <v>10</v>
      </c>
      <c r="F3136" s="7" t="s">
        <v>182</v>
      </c>
    </row>
    <row r="3137" spans="1:6">
      <c r="A3137" t="s">
        <v>4</v>
      </c>
      <c r="B3137" s="4" t="s">
        <v>5</v>
      </c>
      <c r="C3137" s="4" t="s">
        <v>11</v>
      </c>
    </row>
    <row r="3138" spans="1:6">
      <c r="A3138" t="n">
        <v>28225</v>
      </c>
      <c r="B3138" s="28" t="n">
        <v>16</v>
      </c>
      <c r="C3138" s="7" t="n">
        <v>0</v>
      </c>
    </row>
    <row r="3139" spans="1:6">
      <c r="A3139" t="s">
        <v>4</v>
      </c>
      <c r="B3139" s="4" t="s">
        <v>5</v>
      </c>
      <c r="C3139" s="4" t="s">
        <v>11</v>
      </c>
      <c r="D3139" s="4" t="s">
        <v>7</v>
      </c>
      <c r="E3139" s="4" t="s">
        <v>7</v>
      </c>
      <c r="F3139" s="4" t="s">
        <v>8</v>
      </c>
    </row>
    <row r="3140" spans="1:6">
      <c r="A3140" t="n">
        <v>28228</v>
      </c>
      <c r="B3140" s="41" t="n">
        <v>20</v>
      </c>
      <c r="C3140" s="7" t="n">
        <v>61494</v>
      </c>
      <c r="D3140" s="7" t="n">
        <v>3</v>
      </c>
      <c r="E3140" s="7" t="n">
        <v>10</v>
      </c>
      <c r="F3140" s="7" t="s">
        <v>182</v>
      </c>
    </row>
    <row r="3141" spans="1:6">
      <c r="A3141" t="s">
        <v>4</v>
      </c>
      <c r="B3141" s="4" t="s">
        <v>5</v>
      </c>
      <c r="C3141" s="4" t="s">
        <v>11</v>
      </c>
    </row>
    <row r="3142" spans="1:6">
      <c r="A3142" t="n">
        <v>28246</v>
      </c>
      <c r="B3142" s="28" t="n">
        <v>16</v>
      </c>
      <c r="C3142" s="7" t="n">
        <v>0</v>
      </c>
    </row>
    <row r="3143" spans="1:6">
      <c r="A3143" t="s">
        <v>4</v>
      </c>
      <c r="B3143" s="4" t="s">
        <v>5</v>
      </c>
      <c r="C3143" s="4" t="s">
        <v>11</v>
      </c>
      <c r="D3143" s="4" t="s">
        <v>7</v>
      </c>
      <c r="E3143" s="4" t="s">
        <v>7</v>
      </c>
      <c r="F3143" s="4" t="s">
        <v>8</v>
      </c>
    </row>
    <row r="3144" spans="1:6">
      <c r="A3144" t="n">
        <v>28249</v>
      </c>
      <c r="B3144" s="41" t="n">
        <v>20</v>
      </c>
      <c r="C3144" s="7" t="n">
        <v>61495</v>
      </c>
      <c r="D3144" s="7" t="n">
        <v>3</v>
      </c>
      <c r="E3144" s="7" t="n">
        <v>10</v>
      </c>
      <c r="F3144" s="7" t="s">
        <v>182</v>
      </c>
    </row>
    <row r="3145" spans="1:6">
      <c r="A3145" t="s">
        <v>4</v>
      </c>
      <c r="B3145" s="4" t="s">
        <v>5</v>
      </c>
      <c r="C3145" s="4" t="s">
        <v>11</v>
      </c>
    </row>
    <row r="3146" spans="1:6">
      <c r="A3146" t="n">
        <v>28267</v>
      </c>
      <c r="B3146" s="28" t="n">
        <v>16</v>
      </c>
      <c r="C3146" s="7" t="n">
        <v>0</v>
      </c>
    </row>
    <row r="3147" spans="1:6">
      <c r="A3147" t="s">
        <v>4</v>
      </c>
      <c r="B3147" s="4" t="s">
        <v>5</v>
      </c>
      <c r="C3147" s="4" t="s">
        <v>7</v>
      </c>
      <c r="D3147" s="4" t="s">
        <v>11</v>
      </c>
      <c r="E3147" s="4" t="s">
        <v>7</v>
      </c>
      <c r="F3147" s="4" t="s">
        <v>8</v>
      </c>
      <c r="G3147" s="4" t="s">
        <v>8</v>
      </c>
      <c r="H3147" s="4" t="s">
        <v>8</v>
      </c>
      <c r="I3147" s="4" t="s">
        <v>8</v>
      </c>
      <c r="J3147" s="4" t="s">
        <v>8</v>
      </c>
      <c r="K3147" s="4" t="s">
        <v>8</v>
      </c>
      <c r="L3147" s="4" t="s">
        <v>8</v>
      </c>
      <c r="M3147" s="4" t="s">
        <v>8</v>
      </c>
      <c r="N3147" s="4" t="s">
        <v>8</v>
      </c>
      <c r="O3147" s="4" t="s">
        <v>8</v>
      </c>
      <c r="P3147" s="4" t="s">
        <v>8</v>
      </c>
      <c r="Q3147" s="4" t="s">
        <v>8</v>
      </c>
      <c r="R3147" s="4" t="s">
        <v>8</v>
      </c>
      <c r="S3147" s="4" t="s">
        <v>8</v>
      </c>
      <c r="T3147" s="4" t="s">
        <v>8</v>
      </c>
      <c r="U3147" s="4" t="s">
        <v>8</v>
      </c>
    </row>
    <row r="3148" spans="1:6">
      <c r="A3148" t="n">
        <v>28270</v>
      </c>
      <c r="B3148" s="39" t="n">
        <v>36</v>
      </c>
      <c r="C3148" s="7" t="n">
        <v>8</v>
      </c>
      <c r="D3148" s="7" t="n">
        <v>0</v>
      </c>
      <c r="E3148" s="7" t="n">
        <v>0</v>
      </c>
      <c r="F3148" s="7" t="s">
        <v>227</v>
      </c>
      <c r="G3148" s="7" t="s">
        <v>18</v>
      </c>
      <c r="H3148" s="7" t="s">
        <v>18</v>
      </c>
      <c r="I3148" s="7" t="s">
        <v>18</v>
      </c>
      <c r="J3148" s="7" t="s">
        <v>18</v>
      </c>
      <c r="K3148" s="7" t="s">
        <v>18</v>
      </c>
      <c r="L3148" s="7" t="s">
        <v>18</v>
      </c>
      <c r="M3148" s="7" t="s">
        <v>18</v>
      </c>
      <c r="N3148" s="7" t="s">
        <v>18</v>
      </c>
      <c r="O3148" s="7" t="s">
        <v>18</v>
      </c>
      <c r="P3148" s="7" t="s">
        <v>18</v>
      </c>
      <c r="Q3148" s="7" t="s">
        <v>18</v>
      </c>
      <c r="R3148" s="7" t="s">
        <v>18</v>
      </c>
      <c r="S3148" s="7" t="s">
        <v>18</v>
      </c>
      <c r="T3148" s="7" t="s">
        <v>18</v>
      </c>
      <c r="U3148" s="7" t="s">
        <v>18</v>
      </c>
    </row>
    <row r="3149" spans="1:6">
      <c r="A3149" t="s">
        <v>4</v>
      </c>
      <c r="B3149" s="4" t="s">
        <v>5</v>
      </c>
      <c r="C3149" s="4" t="s">
        <v>7</v>
      </c>
      <c r="D3149" s="4" t="s">
        <v>7</v>
      </c>
      <c r="E3149" s="4" t="s">
        <v>7</v>
      </c>
      <c r="F3149" s="4" t="s">
        <v>7</v>
      </c>
    </row>
    <row r="3150" spans="1:6">
      <c r="A3150" t="n">
        <v>28302</v>
      </c>
      <c r="B3150" s="9" t="n">
        <v>14</v>
      </c>
      <c r="C3150" s="7" t="n">
        <v>0</v>
      </c>
      <c r="D3150" s="7" t="n">
        <v>4</v>
      </c>
      <c r="E3150" s="7" t="n">
        <v>0</v>
      </c>
      <c r="F3150" s="7" t="n">
        <v>0</v>
      </c>
    </row>
    <row r="3151" spans="1:6">
      <c r="A3151" t="s">
        <v>4</v>
      </c>
      <c r="B3151" s="4" t="s">
        <v>5</v>
      </c>
      <c r="C3151" s="4" t="s">
        <v>7</v>
      </c>
      <c r="D3151" s="4" t="s">
        <v>7</v>
      </c>
      <c r="E3151" s="4" t="s">
        <v>13</v>
      </c>
      <c r="F3151" s="4" t="s">
        <v>13</v>
      </c>
      <c r="G3151" s="4" t="s">
        <v>13</v>
      </c>
      <c r="H3151" s="4" t="s">
        <v>11</v>
      </c>
      <c r="I3151" s="4" t="s">
        <v>7</v>
      </c>
    </row>
    <row r="3152" spans="1:6">
      <c r="A3152" t="n">
        <v>28307</v>
      </c>
      <c r="B3152" s="60" t="n">
        <v>45</v>
      </c>
      <c r="C3152" s="7" t="n">
        <v>4</v>
      </c>
      <c r="D3152" s="7" t="n">
        <v>3</v>
      </c>
      <c r="E3152" s="7" t="n">
        <v>13.0699996948242</v>
      </c>
      <c r="F3152" s="7" t="n">
        <v>250.330001831055</v>
      </c>
      <c r="G3152" s="7" t="n">
        <v>0</v>
      </c>
      <c r="H3152" s="7" t="n">
        <v>0</v>
      </c>
      <c r="I3152" s="7" t="n">
        <v>0</v>
      </c>
    </row>
    <row r="3153" spans="1:21">
      <c r="A3153" t="s">
        <v>4</v>
      </c>
      <c r="B3153" s="4" t="s">
        <v>5</v>
      </c>
      <c r="C3153" s="4" t="s">
        <v>7</v>
      </c>
      <c r="D3153" s="4" t="s">
        <v>7</v>
      </c>
      <c r="E3153" s="4" t="s">
        <v>13</v>
      </c>
      <c r="F3153" s="4" t="s">
        <v>11</v>
      </c>
    </row>
    <row r="3154" spans="1:21">
      <c r="A3154" t="n">
        <v>28325</v>
      </c>
      <c r="B3154" s="60" t="n">
        <v>45</v>
      </c>
      <c r="C3154" s="7" t="n">
        <v>5</v>
      </c>
      <c r="D3154" s="7" t="n">
        <v>3</v>
      </c>
      <c r="E3154" s="7" t="n">
        <v>3.20000004768372</v>
      </c>
      <c r="F3154" s="7" t="n">
        <v>0</v>
      </c>
    </row>
    <row r="3155" spans="1:21">
      <c r="A3155" t="s">
        <v>4</v>
      </c>
      <c r="B3155" s="4" t="s">
        <v>5</v>
      </c>
      <c r="C3155" s="4" t="s">
        <v>7</v>
      </c>
      <c r="D3155" s="4" t="s">
        <v>7</v>
      </c>
      <c r="E3155" s="4" t="s">
        <v>13</v>
      </c>
      <c r="F3155" s="4" t="s">
        <v>11</v>
      </c>
    </row>
    <row r="3156" spans="1:21">
      <c r="A3156" t="n">
        <v>28334</v>
      </c>
      <c r="B3156" s="60" t="n">
        <v>45</v>
      </c>
      <c r="C3156" s="7" t="n">
        <v>11</v>
      </c>
      <c r="D3156" s="7" t="n">
        <v>3</v>
      </c>
      <c r="E3156" s="7" t="n">
        <v>36.7999992370605</v>
      </c>
      <c r="F3156" s="7" t="n">
        <v>0</v>
      </c>
    </row>
    <row r="3157" spans="1:21">
      <c r="A3157" t="s">
        <v>4</v>
      </c>
      <c r="B3157" s="4" t="s">
        <v>5</v>
      </c>
      <c r="C3157" s="4" t="s">
        <v>7</v>
      </c>
      <c r="D3157" s="4" t="s">
        <v>7</v>
      </c>
      <c r="E3157" s="4" t="s">
        <v>13</v>
      </c>
      <c r="F3157" s="4" t="s">
        <v>13</v>
      </c>
      <c r="G3157" s="4" t="s">
        <v>13</v>
      </c>
      <c r="H3157" s="4" t="s">
        <v>11</v>
      </c>
    </row>
    <row r="3158" spans="1:21">
      <c r="A3158" t="n">
        <v>28343</v>
      </c>
      <c r="B3158" s="60" t="n">
        <v>45</v>
      </c>
      <c r="C3158" s="7" t="n">
        <v>2</v>
      </c>
      <c r="D3158" s="7" t="n">
        <v>3</v>
      </c>
      <c r="E3158" s="7" t="n">
        <v>-139.880004882813</v>
      </c>
      <c r="F3158" s="7" t="n">
        <v>1.89999997615814</v>
      </c>
      <c r="G3158" s="7" t="n">
        <v>4.17000007629395</v>
      </c>
      <c r="H3158" s="7" t="n">
        <v>0</v>
      </c>
    </row>
    <row r="3159" spans="1:21">
      <c r="A3159" t="s">
        <v>4</v>
      </c>
      <c r="B3159" s="4" t="s">
        <v>5</v>
      </c>
      <c r="C3159" s="4" t="s">
        <v>7</v>
      </c>
      <c r="D3159" s="4" t="s">
        <v>7</v>
      </c>
      <c r="E3159" s="4" t="s">
        <v>13</v>
      </c>
      <c r="F3159" s="4" t="s">
        <v>13</v>
      </c>
      <c r="G3159" s="4" t="s">
        <v>13</v>
      </c>
      <c r="H3159" s="4" t="s">
        <v>11</v>
      </c>
    </row>
    <row r="3160" spans="1:21">
      <c r="A3160" t="n">
        <v>28360</v>
      </c>
      <c r="B3160" s="60" t="n">
        <v>45</v>
      </c>
      <c r="C3160" s="7" t="n">
        <v>2</v>
      </c>
      <c r="D3160" s="7" t="n">
        <v>3</v>
      </c>
      <c r="E3160" s="7" t="n">
        <v>-139.880004882813</v>
      </c>
      <c r="F3160" s="7" t="n">
        <v>1.29999995231628</v>
      </c>
      <c r="G3160" s="7" t="n">
        <v>4.17000007629395</v>
      </c>
      <c r="H3160" s="7" t="n">
        <v>3000</v>
      </c>
    </row>
    <row r="3161" spans="1:21">
      <c r="A3161" t="s">
        <v>4</v>
      </c>
      <c r="B3161" s="4" t="s">
        <v>5</v>
      </c>
      <c r="C3161" s="4" t="s">
        <v>11</v>
      </c>
      <c r="D3161" s="4" t="s">
        <v>13</v>
      </c>
      <c r="E3161" s="4" t="s">
        <v>13</v>
      </c>
      <c r="F3161" s="4" t="s">
        <v>13</v>
      </c>
      <c r="G3161" s="4" t="s">
        <v>13</v>
      </c>
    </row>
    <row r="3162" spans="1:21">
      <c r="A3162" t="n">
        <v>28377</v>
      </c>
      <c r="B3162" s="37" t="n">
        <v>46</v>
      </c>
      <c r="C3162" s="7" t="n">
        <v>0</v>
      </c>
      <c r="D3162" s="7" t="n">
        <v>-139.279998779297</v>
      </c>
      <c r="E3162" s="7" t="n">
        <v>0</v>
      </c>
      <c r="F3162" s="7" t="n">
        <v>4.05999994277954</v>
      </c>
      <c r="G3162" s="7" t="n">
        <v>306.799987792969</v>
      </c>
    </row>
    <row r="3163" spans="1:21">
      <c r="A3163" t="s">
        <v>4</v>
      </c>
      <c r="B3163" s="4" t="s">
        <v>5</v>
      </c>
      <c r="C3163" s="4" t="s">
        <v>11</v>
      </c>
      <c r="D3163" s="4" t="s">
        <v>13</v>
      </c>
      <c r="E3163" s="4" t="s">
        <v>13</v>
      </c>
      <c r="F3163" s="4" t="s">
        <v>13</v>
      </c>
      <c r="G3163" s="4" t="s">
        <v>13</v>
      </c>
    </row>
    <row r="3164" spans="1:21">
      <c r="A3164" t="n">
        <v>28396</v>
      </c>
      <c r="B3164" s="37" t="n">
        <v>46</v>
      </c>
      <c r="C3164" s="7" t="n">
        <v>61491</v>
      </c>
      <c r="D3164" s="7" t="n">
        <v>-139.509994506836</v>
      </c>
      <c r="E3164" s="7" t="n">
        <v>0</v>
      </c>
      <c r="F3164" s="7" t="n">
        <v>3.44000005722046</v>
      </c>
      <c r="G3164" s="7" t="n">
        <v>321.100006103516</v>
      </c>
    </row>
    <row r="3165" spans="1:21">
      <c r="A3165" t="s">
        <v>4</v>
      </c>
      <c r="B3165" s="4" t="s">
        <v>5</v>
      </c>
      <c r="C3165" s="4" t="s">
        <v>11</v>
      </c>
      <c r="D3165" s="4" t="s">
        <v>13</v>
      </c>
      <c r="E3165" s="4" t="s">
        <v>13</v>
      </c>
      <c r="F3165" s="4" t="s">
        <v>13</v>
      </c>
      <c r="G3165" s="4" t="s">
        <v>13</v>
      </c>
    </row>
    <row r="3166" spans="1:21">
      <c r="A3166" t="n">
        <v>28415</v>
      </c>
      <c r="B3166" s="37" t="n">
        <v>46</v>
      </c>
      <c r="C3166" s="7" t="n">
        <v>61492</v>
      </c>
      <c r="D3166" s="7" t="n">
        <v>-138.880004882813</v>
      </c>
      <c r="E3166" s="7" t="n">
        <v>0</v>
      </c>
      <c r="F3166" s="7" t="n">
        <v>4.69000005722046</v>
      </c>
      <c r="G3166" s="7" t="n">
        <v>297.299987792969</v>
      </c>
    </row>
    <row r="3167" spans="1:21">
      <c r="A3167" t="s">
        <v>4</v>
      </c>
      <c r="B3167" s="4" t="s">
        <v>5</v>
      </c>
      <c r="C3167" s="4" t="s">
        <v>11</v>
      </c>
      <c r="D3167" s="4" t="s">
        <v>13</v>
      </c>
      <c r="E3167" s="4" t="s">
        <v>13</v>
      </c>
      <c r="F3167" s="4" t="s">
        <v>13</v>
      </c>
      <c r="G3167" s="4" t="s">
        <v>13</v>
      </c>
    </row>
    <row r="3168" spans="1:21">
      <c r="A3168" t="n">
        <v>28434</v>
      </c>
      <c r="B3168" s="37" t="n">
        <v>46</v>
      </c>
      <c r="C3168" s="7" t="n">
        <v>61493</v>
      </c>
      <c r="D3168" s="7" t="n">
        <v>-139.380004882813</v>
      </c>
      <c r="E3168" s="7" t="n">
        <v>0</v>
      </c>
      <c r="F3168" s="7" t="n">
        <v>2.75</v>
      </c>
      <c r="G3168" s="7" t="n">
        <v>328</v>
      </c>
    </row>
    <row r="3169" spans="1:8">
      <c r="A3169" t="s">
        <v>4</v>
      </c>
      <c r="B3169" s="4" t="s">
        <v>5</v>
      </c>
      <c r="C3169" s="4" t="s">
        <v>11</v>
      </c>
      <c r="D3169" s="4" t="s">
        <v>13</v>
      </c>
      <c r="E3169" s="4" t="s">
        <v>13</v>
      </c>
      <c r="F3169" s="4" t="s">
        <v>13</v>
      </c>
      <c r="G3169" s="4" t="s">
        <v>13</v>
      </c>
    </row>
    <row r="3170" spans="1:8">
      <c r="A3170" t="n">
        <v>28453</v>
      </c>
      <c r="B3170" s="37" t="n">
        <v>46</v>
      </c>
      <c r="C3170" s="7" t="n">
        <v>61494</v>
      </c>
      <c r="D3170" s="7" t="n">
        <v>-138.759994506836</v>
      </c>
      <c r="E3170" s="7" t="n">
        <v>0</v>
      </c>
      <c r="F3170" s="7" t="n">
        <v>3.39000010490417</v>
      </c>
      <c r="G3170" s="7" t="n">
        <v>309.700012207031</v>
      </c>
    </row>
    <row r="3171" spans="1:8">
      <c r="A3171" t="s">
        <v>4</v>
      </c>
      <c r="B3171" s="4" t="s">
        <v>5</v>
      </c>
      <c r="C3171" s="4" t="s">
        <v>11</v>
      </c>
      <c r="D3171" s="4" t="s">
        <v>13</v>
      </c>
      <c r="E3171" s="4" t="s">
        <v>13</v>
      </c>
      <c r="F3171" s="4" t="s">
        <v>13</v>
      </c>
      <c r="G3171" s="4" t="s">
        <v>13</v>
      </c>
    </row>
    <row r="3172" spans="1:8">
      <c r="A3172" t="n">
        <v>28472</v>
      </c>
      <c r="B3172" s="37" t="n">
        <v>46</v>
      </c>
      <c r="C3172" s="7" t="n">
        <v>61495</v>
      </c>
      <c r="D3172" s="7" t="n">
        <v>-138.660003662109</v>
      </c>
      <c r="E3172" s="7" t="n">
        <v>0</v>
      </c>
      <c r="F3172" s="7" t="n">
        <v>3.94000005722046</v>
      </c>
      <c r="G3172" s="7" t="n">
        <v>303.600006103516</v>
      </c>
    </row>
    <row r="3173" spans="1:8">
      <c r="A3173" t="s">
        <v>4</v>
      </c>
      <c r="B3173" s="4" t="s">
        <v>5</v>
      </c>
      <c r="C3173" s="4" t="s">
        <v>11</v>
      </c>
    </row>
    <row r="3174" spans="1:8">
      <c r="A3174" t="n">
        <v>28491</v>
      </c>
      <c r="B3174" s="28" t="n">
        <v>16</v>
      </c>
      <c r="C3174" s="7" t="n">
        <v>0</v>
      </c>
    </row>
    <row r="3175" spans="1:8">
      <c r="A3175" t="s">
        <v>4</v>
      </c>
      <c r="B3175" s="4" t="s">
        <v>5</v>
      </c>
      <c r="C3175" s="4" t="s">
        <v>11</v>
      </c>
      <c r="D3175" s="4" t="s">
        <v>11</v>
      </c>
      <c r="E3175" s="4" t="s">
        <v>11</v>
      </c>
    </row>
    <row r="3176" spans="1:8">
      <c r="A3176" t="n">
        <v>28494</v>
      </c>
      <c r="B3176" s="66" t="n">
        <v>61</v>
      </c>
      <c r="C3176" s="7" t="n">
        <v>0</v>
      </c>
      <c r="D3176" s="7" t="n">
        <v>7002</v>
      </c>
      <c r="E3176" s="7" t="n">
        <v>0</v>
      </c>
    </row>
    <row r="3177" spans="1:8">
      <c r="A3177" t="s">
        <v>4</v>
      </c>
      <c r="B3177" s="4" t="s">
        <v>5</v>
      </c>
      <c r="C3177" s="4" t="s">
        <v>11</v>
      </c>
      <c r="D3177" s="4" t="s">
        <v>11</v>
      </c>
      <c r="E3177" s="4" t="s">
        <v>11</v>
      </c>
    </row>
    <row r="3178" spans="1:8">
      <c r="A3178" t="n">
        <v>28501</v>
      </c>
      <c r="B3178" s="66" t="n">
        <v>61</v>
      </c>
      <c r="C3178" s="7" t="n">
        <v>61491</v>
      </c>
      <c r="D3178" s="7" t="n">
        <v>7002</v>
      </c>
      <c r="E3178" s="7" t="n">
        <v>0</v>
      </c>
    </row>
    <row r="3179" spans="1:8">
      <c r="A3179" t="s">
        <v>4</v>
      </c>
      <c r="B3179" s="4" t="s">
        <v>5</v>
      </c>
      <c r="C3179" s="4" t="s">
        <v>11</v>
      </c>
      <c r="D3179" s="4" t="s">
        <v>11</v>
      </c>
      <c r="E3179" s="4" t="s">
        <v>11</v>
      </c>
    </row>
    <row r="3180" spans="1:8">
      <c r="A3180" t="n">
        <v>28508</v>
      </c>
      <c r="B3180" s="66" t="n">
        <v>61</v>
      </c>
      <c r="C3180" s="7" t="n">
        <v>61492</v>
      </c>
      <c r="D3180" s="7" t="n">
        <v>7002</v>
      </c>
      <c r="E3180" s="7" t="n">
        <v>0</v>
      </c>
    </row>
    <row r="3181" spans="1:8">
      <c r="A3181" t="s">
        <v>4</v>
      </c>
      <c r="B3181" s="4" t="s">
        <v>5</v>
      </c>
      <c r="C3181" s="4" t="s">
        <v>11</v>
      </c>
      <c r="D3181" s="4" t="s">
        <v>11</v>
      </c>
      <c r="E3181" s="4" t="s">
        <v>11</v>
      </c>
    </row>
    <row r="3182" spans="1:8">
      <c r="A3182" t="n">
        <v>28515</v>
      </c>
      <c r="B3182" s="66" t="n">
        <v>61</v>
      </c>
      <c r="C3182" s="7" t="n">
        <v>61493</v>
      </c>
      <c r="D3182" s="7" t="n">
        <v>7002</v>
      </c>
      <c r="E3182" s="7" t="n">
        <v>0</v>
      </c>
    </row>
    <row r="3183" spans="1:8">
      <c r="A3183" t="s">
        <v>4</v>
      </c>
      <c r="B3183" s="4" t="s">
        <v>5</v>
      </c>
      <c r="C3183" s="4" t="s">
        <v>11</v>
      </c>
      <c r="D3183" s="4" t="s">
        <v>11</v>
      </c>
      <c r="E3183" s="4" t="s">
        <v>11</v>
      </c>
    </row>
    <row r="3184" spans="1:8">
      <c r="A3184" t="n">
        <v>28522</v>
      </c>
      <c r="B3184" s="66" t="n">
        <v>61</v>
      </c>
      <c r="C3184" s="7" t="n">
        <v>61494</v>
      </c>
      <c r="D3184" s="7" t="n">
        <v>7002</v>
      </c>
      <c r="E3184" s="7" t="n">
        <v>0</v>
      </c>
    </row>
    <row r="3185" spans="1:7">
      <c r="A3185" t="s">
        <v>4</v>
      </c>
      <c r="B3185" s="4" t="s">
        <v>5</v>
      </c>
      <c r="C3185" s="4" t="s">
        <v>11</v>
      </c>
      <c r="D3185" s="4" t="s">
        <v>11</v>
      </c>
      <c r="E3185" s="4" t="s">
        <v>11</v>
      </c>
    </row>
    <row r="3186" spans="1:7">
      <c r="A3186" t="n">
        <v>28529</v>
      </c>
      <c r="B3186" s="66" t="n">
        <v>61</v>
      </c>
      <c r="C3186" s="7" t="n">
        <v>61495</v>
      </c>
      <c r="D3186" s="7" t="n">
        <v>7002</v>
      </c>
      <c r="E3186" s="7" t="n">
        <v>0</v>
      </c>
    </row>
    <row r="3187" spans="1:7">
      <c r="A3187" t="s">
        <v>4</v>
      </c>
      <c r="B3187" s="4" t="s">
        <v>5</v>
      </c>
      <c r="C3187" s="4" t="s">
        <v>11</v>
      </c>
      <c r="D3187" s="4" t="s">
        <v>13</v>
      </c>
      <c r="E3187" s="4" t="s">
        <v>13</v>
      </c>
      <c r="F3187" s="4" t="s">
        <v>13</v>
      </c>
      <c r="G3187" s="4" t="s">
        <v>11</v>
      </c>
      <c r="H3187" s="4" t="s">
        <v>11</v>
      </c>
    </row>
    <row r="3188" spans="1:7">
      <c r="A3188" t="n">
        <v>28536</v>
      </c>
      <c r="B3188" s="44" t="n">
        <v>60</v>
      </c>
      <c r="C3188" s="7" t="n">
        <v>7002</v>
      </c>
      <c r="D3188" s="7" t="n">
        <v>-25</v>
      </c>
      <c r="E3188" s="7" t="n">
        <v>-5</v>
      </c>
      <c r="F3188" s="7" t="n">
        <v>0</v>
      </c>
      <c r="G3188" s="7" t="n">
        <v>0</v>
      </c>
      <c r="H3188" s="7" t="n">
        <v>0</v>
      </c>
    </row>
    <row r="3189" spans="1:7">
      <c r="A3189" t="s">
        <v>4</v>
      </c>
      <c r="B3189" s="4" t="s">
        <v>5</v>
      </c>
      <c r="C3189" s="4" t="s">
        <v>7</v>
      </c>
      <c r="D3189" s="4" t="s">
        <v>11</v>
      </c>
      <c r="E3189" s="4" t="s">
        <v>13</v>
      </c>
    </row>
    <row r="3190" spans="1:7">
      <c r="A3190" t="n">
        <v>28555</v>
      </c>
      <c r="B3190" s="32" t="n">
        <v>58</v>
      </c>
      <c r="C3190" s="7" t="n">
        <v>100</v>
      </c>
      <c r="D3190" s="7" t="n">
        <v>1000</v>
      </c>
      <c r="E3190" s="7" t="n">
        <v>1</v>
      </c>
    </row>
    <row r="3191" spans="1:7">
      <c r="A3191" t="s">
        <v>4</v>
      </c>
      <c r="B3191" s="4" t="s">
        <v>5</v>
      </c>
      <c r="C3191" s="4" t="s">
        <v>7</v>
      </c>
      <c r="D3191" s="4" t="s">
        <v>11</v>
      </c>
    </row>
    <row r="3192" spans="1:7">
      <c r="A3192" t="n">
        <v>28563</v>
      </c>
      <c r="B3192" s="32" t="n">
        <v>58</v>
      </c>
      <c r="C3192" s="7" t="n">
        <v>255</v>
      </c>
      <c r="D3192" s="7" t="n">
        <v>0</v>
      </c>
    </row>
    <row r="3193" spans="1:7">
      <c r="A3193" t="s">
        <v>4</v>
      </c>
      <c r="B3193" s="4" t="s">
        <v>5</v>
      </c>
      <c r="C3193" s="4" t="s">
        <v>7</v>
      </c>
      <c r="D3193" s="4" t="s">
        <v>11</v>
      </c>
    </row>
    <row r="3194" spans="1:7">
      <c r="A3194" t="n">
        <v>28567</v>
      </c>
      <c r="B3194" s="60" t="n">
        <v>45</v>
      </c>
      <c r="C3194" s="7" t="n">
        <v>7</v>
      </c>
      <c r="D3194" s="7" t="n">
        <v>255</v>
      </c>
    </row>
    <row r="3195" spans="1:7">
      <c r="A3195" t="s">
        <v>4</v>
      </c>
      <c r="B3195" s="4" t="s">
        <v>5</v>
      </c>
      <c r="C3195" s="4" t="s">
        <v>7</v>
      </c>
      <c r="D3195" s="4" t="s">
        <v>11</v>
      </c>
      <c r="E3195" s="4" t="s">
        <v>8</v>
      </c>
    </row>
    <row r="3196" spans="1:7">
      <c r="A3196" t="n">
        <v>28571</v>
      </c>
      <c r="B3196" s="27" t="n">
        <v>51</v>
      </c>
      <c r="C3196" s="7" t="n">
        <v>4</v>
      </c>
      <c r="D3196" s="7" t="n">
        <v>7002</v>
      </c>
      <c r="E3196" s="7" t="s">
        <v>249</v>
      </c>
    </row>
    <row r="3197" spans="1:7">
      <c r="A3197" t="s">
        <v>4</v>
      </c>
      <c r="B3197" s="4" t="s">
        <v>5</v>
      </c>
      <c r="C3197" s="4" t="s">
        <v>11</v>
      </c>
    </row>
    <row r="3198" spans="1:7">
      <c r="A3198" t="n">
        <v>28584</v>
      </c>
      <c r="B3198" s="28" t="n">
        <v>16</v>
      </c>
      <c r="C3198" s="7" t="n">
        <v>0</v>
      </c>
    </row>
    <row r="3199" spans="1:7">
      <c r="A3199" t="s">
        <v>4</v>
      </c>
      <c r="B3199" s="4" t="s">
        <v>5</v>
      </c>
      <c r="C3199" s="4" t="s">
        <v>11</v>
      </c>
      <c r="D3199" s="4" t="s">
        <v>7</v>
      </c>
      <c r="E3199" s="4" t="s">
        <v>15</v>
      </c>
      <c r="F3199" s="4" t="s">
        <v>39</v>
      </c>
      <c r="G3199" s="4" t="s">
        <v>7</v>
      </c>
      <c r="H3199" s="4" t="s">
        <v>7</v>
      </c>
    </row>
    <row r="3200" spans="1:7">
      <c r="A3200" t="n">
        <v>28587</v>
      </c>
      <c r="B3200" s="29" t="n">
        <v>26</v>
      </c>
      <c r="C3200" s="7" t="n">
        <v>7002</v>
      </c>
      <c r="D3200" s="7" t="n">
        <v>17</v>
      </c>
      <c r="E3200" s="7" t="n">
        <v>61660</v>
      </c>
      <c r="F3200" s="7" t="s">
        <v>334</v>
      </c>
      <c r="G3200" s="7" t="n">
        <v>2</v>
      </c>
      <c r="H3200" s="7" t="n">
        <v>0</v>
      </c>
    </row>
    <row r="3201" spans="1:8">
      <c r="A3201" t="s">
        <v>4</v>
      </c>
      <c r="B3201" s="4" t="s">
        <v>5</v>
      </c>
    </row>
    <row r="3202" spans="1:8">
      <c r="A3202" t="n">
        <v>28659</v>
      </c>
      <c r="B3202" s="25" t="n">
        <v>28</v>
      </c>
    </row>
    <row r="3203" spans="1:8">
      <c r="A3203" t="s">
        <v>4</v>
      </c>
      <c r="B3203" s="4" t="s">
        <v>5</v>
      </c>
      <c r="C3203" s="4" t="s">
        <v>7</v>
      </c>
      <c r="D3203" s="4" t="s">
        <v>11</v>
      </c>
      <c r="E3203" s="4" t="s">
        <v>8</v>
      </c>
    </row>
    <row r="3204" spans="1:8">
      <c r="A3204" t="n">
        <v>28660</v>
      </c>
      <c r="B3204" s="27" t="n">
        <v>51</v>
      </c>
      <c r="C3204" s="7" t="n">
        <v>4</v>
      </c>
      <c r="D3204" s="7" t="n">
        <v>0</v>
      </c>
      <c r="E3204" s="7" t="s">
        <v>117</v>
      </c>
    </row>
    <row r="3205" spans="1:8">
      <c r="A3205" t="s">
        <v>4</v>
      </c>
      <c r="B3205" s="4" t="s">
        <v>5</v>
      </c>
      <c r="C3205" s="4" t="s">
        <v>11</v>
      </c>
    </row>
    <row r="3206" spans="1:8">
      <c r="A3206" t="n">
        <v>28674</v>
      </c>
      <c r="B3206" s="28" t="n">
        <v>16</v>
      </c>
      <c r="C3206" s="7" t="n">
        <v>0</v>
      </c>
    </row>
    <row r="3207" spans="1:8">
      <c r="A3207" t="s">
        <v>4</v>
      </c>
      <c r="B3207" s="4" t="s">
        <v>5</v>
      </c>
      <c r="C3207" s="4" t="s">
        <v>11</v>
      </c>
      <c r="D3207" s="4" t="s">
        <v>7</v>
      </c>
      <c r="E3207" s="4" t="s">
        <v>15</v>
      </c>
      <c r="F3207" s="4" t="s">
        <v>39</v>
      </c>
      <c r="G3207" s="4" t="s">
        <v>7</v>
      </c>
      <c r="H3207" s="4" t="s">
        <v>7</v>
      </c>
      <c r="I3207" s="4" t="s">
        <v>7</v>
      </c>
      <c r="J3207" s="4" t="s">
        <v>15</v>
      </c>
      <c r="K3207" s="4" t="s">
        <v>39</v>
      </c>
      <c r="L3207" s="4" t="s">
        <v>7</v>
      </c>
      <c r="M3207" s="4" t="s">
        <v>7</v>
      </c>
    </row>
    <row r="3208" spans="1:8">
      <c r="A3208" t="n">
        <v>28677</v>
      </c>
      <c r="B3208" s="29" t="n">
        <v>26</v>
      </c>
      <c r="C3208" s="7" t="n">
        <v>0</v>
      </c>
      <c r="D3208" s="7" t="n">
        <v>17</v>
      </c>
      <c r="E3208" s="7" t="n">
        <v>61661</v>
      </c>
      <c r="F3208" s="7" t="s">
        <v>335</v>
      </c>
      <c r="G3208" s="7" t="n">
        <v>2</v>
      </c>
      <c r="H3208" s="7" t="n">
        <v>3</v>
      </c>
      <c r="I3208" s="7" t="n">
        <v>17</v>
      </c>
      <c r="J3208" s="7" t="n">
        <v>61662</v>
      </c>
      <c r="K3208" s="7" t="s">
        <v>336</v>
      </c>
      <c r="L3208" s="7" t="n">
        <v>2</v>
      </c>
      <c r="M3208" s="7" t="n">
        <v>0</v>
      </c>
    </row>
    <row r="3209" spans="1:8">
      <c r="A3209" t="s">
        <v>4</v>
      </c>
      <c r="B3209" s="4" t="s">
        <v>5</v>
      </c>
    </row>
    <row r="3210" spans="1:8">
      <c r="A3210" t="n">
        <v>28839</v>
      </c>
      <c r="B3210" s="25" t="n">
        <v>28</v>
      </c>
    </row>
    <row r="3211" spans="1:8">
      <c r="A3211" t="s">
        <v>4</v>
      </c>
      <c r="B3211" s="4" t="s">
        <v>5</v>
      </c>
      <c r="C3211" s="4" t="s">
        <v>7</v>
      </c>
      <c r="D3211" s="4" t="s">
        <v>11</v>
      </c>
      <c r="E3211" s="4" t="s">
        <v>8</v>
      </c>
    </row>
    <row r="3212" spans="1:8">
      <c r="A3212" t="n">
        <v>28840</v>
      </c>
      <c r="B3212" s="27" t="n">
        <v>51</v>
      </c>
      <c r="C3212" s="7" t="n">
        <v>4</v>
      </c>
      <c r="D3212" s="7" t="n">
        <v>7002</v>
      </c>
      <c r="E3212" s="7" t="s">
        <v>337</v>
      </c>
    </row>
    <row r="3213" spans="1:8">
      <c r="A3213" t="s">
        <v>4</v>
      </c>
      <c r="B3213" s="4" t="s">
        <v>5</v>
      </c>
      <c r="C3213" s="4" t="s">
        <v>11</v>
      </c>
    </row>
    <row r="3214" spans="1:8">
      <c r="A3214" t="n">
        <v>28854</v>
      </c>
      <c r="B3214" s="28" t="n">
        <v>16</v>
      </c>
      <c r="C3214" s="7" t="n">
        <v>0</v>
      </c>
    </row>
    <row r="3215" spans="1:8">
      <c r="A3215" t="s">
        <v>4</v>
      </c>
      <c r="B3215" s="4" t="s">
        <v>5</v>
      </c>
      <c r="C3215" s="4" t="s">
        <v>11</v>
      </c>
      <c r="D3215" s="4" t="s">
        <v>7</v>
      </c>
      <c r="E3215" s="4" t="s">
        <v>15</v>
      </c>
      <c r="F3215" s="4" t="s">
        <v>39</v>
      </c>
      <c r="G3215" s="4" t="s">
        <v>7</v>
      </c>
      <c r="H3215" s="4" t="s">
        <v>7</v>
      </c>
      <c r="I3215" s="4" t="s">
        <v>7</v>
      </c>
      <c r="J3215" s="4" t="s">
        <v>15</v>
      </c>
      <c r="K3215" s="4" t="s">
        <v>39</v>
      </c>
      <c r="L3215" s="4" t="s">
        <v>7</v>
      </c>
      <c r="M3215" s="4" t="s">
        <v>7</v>
      </c>
    </row>
    <row r="3216" spans="1:8">
      <c r="A3216" t="n">
        <v>28857</v>
      </c>
      <c r="B3216" s="29" t="n">
        <v>26</v>
      </c>
      <c r="C3216" s="7" t="n">
        <v>7002</v>
      </c>
      <c r="D3216" s="7" t="n">
        <v>17</v>
      </c>
      <c r="E3216" s="7" t="n">
        <v>61663</v>
      </c>
      <c r="F3216" s="7" t="s">
        <v>338</v>
      </c>
      <c r="G3216" s="7" t="n">
        <v>2</v>
      </c>
      <c r="H3216" s="7" t="n">
        <v>3</v>
      </c>
      <c r="I3216" s="7" t="n">
        <v>17</v>
      </c>
      <c r="J3216" s="7" t="n">
        <v>61664</v>
      </c>
      <c r="K3216" s="7" t="s">
        <v>339</v>
      </c>
      <c r="L3216" s="7" t="n">
        <v>2</v>
      </c>
      <c r="M3216" s="7" t="n">
        <v>0</v>
      </c>
    </row>
    <row r="3217" spans="1:13">
      <c r="A3217" t="s">
        <v>4</v>
      </c>
      <c r="B3217" s="4" t="s">
        <v>5</v>
      </c>
    </row>
    <row r="3218" spans="1:13">
      <c r="A3218" t="n">
        <v>29086</v>
      </c>
      <c r="B3218" s="25" t="n">
        <v>28</v>
      </c>
    </row>
    <row r="3219" spans="1:13">
      <c r="A3219" t="s">
        <v>4</v>
      </c>
      <c r="B3219" s="4" t="s">
        <v>5</v>
      </c>
      <c r="C3219" s="4" t="s">
        <v>7</v>
      </c>
      <c r="D3219" s="14" t="s">
        <v>14</v>
      </c>
      <c r="E3219" s="4" t="s">
        <v>5</v>
      </c>
      <c r="F3219" s="4" t="s">
        <v>7</v>
      </c>
      <c r="G3219" s="4" t="s">
        <v>11</v>
      </c>
      <c r="H3219" s="14" t="s">
        <v>16</v>
      </c>
      <c r="I3219" s="4" t="s">
        <v>7</v>
      </c>
      <c r="J3219" s="4" t="s">
        <v>12</v>
      </c>
    </row>
    <row r="3220" spans="1:13">
      <c r="A3220" t="n">
        <v>29087</v>
      </c>
      <c r="B3220" s="10" t="n">
        <v>5</v>
      </c>
      <c r="C3220" s="7" t="n">
        <v>28</v>
      </c>
      <c r="D3220" s="14" t="s">
        <v>3</v>
      </c>
      <c r="E3220" s="52" t="n">
        <v>64</v>
      </c>
      <c r="F3220" s="7" t="n">
        <v>5</v>
      </c>
      <c r="G3220" s="7" t="n">
        <v>6</v>
      </c>
      <c r="H3220" s="14" t="s">
        <v>3</v>
      </c>
      <c r="I3220" s="7" t="n">
        <v>1</v>
      </c>
      <c r="J3220" s="11" t="n">
        <f t="normal" ca="1">A3232</f>
        <v>0</v>
      </c>
    </row>
    <row r="3221" spans="1:13">
      <c r="A3221" t="s">
        <v>4</v>
      </c>
      <c r="B3221" s="4" t="s">
        <v>5</v>
      </c>
      <c r="C3221" s="4" t="s">
        <v>11</v>
      </c>
      <c r="D3221" s="4" t="s">
        <v>7</v>
      </c>
      <c r="E3221" s="4" t="s">
        <v>7</v>
      </c>
      <c r="F3221" s="4" t="s">
        <v>8</v>
      </c>
    </row>
    <row r="3222" spans="1:13">
      <c r="A3222" t="n">
        <v>29098</v>
      </c>
      <c r="B3222" s="41" t="n">
        <v>20</v>
      </c>
      <c r="C3222" s="7" t="n">
        <v>6</v>
      </c>
      <c r="D3222" s="7" t="n">
        <v>2</v>
      </c>
      <c r="E3222" s="7" t="n">
        <v>10</v>
      </c>
      <c r="F3222" s="7" t="s">
        <v>205</v>
      </c>
    </row>
    <row r="3223" spans="1:13">
      <c r="A3223" t="s">
        <v>4</v>
      </c>
      <c r="B3223" s="4" t="s">
        <v>5</v>
      </c>
      <c r="C3223" s="4" t="s">
        <v>7</v>
      </c>
      <c r="D3223" s="4" t="s">
        <v>11</v>
      </c>
      <c r="E3223" s="4" t="s">
        <v>8</v>
      </c>
    </row>
    <row r="3224" spans="1:13">
      <c r="A3224" t="n">
        <v>29118</v>
      </c>
      <c r="B3224" s="27" t="n">
        <v>51</v>
      </c>
      <c r="C3224" s="7" t="n">
        <v>4</v>
      </c>
      <c r="D3224" s="7" t="n">
        <v>6</v>
      </c>
      <c r="E3224" s="7" t="s">
        <v>114</v>
      </c>
    </row>
    <row r="3225" spans="1:13">
      <c r="A3225" t="s">
        <v>4</v>
      </c>
      <c r="B3225" s="4" t="s">
        <v>5</v>
      </c>
      <c r="C3225" s="4" t="s">
        <v>11</v>
      </c>
    </row>
    <row r="3226" spans="1:13">
      <c r="A3226" t="n">
        <v>29132</v>
      </c>
      <c r="B3226" s="28" t="n">
        <v>16</v>
      </c>
      <c r="C3226" s="7" t="n">
        <v>0</v>
      </c>
    </row>
    <row r="3227" spans="1:13">
      <c r="A3227" t="s">
        <v>4</v>
      </c>
      <c r="B3227" s="4" t="s">
        <v>5</v>
      </c>
      <c r="C3227" s="4" t="s">
        <v>11</v>
      </c>
      <c r="D3227" s="4" t="s">
        <v>7</v>
      </c>
      <c r="E3227" s="4" t="s">
        <v>15</v>
      </c>
      <c r="F3227" s="4" t="s">
        <v>39</v>
      </c>
      <c r="G3227" s="4" t="s">
        <v>7</v>
      </c>
      <c r="H3227" s="4" t="s">
        <v>7</v>
      </c>
    </row>
    <row r="3228" spans="1:13">
      <c r="A3228" t="n">
        <v>29135</v>
      </c>
      <c r="B3228" s="29" t="n">
        <v>26</v>
      </c>
      <c r="C3228" s="7" t="n">
        <v>6</v>
      </c>
      <c r="D3228" s="7" t="n">
        <v>17</v>
      </c>
      <c r="E3228" s="7" t="n">
        <v>61665</v>
      </c>
      <c r="F3228" s="7" t="s">
        <v>340</v>
      </c>
      <c r="G3228" s="7" t="n">
        <v>2</v>
      </c>
      <c r="H3228" s="7" t="n">
        <v>0</v>
      </c>
    </row>
    <row r="3229" spans="1:13">
      <c r="A3229" t="s">
        <v>4</v>
      </c>
      <c r="B3229" s="4" t="s">
        <v>5</v>
      </c>
    </row>
    <row r="3230" spans="1:13">
      <c r="A3230" t="n">
        <v>29165</v>
      </c>
      <c r="B3230" s="25" t="n">
        <v>28</v>
      </c>
    </row>
    <row r="3231" spans="1:13">
      <c r="A3231" t="s">
        <v>4</v>
      </c>
      <c r="B3231" s="4" t="s">
        <v>5</v>
      </c>
      <c r="C3231" s="4" t="s">
        <v>7</v>
      </c>
      <c r="D3231" s="14" t="s">
        <v>14</v>
      </c>
      <c r="E3231" s="4" t="s">
        <v>5</v>
      </c>
      <c r="F3231" s="4" t="s">
        <v>7</v>
      </c>
      <c r="G3231" s="4" t="s">
        <v>11</v>
      </c>
      <c r="H3231" s="14" t="s">
        <v>16</v>
      </c>
      <c r="I3231" s="4" t="s">
        <v>7</v>
      </c>
      <c r="J3231" s="4" t="s">
        <v>12</v>
      </c>
    </row>
    <row r="3232" spans="1:13">
      <c r="A3232" t="n">
        <v>29166</v>
      </c>
      <c r="B3232" s="10" t="n">
        <v>5</v>
      </c>
      <c r="C3232" s="7" t="n">
        <v>28</v>
      </c>
      <c r="D3232" s="14" t="s">
        <v>3</v>
      </c>
      <c r="E3232" s="52" t="n">
        <v>64</v>
      </c>
      <c r="F3232" s="7" t="n">
        <v>5</v>
      </c>
      <c r="G3232" s="7" t="n">
        <v>11</v>
      </c>
      <c r="H3232" s="14" t="s">
        <v>3</v>
      </c>
      <c r="I3232" s="7" t="n">
        <v>1</v>
      </c>
      <c r="J3232" s="11" t="n">
        <f t="normal" ca="1">A3242</f>
        <v>0</v>
      </c>
    </row>
    <row r="3233" spans="1:10">
      <c r="A3233" t="s">
        <v>4</v>
      </c>
      <c r="B3233" s="4" t="s">
        <v>5</v>
      </c>
      <c r="C3233" s="4" t="s">
        <v>7</v>
      </c>
      <c r="D3233" s="4" t="s">
        <v>11</v>
      </c>
      <c r="E3233" s="4" t="s">
        <v>8</v>
      </c>
    </row>
    <row r="3234" spans="1:10">
      <c r="A3234" t="n">
        <v>29177</v>
      </c>
      <c r="B3234" s="27" t="n">
        <v>51</v>
      </c>
      <c r="C3234" s="7" t="n">
        <v>4</v>
      </c>
      <c r="D3234" s="7" t="n">
        <v>11</v>
      </c>
      <c r="E3234" s="7" t="s">
        <v>341</v>
      </c>
    </row>
    <row r="3235" spans="1:10">
      <c r="A3235" t="s">
        <v>4</v>
      </c>
      <c r="B3235" s="4" t="s">
        <v>5</v>
      </c>
      <c r="C3235" s="4" t="s">
        <v>11</v>
      </c>
    </row>
    <row r="3236" spans="1:10">
      <c r="A3236" t="n">
        <v>29190</v>
      </c>
      <c r="B3236" s="28" t="n">
        <v>16</v>
      </c>
      <c r="C3236" s="7" t="n">
        <v>0</v>
      </c>
    </row>
    <row r="3237" spans="1:10">
      <c r="A3237" t="s">
        <v>4</v>
      </c>
      <c r="B3237" s="4" t="s">
        <v>5</v>
      </c>
      <c r="C3237" s="4" t="s">
        <v>11</v>
      </c>
      <c r="D3237" s="4" t="s">
        <v>7</v>
      </c>
      <c r="E3237" s="4" t="s">
        <v>15</v>
      </c>
      <c r="F3237" s="4" t="s">
        <v>39</v>
      </c>
      <c r="G3237" s="4" t="s">
        <v>7</v>
      </c>
      <c r="H3237" s="4" t="s">
        <v>7</v>
      </c>
    </row>
    <row r="3238" spans="1:10">
      <c r="A3238" t="n">
        <v>29193</v>
      </c>
      <c r="B3238" s="29" t="n">
        <v>26</v>
      </c>
      <c r="C3238" s="7" t="n">
        <v>11</v>
      </c>
      <c r="D3238" s="7" t="n">
        <v>17</v>
      </c>
      <c r="E3238" s="7" t="n">
        <v>61666</v>
      </c>
      <c r="F3238" s="7" t="s">
        <v>342</v>
      </c>
      <c r="G3238" s="7" t="n">
        <v>2</v>
      </c>
      <c r="H3238" s="7" t="n">
        <v>0</v>
      </c>
    </row>
    <row r="3239" spans="1:10">
      <c r="A3239" t="s">
        <v>4</v>
      </c>
      <c r="B3239" s="4" t="s">
        <v>5</v>
      </c>
    </row>
    <row r="3240" spans="1:10">
      <c r="A3240" t="n">
        <v>29307</v>
      </c>
      <c r="B3240" s="25" t="n">
        <v>28</v>
      </c>
    </row>
    <row r="3241" spans="1:10">
      <c r="A3241" t="s">
        <v>4</v>
      </c>
      <c r="B3241" s="4" t="s">
        <v>5</v>
      </c>
      <c r="C3241" s="4" t="s">
        <v>7</v>
      </c>
      <c r="D3241" s="14" t="s">
        <v>14</v>
      </c>
      <c r="E3241" s="4" t="s">
        <v>5</v>
      </c>
      <c r="F3241" s="4" t="s">
        <v>7</v>
      </c>
      <c r="G3241" s="4" t="s">
        <v>11</v>
      </c>
      <c r="H3241" s="14" t="s">
        <v>16</v>
      </c>
      <c r="I3241" s="4" t="s">
        <v>7</v>
      </c>
      <c r="J3241" s="4" t="s">
        <v>12</v>
      </c>
    </row>
    <row r="3242" spans="1:10">
      <c r="A3242" t="n">
        <v>29308</v>
      </c>
      <c r="B3242" s="10" t="n">
        <v>5</v>
      </c>
      <c r="C3242" s="7" t="n">
        <v>28</v>
      </c>
      <c r="D3242" s="14" t="s">
        <v>3</v>
      </c>
      <c r="E3242" s="52" t="n">
        <v>64</v>
      </c>
      <c r="F3242" s="7" t="n">
        <v>5</v>
      </c>
      <c r="G3242" s="7" t="n">
        <v>7</v>
      </c>
      <c r="H3242" s="14" t="s">
        <v>3</v>
      </c>
      <c r="I3242" s="7" t="n">
        <v>1</v>
      </c>
      <c r="J3242" s="11" t="n">
        <f t="normal" ca="1">A3252</f>
        <v>0</v>
      </c>
    </row>
    <row r="3243" spans="1:10">
      <c r="A3243" t="s">
        <v>4</v>
      </c>
      <c r="B3243" s="4" t="s">
        <v>5</v>
      </c>
      <c r="C3243" s="4" t="s">
        <v>7</v>
      </c>
      <c r="D3243" s="4" t="s">
        <v>11</v>
      </c>
      <c r="E3243" s="4" t="s">
        <v>8</v>
      </c>
    </row>
    <row r="3244" spans="1:10">
      <c r="A3244" t="n">
        <v>29319</v>
      </c>
      <c r="B3244" s="27" t="n">
        <v>51</v>
      </c>
      <c r="C3244" s="7" t="n">
        <v>4</v>
      </c>
      <c r="D3244" s="7" t="n">
        <v>7</v>
      </c>
      <c r="E3244" s="7" t="s">
        <v>312</v>
      </c>
    </row>
    <row r="3245" spans="1:10">
      <c r="A3245" t="s">
        <v>4</v>
      </c>
      <c r="B3245" s="4" t="s">
        <v>5</v>
      </c>
      <c r="C3245" s="4" t="s">
        <v>11</v>
      </c>
    </row>
    <row r="3246" spans="1:10">
      <c r="A3246" t="n">
        <v>29333</v>
      </c>
      <c r="B3246" s="28" t="n">
        <v>16</v>
      </c>
      <c r="C3246" s="7" t="n">
        <v>0</v>
      </c>
    </row>
    <row r="3247" spans="1:10">
      <c r="A3247" t="s">
        <v>4</v>
      </c>
      <c r="B3247" s="4" t="s">
        <v>5</v>
      </c>
      <c r="C3247" s="4" t="s">
        <v>11</v>
      </c>
      <c r="D3247" s="4" t="s">
        <v>7</v>
      </c>
      <c r="E3247" s="4" t="s">
        <v>15</v>
      </c>
      <c r="F3247" s="4" t="s">
        <v>39</v>
      </c>
      <c r="G3247" s="4" t="s">
        <v>7</v>
      </c>
      <c r="H3247" s="4" t="s">
        <v>7</v>
      </c>
    </row>
    <row r="3248" spans="1:10">
      <c r="A3248" t="n">
        <v>29336</v>
      </c>
      <c r="B3248" s="29" t="n">
        <v>26</v>
      </c>
      <c r="C3248" s="7" t="n">
        <v>7</v>
      </c>
      <c r="D3248" s="7" t="n">
        <v>17</v>
      </c>
      <c r="E3248" s="7" t="n">
        <v>61667</v>
      </c>
      <c r="F3248" s="7" t="s">
        <v>343</v>
      </c>
      <c r="G3248" s="7" t="n">
        <v>2</v>
      </c>
      <c r="H3248" s="7" t="n">
        <v>0</v>
      </c>
    </row>
    <row r="3249" spans="1:10">
      <c r="A3249" t="s">
        <v>4</v>
      </c>
      <c r="B3249" s="4" t="s">
        <v>5</v>
      </c>
    </row>
    <row r="3250" spans="1:10">
      <c r="A3250" t="n">
        <v>29391</v>
      </c>
      <c r="B3250" s="25" t="n">
        <v>28</v>
      </c>
    </row>
    <row r="3251" spans="1:10">
      <c r="A3251" t="s">
        <v>4</v>
      </c>
      <c r="B3251" s="4" t="s">
        <v>5</v>
      </c>
      <c r="C3251" s="4" t="s">
        <v>7</v>
      </c>
      <c r="D3251" s="14" t="s">
        <v>14</v>
      </c>
      <c r="E3251" s="4" t="s">
        <v>5</v>
      </c>
      <c r="F3251" s="4" t="s">
        <v>7</v>
      </c>
      <c r="G3251" s="4" t="s">
        <v>11</v>
      </c>
      <c r="H3251" s="14" t="s">
        <v>16</v>
      </c>
      <c r="I3251" s="4" t="s">
        <v>7</v>
      </c>
      <c r="J3251" s="4" t="s">
        <v>12</v>
      </c>
    </row>
    <row r="3252" spans="1:10">
      <c r="A3252" t="n">
        <v>29392</v>
      </c>
      <c r="B3252" s="10" t="n">
        <v>5</v>
      </c>
      <c r="C3252" s="7" t="n">
        <v>28</v>
      </c>
      <c r="D3252" s="14" t="s">
        <v>3</v>
      </c>
      <c r="E3252" s="52" t="n">
        <v>64</v>
      </c>
      <c r="F3252" s="7" t="n">
        <v>5</v>
      </c>
      <c r="G3252" s="7" t="n">
        <v>5</v>
      </c>
      <c r="H3252" s="14" t="s">
        <v>3</v>
      </c>
      <c r="I3252" s="7" t="n">
        <v>1</v>
      </c>
      <c r="J3252" s="11" t="n">
        <f t="normal" ca="1">A3262</f>
        <v>0</v>
      </c>
    </row>
    <row r="3253" spans="1:10">
      <c r="A3253" t="s">
        <v>4</v>
      </c>
      <c r="B3253" s="4" t="s">
        <v>5</v>
      </c>
      <c r="C3253" s="4" t="s">
        <v>7</v>
      </c>
      <c r="D3253" s="4" t="s">
        <v>11</v>
      </c>
      <c r="E3253" s="4" t="s">
        <v>8</v>
      </c>
    </row>
    <row r="3254" spans="1:10">
      <c r="A3254" t="n">
        <v>29403</v>
      </c>
      <c r="B3254" s="27" t="n">
        <v>51</v>
      </c>
      <c r="C3254" s="7" t="n">
        <v>4</v>
      </c>
      <c r="D3254" s="7" t="n">
        <v>5</v>
      </c>
      <c r="E3254" s="7" t="s">
        <v>320</v>
      </c>
    </row>
    <row r="3255" spans="1:10">
      <c r="A3255" t="s">
        <v>4</v>
      </c>
      <c r="B3255" s="4" t="s">
        <v>5</v>
      </c>
      <c r="C3255" s="4" t="s">
        <v>11</v>
      </c>
    </row>
    <row r="3256" spans="1:10">
      <c r="A3256" t="n">
        <v>29416</v>
      </c>
      <c r="B3256" s="28" t="n">
        <v>16</v>
      </c>
      <c r="C3256" s="7" t="n">
        <v>0</v>
      </c>
    </row>
    <row r="3257" spans="1:10">
      <c r="A3257" t="s">
        <v>4</v>
      </c>
      <c r="B3257" s="4" t="s">
        <v>5</v>
      </c>
      <c r="C3257" s="4" t="s">
        <v>11</v>
      </c>
      <c r="D3257" s="4" t="s">
        <v>7</v>
      </c>
      <c r="E3257" s="4" t="s">
        <v>15</v>
      </c>
      <c r="F3257" s="4" t="s">
        <v>39</v>
      </c>
      <c r="G3257" s="4" t="s">
        <v>7</v>
      </c>
      <c r="H3257" s="4" t="s">
        <v>7</v>
      </c>
    </row>
    <row r="3258" spans="1:10">
      <c r="A3258" t="n">
        <v>29419</v>
      </c>
      <c r="B3258" s="29" t="n">
        <v>26</v>
      </c>
      <c r="C3258" s="7" t="n">
        <v>5</v>
      </c>
      <c r="D3258" s="7" t="n">
        <v>17</v>
      </c>
      <c r="E3258" s="7" t="n">
        <v>61668</v>
      </c>
      <c r="F3258" s="7" t="s">
        <v>344</v>
      </c>
      <c r="G3258" s="7" t="n">
        <v>2</v>
      </c>
      <c r="H3258" s="7" t="n">
        <v>0</v>
      </c>
    </row>
    <row r="3259" spans="1:10">
      <c r="A3259" t="s">
        <v>4</v>
      </c>
      <c r="B3259" s="4" t="s">
        <v>5</v>
      </c>
    </row>
    <row r="3260" spans="1:10">
      <c r="A3260" t="n">
        <v>29470</v>
      </c>
      <c r="B3260" s="25" t="n">
        <v>28</v>
      </c>
    </row>
    <row r="3261" spans="1:10">
      <c r="A3261" t="s">
        <v>4</v>
      </c>
      <c r="B3261" s="4" t="s">
        <v>5</v>
      </c>
      <c r="C3261" s="4" t="s">
        <v>11</v>
      </c>
      <c r="D3261" s="4" t="s">
        <v>7</v>
      </c>
      <c r="E3261" s="4" t="s">
        <v>7</v>
      </c>
      <c r="F3261" s="4" t="s">
        <v>8</v>
      </c>
    </row>
    <row r="3262" spans="1:10">
      <c r="A3262" t="n">
        <v>29471</v>
      </c>
      <c r="B3262" s="50" t="n">
        <v>47</v>
      </c>
      <c r="C3262" s="7" t="n">
        <v>0</v>
      </c>
      <c r="D3262" s="7" t="n">
        <v>0</v>
      </c>
      <c r="E3262" s="7" t="n">
        <v>0</v>
      </c>
      <c r="F3262" s="7" t="s">
        <v>227</v>
      </c>
    </row>
    <row r="3263" spans="1:10">
      <c r="A3263" t="s">
        <v>4</v>
      </c>
      <c r="B3263" s="4" t="s">
        <v>5</v>
      </c>
      <c r="C3263" s="4" t="s">
        <v>7</v>
      </c>
      <c r="D3263" s="4" t="s">
        <v>11</v>
      </c>
      <c r="E3263" s="4" t="s">
        <v>8</v>
      </c>
    </row>
    <row r="3264" spans="1:10">
      <c r="A3264" t="n">
        <v>29488</v>
      </c>
      <c r="B3264" s="27" t="n">
        <v>51</v>
      </c>
      <c r="C3264" s="7" t="n">
        <v>4</v>
      </c>
      <c r="D3264" s="7" t="n">
        <v>0</v>
      </c>
      <c r="E3264" s="7" t="s">
        <v>41</v>
      </c>
    </row>
    <row r="3265" spans="1:10">
      <c r="A3265" t="s">
        <v>4</v>
      </c>
      <c r="B3265" s="4" t="s">
        <v>5</v>
      </c>
      <c r="C3265" s="4" t="s">
        <v>11</v>
      </c>
    </row>
    <row r="3266" spans="1:10">
      <c r="A3266" t="n">
        <v>29501</v>
      </c>
      <c r="B3266" s="28" t="n">
        <v>16</v>
      </c>
      <c r="C3266" s="7" t="n">
        <v>0</v>
      </c>
    </row>
    <row r="3267" spans="1:10">
      <c r="A3267" t="s">
        <v>4</v>
      </c>
      <c r="B3267" s="4" t="s">
        <v>5</v>
      </c>
      <c r="C3267" s="4" t="s">
        <v>11</v>
      </c>
      <c r="D3267" s="4" t="s">
        <v>7</v>
      </c>
      <c r="E3267" s="4" t="s">
        <v>15</v>
      </c>
      <c r="F3267" s="4" t="s">
        <v>39</v>
      </c>
      <c r="G3267" s="4" t="s">
        <v>7</v>
      </c>
      <c r="H3267" s="4" t="s">
        <v>7</v>
      </c>
      <c r="I3267" s="4" t="s">
        <v>7</v>
      </c>
      <c r="J3267" s="4" t="s">
        <v>15</v>
      </c>
      <c r="K3267" s="4" t="s">
        <v>39</v>
      </c>
      <c r="L3267" s="4" t="s">
        <v>7</v>
      </c>
      <c r="M3267" s="4" t="s">
        <v>7</v>
      </c>
      <c r="N3267" s="4" t="s">
        <v>7</v>
      </c>
      <c r="O3267" s="4" t="s">
        <v>15</v>
      </c>
      <c r="P3267" s="4" t="s">
        <v>39</v>
      </c>
      <c r="Q3267" s="4" t="s">
        <v>7</v>
      </c>
      <c r="R3267" s="4" t="s">
        <v>7</v>
      </c>
    </row>
    <row r="3268" spans="1:10">
      <c r="A3268" t="n">
        <v>29504</v>
      </c>
      <c r="B3268" s="29" t="n">
        <v>26</v>
      </c>
      <c r="C3268" s="7" t="n">
        <v>0</v>
      </c>
      <c r="D3268" s="7" t="n">
        <v>17</v>
      </c>
      <c r="E3268" s="7" t="n">
        <v>61669</v>
      </c>
      <c r="F3268" s="7" t="s">
        <v>345</v>
      </c>
      <c r="G3268" s="7" t="n">
        <v>2</v>
      </c>
      <c r="H3268" s="7" t="n">
        <v>3</v>
      </c>
      <c r="I3268" s="7" t="n">
        <v>17</v>
      </c>
      <c r="J3268" s="7" t="n">
        <v>61670</v>
      </c>
      <c r="K3268" s="7" t="s">
        <v>346</v>
      </c>
      <c r="L3268" s="7" t="n">
        <v>2</v>
      </c>
      <c r="M3268" s="7" t="n">
        <v>3</v>
      </c>
      <c r="N3268" s="7" t="n">
        <v>17</v>
      </c>
      <c r="O3268" s="7" t="n">
        <v>61671</v>
      </c>
      <c r="P3268" s="7" t="s">
        <v>347</v>
      </c>
      <c r="Q3268" s="7" t="n">
        <v>2</v>
      </c>
      <c r="R3268" s="7" t="n">
        <v>0</v>
      </c>
    </row>
    <row r="3269" spans="1:10">
      <c r="A3269" t="s">
        <v>4</v>
      </c>
      <c r="B3269" s="4" t="s">
        <v>5</v>
      </c>
    </row>
    <row r="3270" spans="1:10">
      <c r="A3270" t="n">
        <v>29863</v>
      </c>
      <c r="B3270" s="25" t="n">
        <v>28</v>
      </c>
    </row>
    <row r="3271" spans="1:10">
      <c r="A3271" t="s">
        <v>4</v>
      </c>
      <c r="B3271" s="4" t="s">
        <v>5</v>
      </c>
      <c r="C3271" s="4" t="s">
        <v>11</v>
      </c>
      <c r="D3271" s="4" t="s">
        <v>7</v>
      </c>
      <c r="E3271" s="4" t="s">
        <v>13</v>
      </c>
      <c r="F3271" s="4" t="s">
        <v>11</v>
      </c>
    </row>
    <row r="3272" spans="1:10">
      <c r="A3272" t="n">
        <v>29864</v>
      </c>
      <c r="B3272" s="30" t="n">
        <v>59</v>
      </c>
      <c r="C3272" s="7" t="n">
        <v>7002</v>
      </c>
      <c r="D3272" s="7" t="n">
        <v>9</v>
      </c>
      <c r="E3272" s="7" t="n">
        <v>0.150000005960464</v>
      </c>
      <c r="F3272" s="7" t="n">
        <v>0</v>
      </c>
    </row>
    <row r="3273" spans="1:10">
      <c r="A3273" t="s">
        <v>4</v>
      </c>
      <c r="B3273" s="4" t="s">
        <v>5</v>
      </c>
      <c r="C3273" s="4" t="s">
        <v>11</v>
      </c>
    </row>
    <row r="3274" spans="1:10">
      <c r="A3274" t="n">
        <v>29874</v>
      </c>
      <c r="B3274" s="28" t="n">
        <v>16</v>
      </c>
      <c r="C3274" s="7" t="n">
        <v>1800</v>
      </c>
    </row>
    <row r="3275" spans="1:10">
      <c r="A3275" t="s">
        <v>4</v>
      </c>
      <c r="B3275" s="4" t="s">
        <v>5</v>
      </c>
      <c r="C3275" s="4" t="s">
        <v>7</v>
      </c>
      <c r="D3275" s="4" t="s">
        <v>11</v>
      </c>
      <c r="E3275" s="4" t="s">
        <v>8</v>
      </c>
    </row>
    <row r="3276" spans="1:10">
      <c r="A3276" t="n">
        <v>29877</v>
      </c>
      <c r="B3276" s="27" t="n">
        <v>51</v>
      </c>
      <c r="C3276" s="7" t="n">
        <v>4</v>
      </c>
      <c r="D3276" s="7" t="n">
        <v>7002</v>
      </c>
      <c r="E3276" s="7" t="s">
        <v>117</v>
      </c>
    </row>
    <row r="3277" spans="1:10">
      <c r="A3277" t="s">
        <v>4</v>
      </c>
      <c r="B3277" s="4" t="s">
        <v>5</v>
      </c>
      <c r="C3277" s="4" t="s">
        <v>11</v>
      </c>
    </row>
    <row r="3278" spans="1:10">
      <c r="A3278" t="n">
        <v>29891</v>
      </c>
      <c r="B3278" s="28" t="n">
        <v>16</v>
      </c>
      <c r="C3278" s="7" t="n">
        <v>0</v>
      </c>
    </row>
    <row r="3279" spans="1:10">
      <c r="A3279" t="s">
        <v>4</v>
      </c>
      <c r="B3279" s="4" t="s">
        <v>5</v>
      </c>
      <c r="C3279" s="4" t="s">
        <v>11</v>
      </c>
      <c r="D3279" s="4" t="s">
        <v>7</v>
      </c>
      <c r="E3279" s="4" t="s">
        <v>15</v>
      </c>
      <c r="F3279" s="4" t="s">
        <v>39</v>
      </c>
      <c r="G3279" s="4" t="s">
        <v>7</v>
      </c>
      <c r="H3279" s="4" t="s">
        <v>7</v>
      </c>
      <c r="I3279" s="4" t="s">
        <v>7</v>
      </c>
      <c r="J3279" s="4" t="s">
        <v>15</v>
      </c>
      <c r="K3279" s="4" t="s">
        <v>39</v>
      </c>
      <c r="L3279" s="4" t="s">
        <v>7</v>
      </c>
      <c r="M3279" s="4" t="s">
        <v>7</v>
      </c>
    </row>
    <row r="3280" spans="1:10">
      <c r="A3280" t="n">
        <v>29894</v>
      </c>
      <c r="B3280" s="29" t="n">
        <v>26</v>
      </c>
      <c r="C3280" s="7" t="n">
        <v>7002</v>
      </c>
      <c r="D3280" s="7" t="n">
        <v>17</v>
      </c>
      <c r="E3280" s="7" t="n">
        <v>61672</v>
      </c>
      <c r="F3280" s="7" t="s">
        <v>348</v>
      </c>
      <c r="G3280" s="7" t="n">
        <v>2</v>
      </c>
      <c r="H3280" s="7" t="n">
        <v>3</v>
      </c>
      <c r="I3280" s="7" t="n">
        <v>17</v>
      </c>
      <c r="J3280" s="7" t="n">
        <v>61673</v>
      </c>
      <c r="K3280" s="7" t="s">
        <v>349</v>
      </c>
      <c r="L3280" s="7" t="n">
        <v>2</v>
      </c>
      <c r="M3280" s="7" t="n">
        <v>0</v>
      </c>
    </row>
    <row r="3281" spans="1:18">
      <c r="A3281" t="s">
        <v>4</v>
      </c>
      <c r="B3281" s="4" t="s">
        <v>5</v>
      </c>
    </row>
    <row r="3282" spans="1:18">
      <c r="A3282" t="n">
        <v>30065</v>
      </c>
      <c r="B3282" s="25" t="n">
        <v>28</v>
      </c>
    </row>
    <row r="3283" spans="1:18">
      <c r="A3283" t="s">
        <v>4</v>
      </c>
      <c r="B3283" s="4" t="s">
        <v>5</v>
      </c>
      <c r="C3283" s="4" t="s">
        <v>11</v>
      </c>
      <c r="D3283" s="4" t="s">
        <v>7</v>
      </c>
    </row>
    <row r="3284" spans="1:18">
      <c r="A3284" t="n">
        <v>30066</v>
      </c>
      <c r="B3284" s="31" t="n">
        <v>89</v>
      </c>
      <c r="C3284" s="7" t="n">
        <v>65533</v>
      </c>
      <c r="D3284" s="7" t="n">
        <v>1</v>
      </c>
    </row>
    <row r="3285" spans="1:18">
      <c r="A3285" t="s">
        <v>4</v>
      </c>
      <c r="B3285" s="4" t="s">
        <v>5</v>
      </c>
      <c r="C3285" s="4" t="s">
        <v>7</v>
      </c>
      <c r="D3285" s="4" t="s">
        <v>11</v>
      </c>
      <c r="E3285" s="4" t="s">
        <v>7</v>
      </c>
    </row>
    <row r="3286" spans="1:18">
      <c r="A3286" t="n">
        <v>30070</v>
      </c>
      <c r="B3286" s="12" t="n">
        <v>49</v>
      </c>
      <c r="C3286" s="7" t="n">
        <v>1</v>
      </c>
      <c r="D3286" s="7" t="n">
        <v>4000</v>
      </c>
      <c r="E3286" s="7" t="n">
        <v>0</v>
      </c>
    </row>
    <row r="3287" spans="1:18">
      <c r="A3287" t="s">
        <v>4</v>
      </c>
      <c r="B3287" s="4" t="s">
        <v>5</v>
      </c>
      <c r="C3287" s="4" t="s">
        <v>7</v>
      </c>
      <c r="D3287" s="4" t="s">
        <v>11</v>
      </c>
      <c r="E3287" s="4" t="s">
        <v>13</v>
      </c>
    </row>
    <row r="3288" spans="1:18">
      <c r="A3288" t="n">
        <v>30075</v>
      </c>
      <c r="B3288" s="32" t="n">
        <v>58</v>
      </c>
      <c r="C3288" s="7" t="n">
        <v>101</v>
      </c>
      <c r="D3288" s="7" t="n">
        <v>1000</v>
      </c>
      <c r="E3288" s="7" t="n">
        <v>1</v>
      </c>
    </row>
    <row r="3289" spans="1:18">
      <c r="A3289" t="s">
        <v>4</v>
      </c>
      <c r="B3289" s="4" t="s">
        <v>5</v>
      </c>
      <c r="C3289" s="4" t="s">
        <v>7</v>
      </c>
      <c r="D3289" s="4" t="s">
        <v>11</v>
      </c>
    </row>
    <row r="3290" spans="1:18">
      <c r="A3290" t="n">
        <v>30083</v>
      </c>
      <c r="B3290" s="32" t="n">
        <v>58</v>
      </c>
      <c r="C3290" s="7" t="n">
        <v>254</v>
      </c>
      <c r="D3290" s="7" t="n">
        <v>0</v>
      </c>
    </row>
    <row r="3291" spans="1:18">
      <c r="A3291" t="s">
        <v>4</v>
      </c>
      <c r="B3291" s="4" t="s">
        <v>5</v>
      </c>
      <c r="C3291" s="4" t="s">
        <v>7</v>
      </c>
      <c r="D3291" s="4" t="s">
        <v>7</v>
      </c>
      <c r="E3291" s="4" t="s">
        <v>13</v>
      </c>
      <c r="F3291" s="4" t="s">
        <v>13</v>
      </c>
      <c r="G3291" s="4" t="s">
        <v>13</v>
      </c>
      <c r="H3291" s="4" t="s">
        <v>11</v>
      </c>
    </row>
    <row r="3292" spans="1:18">
      <c r="A3292" t="n">
        <v>30087</v>
      </c>
      <c r="B3292" s="60" t="n">
        <v>45</v>
      </c>
      <c r="C3292" s="7" t="n">
        <v>2</v>
      </c>
      <c r="D3292" s="7" t="n">
        <v>3</v>
      </c>
      <c r="E3292" s="7" t="n">
        <v>-139.610000610352</v>
      </c>
      <c r="F3292" s="7" t="n">
        <v>0.889999985694885</v>
      </c>
      <c r="G3292" s="7" t="n">
        <v>4.92000007629395</v>
      </c>
      <c r="H3292" s="7" t="n">
        <v>0</v>
      </c>
    </row>
    <row r="3293" spans="1:18">
      <c r="A3293" t="s">
        <v>4</v>
      </c>
      <c r="B3293" s="4" t="s">
        <v>5</v>
      </c>
      <c r="C3293" s="4" t="s">
        <v>7</v>
      </c>
      <c r="D3293" s="4" t="s">
        <v>7</v>
      </c>
      <c r="E3293" s="4" t="s">
        <v>13</v>
      </c>
      <c r="F3293" s="4" t="s">
        <v>13</v>
      </c>
      <c r="G3293" s="4" t="s">
        <v>13</v>
      </c>
      <c r="H3293" s="4" t="s">
        <v>11</v>
      </c>
      <c r="I3293" s="4" t="s">
        <v>7</v>
      </c>
    </row>
    <row r="3294" spans="1:18">
      <c r="A3294" t="n">
        <v>30104</v>
      </c>
      <c r="B3294" s="60" t="n">
        <v>45</v>
      </c>
      <c r="C3294" s="7" t="n">
        <v>4</v>
      </c>
      <c r="D3294" s="7" t="n">
        <v>3</v>
      </c>
      <c r="E3294" s="7" t="n">
        <v>45.3699989318848</v>
      </c>
      <c r="F3294" s="7" t="n">
        <v>180</v>
      </c>
      <c r="G3294" s="7" t="n">
        <v>0</v>
      </c>
      <c r="H3294" s="7" t="n">
        <v>0</v>
      </c>
      <c r="I3294" s="7" t="n">
        <v>0</v>
      </c>
    </row>
    <row r="3295" spans="1:18">
      <c r="A3295" t="s">
        <v>4</v>
      </c>
      <c r="B3295" s="4" t="s">
        <v>5</v>
      </c>
      <c r="C3295" s="4" t="s">
        <v>7</v>
      </c>
      <c r="D3295" s="4" t="s">
        <v>7</v>
      </c>
      <c r="E3295" s="4" t="s">
        <v>13</v>
      </c>
      <c r="F3295" s="4" t="s">
        <v>11</v>
      </c>
    </row>
    <row r="3296" spans="1:18">
      <c r="A3296" t="n">
        <v>30122</v>
      </c>
      <c r="B3296" s="60" t="n">
        <v>45</v>
      </c>
      <c r="C3296" s="7" t="n">
        <v>5</v>
      </c>
      <c r="D3296" s="7" t="n">
        <v>3</v>
      </c>
      <c r="E3296" s="7" t="n">
        <v>2</v>
      </c>
      <c r="F3296" s="7" t="n">
        <v>0</v>
      </c>
    </row>
    <row r="3297" spans="1:9">
      <c r="A3297" t="s">
        <v>4</v>
      </c>
      <c r="B3297" s="4" t="s">
        <v>5</v>
      </c>
      <c r="C3297" s="4" t="s">
        <v>7</v>
      </c>
      <c r="D3297" s="4" t="s">
        <v>7</v>
      </c>
      <c r="E3297" s="4" t="s">
        <v>13</v>
      </c>
      <c r="F3297" s="4" t="s">
        <v>11</v>
      </c>
    </row>
    <row r="3298" spans="1:9">
      <c r="A3298" t="n">
        <v>30131</v>
      </c>
      <c r="B3298" s="60" t="n">
        <v>45</v>
      </c>
      <c r="C3298" s="7" t="n">
        <v>11</v>
      </c>
      <c r="D3298" s="7" t="n">
        <v>3</v>
      </c>
      <c r="E3298" s="7" t="n">
        <v>42.5</v>
      </c>
      <c r="F3298" s="7" t="n">
        <v>0</v>
      </c>
    </row>
    <row r="3299" spans="1:9">
      <c r="A3299" t="s">
        <v>4</v>
      </c>
      <c r="B3299" s="4" t="s">
        <v>5</v>
      </c>
      <c r="C3299" s="4" t="s">
        <v>7</v>
      </c>
      <c r="D3299" s="4" t="s">
        <v>7</v>
      </c>
      <c r="E3299" s="4" t="s">
        <v>13</v>
      </c>
      <c r="F3299" s="4" t="s">
        <v>13</v>
      </c>
      <c r="G3299" s="4" t="s">
        <v>13</v>
      </c>
      <c r="H3299" s="4" t="s">
        <v>11</v>
      </c>
    </row>
    <row r="3300" spans="1:9">
      <c r="A3300" t="n">
        <v>30140</v>
      </c>
      <c r="B3300" s="60" t="n">
        <v>45</v>
      </c>
      <c r="C3300" s="7" t="n">
        <v>2</v>
      </c>
      <c r="D3300" s="7" t="n">
        <v>3</v>
      </c>
      <c r="E3300" s="7" t="n">
        <v>-140.429992675781</v>
      </c>
      <c r="F3300" s="7" t="n">
        <v>0.889999985694885</v>
      </c>
      <c r="G3300" s="7" t="n">
        <v>4.94000005722046</v>
      </c>
      <c r="H3300" s="7" t="n">
        <v>5000</v>
      </c>
    </row>
    <row r="3301" spans="1:9">
      <c r="A3301" t="s">
        <v>4</v>
      </c>
      <c r="B3301" s="4" t="s">
        <v>5</v>
      </c>
      <c r="C3301" s="4" t="s">
        <v>11</v>
      </c>
    </row>
    <row r="3302" spans="1:9">
      <c r="A3302" t="n">
        <v>30157</v>
      </c>
      <c r="B3302" s="28" t="n">
        <v>16</v>
      </c>
      <c r="C3302" s="7" t="n">
        <v>1000</v>
      </c>
    </row>
    <row r="3303" spans="1:9">
      <c r="A3303" t="s">
        <v>4</v>
      </c>
      <c r="B3303" s="4" t="s">
        <v>5</v>
      </c>
      <c r="C3303" s="4" t="s">
        <v>7</v>
      </c>
      <c r="D3303" s="4" t="s">
        <v>11</v>
      </c>
      <c r="E3303" s="4" t="s">
        <v>8</v>
      </c>
      <c r="F3303" s="4" t="s">
        <v>8</v>
      </c>
      <c r="G3303" s="4" t="s">
        <v>8</v>
      </c>
      <c r="H3303" s="4" t="s">
        <v>8</v>
      </c>
    </row>
    <row r="3304" spans="1:9">
      <c r="A3304" t="n">
        <v>30160</v>
      </c>
      <c r="B3304" s="27" t="n">
        <v>51</v>
      </c>
      <c r="C3304" s="7" t="n">
        <v>3</v>
      </c>
      <c r="D3304" s="7" t="n">
        <v>7002</v>
      </c>
      <c r="E3304" s="7" t="s">
        <v>350</v>
      </c>
      <c r="F3304" s="7" t="s">
        <v>85</v>
      </c>
      <c r="G3304" s="7" t="s">
        <v>87</v>
      </c>
      <c r="H3304" s="7" t="s">
        <v>88</v>
      </c>
    </row>
    <row r="3305" spans="1:9">
      <c r="A3305" t="s">
        <v>4</v>
      </c>
      <c r="B3305" s="4" t="s">
        <v>5</v>
      </c>
      <c r="C3305" s="4" t="s">
        <v>11</v>
      </c>
      <c r="D3305" s="4" t="s">
        <v>13</v>
      </c>
      <c r="E3305" s="4" t="s">
        <v>13</v>
      </c>
      <c r="F3305" s="4" t="s">
        <v>13</v>
      </c>
      <c r="G3305" s="4" t="s">
        <v>11</v>
      </c>
      <c r="H3305" s="4" t="s">
        <v>11</v>
      </c>
    </row>
    <row r="3306" spans="1:9">
      <c r="A3306" t="n">
        <v>30173</v>
      </c>
      <c r="B3306" s="44" t="n">
        <v>60</v>
      </c>
      <c r="C3306" s="7" t="n">
        <v>7002</v>
      </c>
      <c r="D3306" s="7" t="n">
        <v>0</v>
      </c>
      <c r="E3306" s="7" t="n">
        <v>0</v>
      </c>
      <c r="F3306" s="7" t="n">
        <v>0</v>
      </c>
      <c r="G3306" s="7" t="n">
        <v>800</v>
      </c>
      <c r="H3306" s="7" t="n">
        <v>0</v>
      </c>
    </row>
    <row r="3307" spans="1:9">
      <c r="A3307" t="s">
        <v>4</v>
      </c>
      <c r="B3307" s="4" t="s">
        <v>5</v>
      </c>
      <c r="C3307" s="4" t="s">
        <v>7</v>
      </c>
      <c r="D3307" s="4" t="s">
        <v>11</v>
      </c>
      <c r="E3307" s="4" t="s">
        <v>8</v>
      </c>
      <c r="F3307" s="4" t="s">
        <v>8</v>
      </c>
      <c r="G3307" s="4" t="s">
        <v>8</v>
      </c>
      <c r="H3307" s="4" t="s">
        <v>8</v>
      </c>
    </row>
    <row r="3308" spans="1:9">
      <c r="A3308" t="n">
        <v>30192</v>
      </c>
      <c r="B3308" s="27" t="n">
        <v>51</v>
      </c>
      <c r="C3308" s="7" t="n">
        <v>3</v>
      </c>
      <c r="D3308" s="7" t="n">
        <v>0</v>
      </c>
      <c r="E3308" s="7" t="s">
        <v>270</v>
      </c>
      <c r="F3308" s="7" t="s">
        <v>271</v>
      </c>
      <c r="G3308" s="7" t="s">
        <v>87</v>
      </c>
      <c r="H3308" s="7" t="s">
        <v>88</v>
      </c>
    </row>
    <row r="3309" spans="1:9">
      <c r="A3309" t="s">
        <v>4</v>
      </c>
      <c r="B3309" s="4" t="s">
        <v>5</v>
      </c>
      <c r="C3309" s="4" t="s">
        <v>7</v>
      </c>
      <c r="D3309" s="4" t="s">
        <v>11</v>
      </c>
      <c r="E3309" s="4" t="s">
        <v>8</v>
      </c>
      <c r="F3309" s="4" t="s">
        <v>8</v>
      </c>
      <c r="G3309" s="4" t="s">
        <v>8</v>
      </c>
      <c r="H3309" s="4" t="s">
        <v>8</v>
      </c>
    </row>
    <row r="3310" spans="1:9">
      <c r="A3310" t="n">
        <v>30221</v>
      </c>
      <c r="B3310" s="27" t="n">
        <v>51</v>
      </c>
      <c r="C3310" s="7" t="n">
        <v>3</v>
      </c>
      <c r="D3310" s="7" t="n">
        <v>61491</v>
      </c>
      <c r="E3310" s="7" t="s">
        <v>270</v>
      </c>
      <c r="F3310" s="7" t="s">
        <v>271</v>
      </c>
      <c r="G3310" s="7" t="s">
        <v>87</v>
      </c>
      <c r="H3310" s="7" t="s">
        <v>88</v>
      </c>
    </row>
    <row r="3311" spans="1:9">
      <c r="A3311" t="s">
        <v>4</v>
      </c>
      <c r="B3311" s="4" t="s">
        <v>5</v>
      </c>
      <c r="C3311" s="4" t="s">
        <v>7</v>
      </c>
      <c r="D3311" s="4" t="s">
        <v>11</v>
      </c>
      <c r="E3311" s="4" t="s">
        <v>8</v>
      </c>
      <c r="F3311" s="4" t="s">
        <v>8</v>
      </c>
      <c r="G3311" s="4" t="s">
        <v>8</v>
      </c>
      <c r="H3311" s="4" t="s">
        <v>8</v>
      </c>
    </row>
    <row r="3312" spans="1:9">
      <c r="A3312" t="n">
        <v>30250</v>
      </c>
      <c r="B3312" s="27" t="n">
        <v>51</v>
      </c>
      <c r="C3312" s="7" t="n">
        <v>3</v>
      </c>
      <c r="D3312" s="7" t="n">
        <v>61492</v>
      </c>
      <c r="E3312" s="7" t="s">
        <v>270</v>
      </c>
      <c r="F3312" s="7" t="s">
        <v>271</v>
      </c>
      <c r="G3312" s="7" t="s">
        <v>87</v>
      </c>
      <c r="H3312" s="7" t="s">
        <v>88</v>
      </c>
    </row>
    <row r="3313" spans="1:8">
      <c r="A3313" t="s">
        <v>4</v>
      </c>
      <c r="B3313" s="4" t="s">
        <v>5</v>
      </c>
      <c r="C3313" s="4" t="s">
        <v>7</v>
      </c>
      <c r="D3313" s="4" t="s">
        <v>11</v>
      </c>
      <c r="E3313" s="4" t="s">
        <v>8</v>
      </c>
      <c r="F3313" s="4" t="s">
        <v>8</v>
      </c>
      <c r="G3313" s="4" t="s">
        <v>8</v>
      </c>
      <c r="H3313" s="4" t="s">
        <v>8</v>
      </c>
    </row>
    <row r="3314" spans="1:8">
      <c r="A3314" t="n">
        <v>30279</v>
      </c>
      <c r="B3314" s="27" t="n">
        <v>51</v>
      </c>
      <c r="C3314" s="7" t="n">
        <v>3</v>
      </c>
      <c r="D3314" s="7" t="n">
        <v>61493</v>
      </c>
      <c r="E3314" s="7" t="s">
        <v>270</v>
      </c>
      <c r="F3314" s="7" t="s">
        <v>271</v>
      </c>
      <c r="G3314" s="7" t="s">
        <v>87</v>
      </c>
      <c r="H3314" s="7" t="s">
        <v>88</v>
      </c>
    </row>
    <row r="3315" spans="1:8">
      <c r="A3315" t="s">
        <v>4</v>
      </c>
      <c r="B3315" s="4" t="s">
        <v>5</v>
      </c>
      <c r="C3315" s="4" t="s">
        <v>7</v>
      </c>
      <c r="D3315" s="4" t="s">
        <v>11</v>
      </c>
      <c r="E3315" s="4" t="s">
        <v>8</v>
      </c>
      <c r="F3315" s="4" t="s">
        <v>8</v>
      </c>
      <c r="G3315" s="4" t="s">
        <v>8</v>
      </c>
      <c r="H3315" s="4" t="s">
        <v>8</v>
      </c>
    </row>
    <row r="3316" spans="1:8">
      <c r="A3316" t="n">
        <v>30308</v>
      </c>
      <c r="B3316" s="27" t="n">
        <v>51</v>
      </c>
      <c r="C3316" s="7" t="n">
        <v>3</v>
      </c>
      <c r="D3316" s="7" t="n">
        <v>61494</v>
      </c>
      <c r="E3316" s="7" t="s">
        <v>270</v>
      </c>
      <c r="F3316" s="7" t="s">
        <v>271</v>
      </c>
      <c r="G3316" s="7" t="s">
        <v>87</v>
      </c>
      <c r="H3316" s="7" t="s">
        <v>88</v>
      </c>
    </row>
    <row r="3317" spans="1:8">
      <c r="A3317" t="s">
        <v>4</v>
      </c>
      <c r="B3317" s="4" t="s">
        <v>5</v>
      </c>
      <c r="C3317" s="4" t="s">
        <v>7</v>
      </c>
      <c r="D3317" s="4" t="s">
        <v>11</v>
      </c>
      <c r="E3317" s="4" t="s">
        <v>8</v>
      </c>
      <c r="F3317" s="4" t="s">
        <v>8</v>
      </c>
      <c r="G3317" s="4" t="s">
        <v>8</v>
      </c>
      <c r="H3317" s="4" t="s">
        <v>8</v>
      </c>
    </row>
    <row r="3318" spans="1:8">
      <c r="A3318" t="n">
        <v>30337</v>
      </c>
      <c r="B3318" s="27" t="n">
        <v>51</v>
      </c>
      <c r="C3318" s="7" t="n">
        <v>3</v>
      </c>
      <c r="D3318" s="7" t="n">
        <v>61495</v>
      </c>
      <c r="E3318" s="7" t="s">
        <v>270</v>
      </c>
      <c r="F3318" s="7" t="s">
        <v>271</v>
      </c>
      <c r="G3318" s="7" t="s">
        <v>87</v>
      </c>
      <c r="H3318" s="7" t="s">
        <v>88</v>
      </c>
    </row>
    <row r="3319" spans="1:8">
      <c r="A3319" t="s">
        <v>4</v>
      </c>
      <c r="B3319" s="4" t="s">
        <v>5</v>
      </c>
      <c r="C3319" s="4" t="s">
        <v>11</v>
      </c>
    </row>
    <row r="3320" spans="1:8">
      <c r="A3320" t="n">
        <v>30366</v>
      </c>
      <c r="B3320" s="28" t="n">
        <v>16</v>
      </c>
      <c r="C3320" s="7" t="n">
        <v>4500</v>
      </c>
    </row>
    <row r="3321" spans="1:8">
      <c r="A3321" t="s">
        <v>4</v>
      </c>
      <c r="B3321" s="4" t="s">
        <v>5</v>
      </c>
      <c r="C3321" s="4" t="s">
        <v>7</v>
      </c>
      <c r="D3321" s="4" t="s">
        <v>11</v>
      </c>
      <c r="E3321" s="4" t="s">
        <v>15</v>
      </c>
      <c r="F3321" s="4" t="s">
        <v>11</v>
      </c>
      <c r="G3321" s="4" t="s">
        <v>15</v>
      </c>
      <c r="H3321" s="4" t="s">
        <v>7</v>
      </c>
    </row>
    <row r="3322" spans="1:8">
      <c r="A3322" t="n">
        <v>30369</v>
      </c>
      <c r="B3322" s="12" t="n">
        <v>49</v>
      </c>
      <c r="C3322" s="7" t="n">
        <v>0</v>
      </c>
      <c r="D3322" s="7" t="n">
        <v>556</v>
      </c>
      <c r="E3322" s="7" t="n">
        <v>1065353216</v>
      </c>
      <c r="F3322" s="7" t="n">
        <v>0</v>
      </c>
      <c r="G3322" s="7" t="n">
        <v>0</v>
      </c>
      <c r="H3322" s="7" t="n">
        <v>0</v>
      </c>
    </row>
    <row r="3323" spans="1:8">
      <c r="A3323" t="s">
        <v>4</v>
      </c>
      <c r="B3323" s="4" t="s">
        <v>5</v>
      </c>
      <c r="C3323" s="4" t="s">
        <v>7</v>
      </c>
      <c r="D3323" s="4" t="s">
        <v>11</v>
      </c>
      <c r="E3323" s="4" t="s">
        <v>8</v>
      </c>
    </row>
    <row r="3324" spans="1:8">
      <c r="A3324" t="n">
        <v>30384</v>
      </c>
      <c r="B3324" s="27" t="n">
        <v>51</v>
      </c>
      <c r="C3324" s="7" t="n">
        <v>4</v>
      </c>
      <c r="D3324" s="7" t="n">
        <v>7002</v>
      </c>
      <c r="E3324" s="7" t="s">
        <v>351</v>
      </c>
    </row>
    <row r="3325" spans="1:8">
      <c r="A3325" t="s">
        <v>4</v>
      </c>
      <c r="B3325" s="4" t="s">
        <v>5</v>
      </c>
      <c r="C3325" s="4" t="s">
        <v>11</v>
      </c>
    </row>
    <row r="3326" spans="1:8">
      <c r="A3326" t="n">
        <v>30397</v>
      </c>
      <c r="B3326" s="28" t="n">
        <v>16</v>
      </c>
      <c r="C3326" s="7" t="n">
        <v>0</v>
      </c>
    </row>
    <row r="3327" spans="1:8">
      <c r="A3327" t="s">
        <v>4</v>
      </c>
      <c r="B3327" s="4" t="s">
        <v>5</v>
      </c>
      <c r="C3327" s="4" t="s">
        <v>11</v>
      </c>
      <c r="D3327" s="4" t="s">
        <v>7</v>
      </c>
      <c r="E3327" s="4" t="s">
        <v>15</v>
      </c>
      <c r="F3327" s="4" t="s">
        <v>39</v>
      </c>
      <c r="G3327" s="4" t="s">
        <v>7</v>
      </c>
      <c r="H3327" s="4" t="s">
        <v>7</v>
      </c>
      <c r="I3327" s="4" t="s">
        <v>7</v>
      </c>
      <c r="J3327" s="4" t="s">
        <v>15</v>
      </c>
      <c r="K3327" s="4" t="s">
        <v>39</v>
      </c>
      <c r="L3327" s="4" t="s">
        <v>7</v>
      </c>
      <c r="M3327" s="4" t="s">
        <v>7</v>
      </c>
      <c r="N3327" s="4" t="s">
        <v>7</v>
      </c>
      <c r="O3327" s="4" t="s">
        <v>15</v>
      </c>
      <c r="P3327" s="4" t="s">
        <v>39</v>
      </c>
      <c r="Q3327" s="4" t="s">
        <v>7</v>
      </c>
      <c r="R3327" s="4" t="s">
        <v>7</v>
      </c>
    </row>
    <row r="3328" spans="1:8">
      <c r="A3328" t="n">
        <v>30400</v>
      </c>
      <c r="B3328" s="29" t="n">
        <v>26</v>
      </c>
      <c r="C3328" s="7" t="n">
        <v>7002</v>
      </c>
      <c r="D3328" s="7" t="n">
        <v>17</v>
      </c>
      <c r="E3328" s="7" t="n">
        <v>61674</v>
      </c>
      <c r="F3328" s="7" t="s">
        <v>352</v>
      </c>
      <c r="G3328" s="7" t="n">
        <v>2</v>
      </c>
      <c r="H3328" s="7" t="n">
        <v>3</v>
      </c>
      <c r="I3328" s="7" t="n">
        <v>17</v>
      </c>
      <c r="J3328" s="7" t="n">
        <v>61675</v>
      </c>
      <c r="K3328" s="7" t="s">
        <v>353</v>
      </c>
      <c r="L3328" s="7" t="n">
        <v>2</v>
      </c>
      <c r="M3328" s="7" t="n">
        <v>3</v>
      </c>
      <c r="N3328" s="7" t="n">
        <v>17</v>
      </c>
      <c r="O3328" s="7" t="n">
        <v>61676</v>
      </c>
      <c r="P3328" s="7" t="s">
        <v>354</v>
      </c>
      <c r="Q3328" s="7" t="n">
        <v>2</v>
      </c>
      <c r="R3328" s="7" t="n">
        <v>0</v>
      </c>
    </row>
    <row r="3329" spans="1:18">
      <c r="A3329" t="s">
        <v>4</v>
      </c>
      <c r="B3329" s="4" t="s">
        <v>5</v>
      </c>
    </row>
    <row r="3330" spans="1:18">
      <c r="A3330" t="n">
        <v>30679</v>
      </c>
      <c r="B3330" s="25" t="n">
        <v>28</v>
      </c>
    </row>
    <row r="3331" spans="1:18">
      <c r="A3331" t="s">
        <v>4</v>
      </c>
      <c r="B3331" s="4" t="s">
        <v>5</v>
      </c>
      <c r="C3331" s="4" t="s">
        <v>11</v>
      </c>
      <c r="D3331" s="4" t="s">
        <v>7</v>
      </c>
    </row>
    <row r="3332" spans="1:18">
      <c r="A3332" t="n">
        <v>30680</v>
      </c>
      <c r="B3332" s="31" t="n">
        <v>89</v>
      </c>
      <c r="C3332" s="7" t="n">
        <v>65533</v>
      </c>
      <c r="D3332" s="7" t="n">
        <v>1</v>
      </c>
    </row>
    <row r="3333" spans="1:18">
      <c r="A3333" t="s">
        <v>4</v>
      </c>
      <c r="B3333" s="4" t="s">
        <v>5</v>
      </c>
      <c r="C3333" s="4" t="s">
        <v>7</v>
      </c>
      <c r="D3333" s="4" t="s">
        <v>11</v>
      </c>
      <c r="E3333" s="4" t="s">
        <v>13</v>
      </c>
    </row>
    <row r="3334" spans="1:18">
      <c r="A3334" t="n">
        <v>30684</v>
      </c>
      <c r="B3334" s="32" t="n">
        <v>58</v>
      </c>
      <c r="C3334" s="7" t="n">
        <v>101</v>
      </c>
      <c r="D3334" s="7" t="n">
        <v>1000</v>
      </c>
      <c r="E3334" s="7" t="n">
        <v>1</v>
      </c>
    </row>
    <row r="3335" spans="1:18">
      <c r="A3335" t="s">
        <v>4</v>
      </c>
      <c r="B3335" s="4" t="s">
        <v>5</v>
      </c>
      <c r="C3335" s="4" t="s">
        <v>7</v>
      </c>
      <c r="D3335" s="4" t="s">
        <v>11</v>
      </c>
    </row>
    <row r="3336" spans="1:18">
      <c r="A3336" t="n">
        <v>30692</v>
      </c>
      <c r="B3336" s="32" t="n">
        <v>58</v>
      </c>
      <c r="C3336" s="7" t="n">
        <v>254</v>
      </c>
      <c r="D3336" s="7" t="n">
        <v>0</v>
      </c>
    </row>
    <row r="3337" spans="1:18">
      <c r="A3337" t="s">
        <v>4</v>
      </c>
      <c r="B3337" s="4" t="s">
        <v>5</v>
      </c>
      <c r="C3337" s="4" t="s">
        <v>7</v>
      </c>
      <c r="D3337" s="4" t="s">
        <v>7</v>
      </c>
      <c r="E3337" s="4" t="s">
        <v>13</v>
      </c>
      <c r="F3337" s="4" t="s">
        <v>13</v>
      </c>
      <c r="G3337" s="4" t="s">
        <v>13</v>
      </c>
      <c r="H3337" s="4" t="s">
        <v>11</v>
      </c>
    </row>
    <row r="3338" spans="1:18">
      <c r="A3338" t="n">
        <v>30696</v>
      </c>
      <c r="B3338" s="60" t="n">
        <v>45</v>
      </c>
      <c r="C3338" s="7" t="n">
        <v>2</v>
      </c>
      <c r="D3338" s="7" t="n">
        <v>3</v>
      </c>
      <c r="E3338" s="7" t="n">
        <v>-140.419998168945</v>
      </c>
      <c r="F3338" s="7" t="n">
        <v>0.709999978542328</v>
      </c>
      <c r="G3338" s="7" t="n">
        <v>5.30999994277954</v>
      </c>
      <c r="H3338" s="7" t="n">
        <v>0</v>
      </c>
    </row>
    <row r="3339" spans="1:18">
      <c r="A3339" t="s">
        <v>4</v>
      </c>
      <c r="B3339" s="4" t="s">
        <v>5</v>
      </c>
      <c r="C3339" s="4" t="s">
        <v>7</v>
      </c>
      <c r="D3339" s="4" t="s">
        <v>7</v>
      </c>
      <c r="E3339" s="4" t="s">
        <v>13</v>
      </c>
      <c r="F3339" s="4" t="s">
        <v>13</v>
      </c>
      <c r="G3339" s="4" t="s">
        <v>13</v>
      </c>
      <c r="H3339" s="4" t="s">
        <v>11</v>
      </c>
      <c r="I3339" s="4" t="s">
        <v>7</v>
      </c>
    </row>
    <row r="3340" spans="1:18">
      <c r="A3340" t="n">
        <v>30713</v>
      </c>
      <c r="B3340" s="60" t="n">
        <v>45</v>
      </c>
      <c r="C3340" s="7" t="n">
        <v>4</v>
      </c>
      <c r="D3340" s="7" t="n">
        <v>3</v>
      </c>
      <c r="E3340" s="7" t="n">
        <v>43.7599983215332</v>
      </c>
      <c r="F3340" s="7" t="n">
        <v>148.949996948242</v>
      </c>
      <c r="G3340" s="7" t="n">
        <v>354</v>
      </c>
      <c r="H3340" s="7" t="n">
        <v>0</v>
      </c>
      <c r="I3340" s="7" t="n">
        <v>0</v>
      </c>
    </row>
    <row r="3341" spans="1:18">
      <c r="A3341" t="s">
        <v>4</v>
      </c>
      <c r="B3341" s="4" t="s">
        <v>5</v>
      </c>
      <c r="C3341" s="4" t="s">
        <v>7</v>
      </c>
      <c r="D3341" s="4" t="s">
        <v>7</v>
      </c>
      <c r="E3341" s="4" t="s">
        <v>13</v>
      </c>
      <c r="F3341" s="4" t="s">
        <v>11</v>
      </c>
    </row>
    <row r="3342" spans="1:18">
      <c r="A3342" t="n">
        <v>30731</v>
      </c>
      <c r="B3342" s="60" t="n">
        <v>45</v>
      </c>
      <c r="C3342" s="7" t="n">
        <v>5</v>
      </c>
      <c r="D3342" s="7" t="n">
        <v>3</v>
      </c>
      <c r="E3342" s="7" t="n">
        <v>1.39999997615814</v>
      </c>
      <c r="F3342" s="7" t="n">
        <v>0</v>
      </c>
    </row>
    <row r="3343" spans="1:18">
      <c r="A3343" t="s">
        <v>4</v>
      </c>
      <c r="B3343" s="4" t="s">
        <v>5</v>
      </c>
      <c r="C3343" s="4" t="s">
        <v>7</v>
      </c>
      <c r="D3343" s="4" t="s">
        <v>7</v>
      </c>
      <c r="E3343" s="4" t="s">
        <v>13</v>
      </c>
      <c r="F3343" s="4" t="s">
        <v>11</v>
      </c>
    </row>
    <row r="3344" spans="1:18">
      <c r="A3344" t="n">
        <v>30740</v>
      </c>
      <c r="B3344" s="60" t="n">
        <v>45</v>
      </c>
      <c r="C3344" s="7" t="n">
        <v>11</v>
      </c>
      <c r="D3344" s="7" t="n">
        <v>3</v>
      </c>
      <c r="E3344" s="7" t="n">
        <v>34</v>
      </c>
      <c r="F3344" s="7" t="n">
        <v>0</v>
      </c>
    </row>
    <row r="3345" spans="1:9">
      <c r="A3345" t="s">
        <v>4</v>
      </c>
      <c r="B3345" s="4" t="s">
        <v>5</v>
      </c>
      <c r="C3345" s="4" t="s">
        <v>7</v>
      </c>
      <c r="D3345" s="4" t="s">
        <v>7</v>
      </c>
      <c r="E3345" s="4" t="s">
        <v>13</v>
      </c>
      <c r="F3345" s="4" t="s">
        <v>13</v>
      </c>
      <c r="G3345" s="4" t="s">
        <v>13</v>
      </c>
      <c r="H3345" s="4" t="s">
        <v>11</v>
      </c>
      <c r="I3345" s="4" t="s">
        <v>7</v>
      </c>
    </row>
    <row r="3346" spans="1:9">
      <c r="A3346" t="n">
        <v>30749</v>
      </c>
      <c r="B3346" s="60" t="n">
        <v>45</v>
      </c>
      <c r="C3346" s="7" t="n">
        <v>4</v>
      </c>
      <c r="D3346" s="7" t="n">
        <v>3</v>
      </c>
      <c r="E3346" s="7" t="n">
        <v>43.7599983215332</v>
      </c>
      <c r="F3346" s="7" t="n">
        <v>172.240005493164</v>
      </c>
      <c r="G3346" s="7" t="n">
        <v>354</v>
      </c>
      <c r="H3346" s="7" t="n">
        <v>40000</v>
      </c>
      <c r="I3346" s="7" t="n">
        <v>0</v>
      </c>
    </row>
    <row r="3347" spans="1:9">
      <c r="A3347" t="s">
        <v>4</v>
      </c>
      <c r="B3347" s="4" t="s">
        <v>5</v>
      </c>
      <c r="C3347" s="4" t="s">
        <v>7</v>
      </c>
      <c r="D3347" s="4" t="s">
        <v>11</v>
      </c>
      <c r="E3347" s="4" t="s">
        <v>8</v>
      </c>
      <c r="F3347" s="4" t="s">
        <v>8</v>
      </c>
      <c r="G3347" s="4" t="s">
        <v>8</v>
      </c>
      <c r="H3347" s="4" t="s">
        <v>8</v>
      </c>
    </row>
    <row r="3348" spans="1:9">
      <c r="A3348" t="n">
        <v>30767</v>
      </c>
      <c r="B3348" s="27" t="n">
        <v>51</v>
      </c>
      <c r="C3348" s="7" t="n">
        <v>3</v>
      </c>
      <c r="D3348" s="7" t="n">
        <v>7002</v>
      </c>
      <c r="E3348" s="7" t="s">
        <v>238</v>
      </c>
      <c r="F3348" s="7" t="s">
        <v>211</v>
      </c>
      <c r="G3348" s="7" t="s">
        <v>87</v>
      </c>
      <c r="H3348" s="7" t="s">
        <v>88</v>
      </c>
    </row>
    <row r="3349" spans="1:9">
      <c r="A3349" t="s">
        <v>4</v>
      </c>
      <c r="B3349" s="4" t="s">
        <v>5</v>
      </c>
      <c r="C3349" s="4" t="s">
        <v>7</v>
      </c>
      <c r="D3349" s="4" t="s">
        <v>11</v>
      </c>
    </row>
    <row r="3350" spans="1:9">
      <c r="A3350" t="n">
        <v>30780</v>
      </c>
      <c r="B3350" s="32" t="n">
        <v>58</v>
      </c>
      <c r="C3350" s="7" t="n">
        <v>255</v>
      </c>
      <c r="D3350" s="7" t="n">
        <v>0</v>
      </c>
    </row>
    <row r="3351" spans="1:9">
      <c r="A3351" t="s">
        <v>4</v>
      </c>
      <c r="B3351" s="4" t="s">
        <v>5</v>
      </c>
      <c r="C3351" s="4" t="s">
        <v>11</v>
      </c>
    </row>
    <row r="3352" spans="1:9">
      <c r="A3352" t="n">
        <v>30784</v>
      </c>
      <c r="B3352" s="28" t="n">
        <v>16</v>
      </c>
      <c r="C3352" s="7" t="n">
        <v>300</v>
      </c>
    </row>
    <row r="3353" spans="1:9">
      <c r="A3353" t="s">
        <v>4</v>
      </c>
      <c r="B3353" s="4" t="s">
        <v>5</v>
      </c>
      <c r="C3353" s="4" t="s">
        <v>7</v>
      </c>
      <c r="D3353" s="4" t="s">
        <v>11</v>
      </c>
      <c r="E3353" s="4" t="s">
        <v>8</v>
      </c>
    </row>
    <row r="3354" spans="1:9">
      <c r="A3354" t="n">
        <v>30787</v>
      </c>
      <c r="B3354" s="27" t="n">
        <v>51</v>
      </c>
      <c r="C3354" s="7" t="n">
        <v>4</v>
      </c>
      <c r="D3354" s="7" t="n">
        <v>7002</v>
      </c>
      <c r="E3354" s="7" t="s">
        <v>114</v>
      </c>
    </row>
    <row r="3355" spans="1:9">
      <c r="A3355" t="s">
        <v>4</v>
      </c>
      <c r="B3355" s="4" t="s">
        <v>5</v>
      </c>
      <c r="C3355" s="4" t="s">
        <v>11</v>
      </c>
    </row>
    <row r="3356" spans="1:9">
      <c r="A3356" t="n">
        <v>30801</v>
      </c>
      <c r="B3356" s="28" t="n">
        <v>16</v>
      </c>
      <c r="C3356" s="7" t="n">
        <v>0</v>
      </c>
    </row>
    <row r="3357" spans="1:9">
      <c r="A3357" t="s">
        <v>4</v>
      </c>
      <c r="B3357" s="4" t="s">
        <v>5</v>
      </c>
      <c r="C3357" s="4" t="s">
        <v>11</v>
      </c>
      <c r="D3357" s="4" t="s">
        <v>7</v>
      </c>
      <c r="E3357" s="4" t="s">
        <v>15</v>
      </c>
      <c r="F3357" s="4" t="s">
        <v>39</v>
      </c>
      <c r="G3357" s="4" t="s">
        <v>7</v>
      </c>
      <c r="H3357" s="4" t="s">
        <v>7</v>
      </c>
      <c r="I3357" s="4" t="s">
        <v>7</v>
      </c>
      <c r="J3357" s="4" t="s">
        <v>15</v>
      </c>
      <c r="K3357" s="4" t="s">
        <v>39</v>
      </c>
      <c r="L3357" s="4" t="s">
        <v>7</v>
      </c>
      <c r="M3357" s="4" t="s">
        <v>7</v>
      </c>
      <c r="N3357" s="4" t="s">
        <v>7</v>
      </c>
      <c r="O3357" s="4" t="s">
        <v>15</v>
      </c>
      <c r="P3357" s="4" t="s">
        <v>39</v>
      </c>
      <c r="Q3357" s="4" t="s">
        <v>7</v>
      </c>
      <c r="R3357" s="4" t="s">
        <v>7</v>
      </c>
      <c r="S3357" s="4" t="s">
        <v>7</v>
      </c>
      <c r="T3357" s="4" t="s">
        <v>15</v>
      </c>
      <c r="U3357" s="4" t="s">
        <v>39</v>
      </c>
      <c r="V3357" s="4" t="s">
        <v>7</v>
      </c>
      <c r="W3357" s="4" t="s">
        <v>7</v>
      </c>
      <c r="X3357" s="4" t="s">
        <v>7</v>
      </c>
      <c r="Y3357" s="4" t="s">
        <v>15</v>
      </c>
      <c r="Z3357" s="4" t="s">
        <v>39</v>
      </c>
      <c r="AA3357" s="4" t="s">
        <v>7</v>
      </c>
      <c r="AB3357" s="4" t="s">
        <v>7</v>
      </c>
    </row>
    <row r="3358" spans="1:9">
      <c r="A3358" t="n">
        <v>30804</v>
      </c>
      <c r="B3358" s="29" t="n">
        <v>26</v>
      </c>
      <c r="C3358" s="7" t="n">
        <v>7002</v>
      </c>
      <c r="D3358" s="7" t="n">
        <v>17</v>
      </c>
      <c r="E3358" s="7" t="n">
        <v>61677</v>
      </c>
      <c r="F3358" s="7" t="s">
        <v>355</v>
      </c>
      <c r="G3358" s="7" t="n">
        <v>2</v>
      </c>
      <c r="H3358" s="7" t="n">
        <v>3</v>
      </c>
      <c r="I3358" s="7" t="n">
        <v>17</v>
      </c>
      <c r="J3358" s="7" t="n">
        <v>61678</v>
      </c>
      <c r="K3358" s="7" t="s">
        <v>356</v>
      </c>
      <c r="L3358" s="7" t="n">
        <v>2</v>
      </c>
      <c r="M3358" s="7" t="n">
        <v>3</v>
      </c>
      <c r="N3358" s="7" t="n">
        <v>17</v>
      </c>
      <c r="O3358" s="7" t="n">
        <v>61679</v>
      </c>
      <c r="P3358" s="7" t="s">
        <v>357</v>
      </c>
      <c r="Q3358" s="7" t="n">
        <v>2</v>
      </c>
      <c r="R3358" s="7" t="n">
        <v>3</v>
      </c>
      <c r="S3358" s="7" t="n">
        <v>17</v>
      </c>
      <c r="T3358" s="7" t="n">
        <v>61680</v>
      </c>
      <c r="U3358" s="7" t="s">
        <v>358</v>
      </c>
      <c r="V3358" s="7" t="n">
        <v>2</v>
      </c>
      <c r="W3358" s="7" t="n">
        <v>3</v>
      </c>
      <c r="X3358" s="7" t="n">
        <v>17</v>
      </c>
      <c r="Y3358" s="7" t="n">
        <v>61681</v>
      </c>
      <c r="Z3358" s="7" t="s">
        <v>359</v>
      </c>
      <c r="AA3358" s="7" t="n">
        <v>2</v>
      </c>
      <c r="AB3358" s="7" t="n">
        <v>0</v>
      </c>
    </row>
    <row r="3359" spans="1:9">
      <c r="A3359" t="s">
        <v>4</v>
      </c>
      <c r="B3359" s="4" t="s">
        <v>5</v>
      </c>
    </row>
    <row r="3360" spans="1:9">
      <c r="A3360" t="n">
        <v>31336</v>
      </c>
      <c r="B3360" s="25" t="n">
        <v>28</v>
      </c>
    </row>
    <row r="3361" spans="1:28">
      <c r="A3361" t="s">
        <v>4</v>
      </c>
      <c r="B3361" s="4" t="s">
        <v>5</v>
      </c>
      <c r="C3361" s="4" t="s">
        <v>11</v>
      </c>
      <c r="D3361" s="4" t="s">
        <v>7</v>
      </c>
    </row>
    <row r="3362" spans="1:28">
      <c r="A3362" t="n">
        <v>31337</v>
      </c>
      <c r="B3362" s="31" t="n">
        <v>89</v>
      </c>
      <c r="C3362" s="7" t="n">
        <v>65533</v>
      </c>
      <c r="D3362" s="7" t="n">
        <v>1</v>
      </c>
    </row>
    <row r="3363" spans="1:28">
      <c r="A3363" t="s">
        <v>4</v>
      </c>
      <c r="B3363" s="4" t="s">
        <v>5</v>
      </c>
      <c r="C3363" s="4" t="s">
        <v>11</v>
      </c>
    </row>
    <row r="3364" spans="1:28">
      <c r="A3364" t="n">
        <v>31341</v>
      </c>
      <c r="B3364" s="28" t="n">
        <v>16</v>
      </c>
      <c r="C3364" s="7" t="n">
        <v>300</v>
      </c>
    </row>
    <row r="3365" spans="1:28">
      <c r="A3365" t="s">
        <v>4</v>
      </c>
      <c r="B3365" s="4" t="s">
        <v>5</v>
      </c>
      <c r="C3365" s="4" t="s">
        <v>7</v>
      </c>
      <c r="D3365" s="4" t="s">
        <v>11</v>
      </c>
      <c r="E3365" s="4" t="s">
        <v>13</v>
      </c>
    </row>
    <row r="3366" spans="1:28">
      <c r="A3366" t="n">
        <v>31344</v>
      </c>
      <c r="B3366" s="32" t="n">
        <v>58</v>
      </c>
      <c r="C3366" s="7" t="n">
        <v>101</v>
      </c>
      <c r="D3366" s="7" t="n">
        <v>800</v>
      </c>
      <c r="E3366" s="7" t="n">
        <v>1</v>
      </c>
    </row>
    <row r="3367" spans="1:28">
      <c r="A3367" t="s">
        <v>4</v>
      </c>
      <c r="B3367" s="4" t="s">
        <v>5</v>
      </c>
      <c r="C3367" s="4" t="s">
        <v>7</v>
      </c>
      <c r="D3367" s="4" t="s">
        <v>11</v>
      </c>
    </row>
    <row r="3368" spans="1:28">
      <c r="A3368" t="n">
        <v>31352</v>
      </c>
      <c r="B3368" s="32" t="n">
        <v>58</v>
      </c>
      <c r="C3368" s="7" t="n">
        <v>254</v>
      </c>
      <c r="D3368" s="7" t="n">
        <v>0</v>
      </c>
    </row>
    <row r="3369" spans="1:28">
      <c r="A3369" t="s">
        <v>4</v>
      </c>
      <c r="B3369" s="4" t="s">
        <v>5</v>
      </c>
      <c r="C3369" s="4" t="s">
        <v>7</v>
      </c>
      <c r="D3369" s="4" t="s">
        <v>7</v>
      </c>
      <c r="E3369" s="4" t="s">
        <v>13</v>
      </c>
      <c r="F3369" s="4" t="s">
        <v>13</v>
      </c>
      <c r="G3369" s="4" t="s">
        <v>13</v>
      </c>
      <c r="H3369" s="4" t="s">
        <v>11</v>
      </c>
    </row>
    <row r="3370" spans="1:28">
      <c r="A3370" t="n">
        <v>31356</v>
      </c>
      <c r="B3370" s="60" t="n">
        <v>45</v>
      </c>
      <c r="C3370" s="7" t="n">
        <v>2</v>
      </c>
      <c r="D3370" s="7" t="n">
        <v>3</v>
      </c>
      <c r="E3370" s="7" t="n">
        <v>-139.880004882813</v>
      </c>
      <c r="F3370" s="7" t="n">
        <v>1.29999995231628</v>
      </c>
      <c r="G3370" s="7" t="n">
        <v>4.17000007629395</v>
      </c>
      <c r="H3370" s="7" t="n">
        <v>0</v>
      </c>
    </row>
    <row r="3371" spans="1:28">
      <c r="A3371" t="s">
        <v>4</v>
      </c>
      <c r="B3371" s="4" t="s">
        <v>5</v>
      </c>
      <c r="C3371" s="4" t="s">
        <v>7</v>
      </c>
      <c r="D3371" s="4" t="s">
        <v>7</v>
      </c>
      <c r="E3371" s="4" t="s">
        <v>13</v>
      </c>
      <c r="F3371" s="4" t="s">
        <v>13</v>
      </c>
      <c r="G3371" s="4" t="s">
        <v>13</v>
      </c>
      <c r="H3371" s="4" t="s">
        <v>11</v>
      </c>
      <c r="I3371" s="4" t="s">
        <v>7</v>
      </c>
    </row>
    <row r="3372" spans="1:28">
      <c r="A3372" t="n">
        <v>31373</v>
      </c>
      <c r="B3372" s="60" t="n">
        <v>45</v>
      </c>
      <c r="C3372" s="7" t="n">
        <v>4</v>
      </c>
      <c r="D3372" s="7" t="n">
        <v>3</v>
      </c>
      <c r="E3372" s="7" t="n">
        <v>13.0699996948242</v>
      </c>
      <c r="F3372" s="7" t="n">
        <v>250.330001831055</v>
      </c>
      <c r="G3372" s="7" t="n">
        <v>0</v>
      </c>
      <c r="H3372" s="7" t="n">
        <v>0</v>
      </c>
      <c r="I3372" s="7" t="n">
        <v>0</v>
      </c>
    </row>
    <row r="3373" spans="1:28">
      <c r="A3373" t="s">
        <v>4</v>
      </c>
      <c r="B3373" s="4" t="s">
        <v>5</v>
      </c>
      <c r="C3373" s="4" t="s">
        <v>7</v>
      </c>
      <c r="D3373" s="4" t="s">
        <v>7</v>
      </c>
      <c r="E3373" s="4" t="s">
        <v>13</v>
      </c>
      <c r="F3373" s="4" t="s">
        <v>11</v>
      </c>
    </row>
    <row r="3374" spans="1:28">
      <c r="A3374" t="n">
        <v>31391</v>
      </c>
      <c r="B3374" s="60" t="n">
        <v>45</v>
      </c>
      <c r="C3374" s="7" t="n">
        <v>5</v>
      </c>
      <c r="D3374" s="7" t="n">
        <v>3</v>
      </c>
      <c r="E3374" s="7" t="n">
        <v>3.20000004768372</v>
      </c>
      <c r="F3374" s="7" t="n">
        <v>0</v>
      </c>
    </row>
    <row r="3375" spans="1:28">
      <c r="A3375" t="s">
        <v>4</v>
      </c>
      <c r="B3375" s="4" t="s">
        <v>5</v>
      </c>
      <c r="C3375" s="4" t="s">
        <v>7</v>
      </c>
      <c r="D3375" s="4" t="s">
        <v>7</v>
      </c>
      <c r="E3375" s="4" t="s">
        <v>13</v>
      </c>
      <c r="F3375" s="4" t="s">
        <v>11</v>
      </c>
    </row>
    <row r="3376" spans="1:28">
      <c r="A3376" t="n">
        <v>31400</v>
      </c>
      <c r="B3376" s="60" t="n">
        <v>45</v>
      </c>
      <c r="C3376" s="7" t="n">
        <v>11</v>
      </c>
      <c r="D3376" s="7" t="n">
        <v>3</v>
      </c>
      <c r="E3376" s="7" t="n">
        <v>36.7999992370605</v>
      </c>
      <c r="F3376" s="7" t="n">
        <v>0</v>
      </c>
    </row>
    <row r="3377" spans="1:9">
      <c r="A3377" t="s">
        <v>4</v>
      </c>
      <c r="B3377" s="4" t="s">
        <v>5</v>
      </c>
      <c r="C3377" s="4" t="s">
        <v>7</v>
      </c>
      <c r="D3377" s="4" t="s">
        <v>11</v>
      </c>
    </row>
    <row r="3378" spans="1:9">
      <c r="A3378" t="n">
        <v>31409</v>
      </c>
      <c r="B3378" s="32" t="n">
        <v>58</v>
      </c>
      <c r="C3378" s="7" t="n">
        <v>255</v>
      </c>
      <c r="D3378" s="7" t="n">
        <v>0</v>
      </c>
    </row>
    <row r="3379" spans="1:9">
      <c r="A3379" t="s">
        <v>4</v>
      </c>
      <c r="B3379" s="4" t="s">
        <v>5</v>
      </c>
      <c r="C3379" s="4" t="s">
        <v>11</v>
      </c>
    </row>
    <row r="3380" spans="1:9">
      <c r="A3380" t="n">
        <v>31413</v>
      </c>
      <c r="B3380" s="28" t="n">
        <v>16</v>
      </c>
      <c r="C3380" s="7" t="n">
        <v>300</v>
      </c>
    </row>
    <row r="3381" spans="1:9">
      <c r="A3381" t="s">
        <v>4</v>
      </c>
      <c r="B3381" s="4" t="s">
        <v>5</v>
      </c>
      <c r="C3381" s="4" t="s">
        <v>7</v>
      </c>
      <c r="D3381" s="4" t="s">
        <v>11</v>
      </c>
      <c r="E3381" s="4" t="s">
        <v>8</v>
      </c>
    </row>
    <row r="3382" spans="1:9">
      <c r="A3382" t="n">
        <v>31416</v>
      </c>
      <c r="B3382" s="27" t="n">
        <v>51</v>
      </c>
      <c r="C3382" s="7" t="n">
        <v>4</v>
      </c>
      <c r="D3382" s="7" t="n">
        <v>7002</v>
      </c>
      <c r="E3382" s="7" t="s">
        <v>114</v>
      </c>
    </row>
    <row r="3383" spans="1:9">
      <c r="A3383" t="s">
        <v>4</v>
      </c>
      <c r="B3383" s="4" t="s">
        <v>5</v>
      </c>
      <c r="C3383" s="4" t="s">
        <v>11</v>
      </c>
    </row>
    <row r="3384" spans="1:9">
      <c r="A3384" t="n">
        <v>31430</v>
      </c>
      <c r="B3384" s="28" t="n">
        <v>16</v>
      </c>
      <c r="C3384" s="7" t="n">
        <v>0</v>
      </c>
    </row>
    <row r="3385" spans="1:9">
      <c r="A3385" t="s">
        <v>4</v>
      </c>
      <c r="B3385" s="4" t="s">
        <v>5</v>
      </c>
      <c r="C3385" s="4" t="s">
        <v>11</v>
      </c>
      <c r="D3385" s="4" t="s">
        <v>7</v>
      </c>
      <c r="E3385" s="4" t="s">
        <v>15</v>
      </c>
      <c r="F3385" s="4" t="s">
        <v>39</v>
      </c>
      <c r="G3385" s="4" t="s">
        <v>7</v>
      </c>
      <c r="H3385" s="4" t="s">
        <v>7</v>
      </c>
      <c r="I3385" s="4" t="s">
        <v>7</v>
      </c>
      <c r="J3385" s="4" t="s">
        <v>15</v>
      </c>
      <c r="K3385" s="4" t="s">
        <v>39</v>
      </c>
      <c r="L3385" s="4" t="s">
        <v>7</v>
      </c>
      <c r="M3385" s="4" t="s">
        <v>7</v>
      </c>
      <c r="N3385" s="4" t="s">
        <v>7</v>
      </c>
      <c r="O3385" s="4" t="s">
        <v>15</v>
      </c>
      <c r="P3385" s="4" t="s">
        <v>39</v>
      </c>
      <c r="Q3385" s="4" t="s">
        <v>7</v>
      </c>
      <c r="R3385" s="4" t="s">
        <v>7</v>
      </c>
    </row>
    <row r="3386" spans="1:9">
      <c r="A3386" t="n">
        <v>31433</v>
      </c>
      <c r="B3386" s="29" t="n">
        <v>26</v>
      </c>
      <c r="C3386" s="7" t="n">
        <v>7002</v>
      </c>
      <c r="D3386" s="7" t="n">
        <v>17</v>
      </c>
      <c r="E3386" s="7" t="n">
        <v>61682</v>
      </c>
      <c r="F3386" s="7" t="s">
        <v>360</v>
      </c>
      <c r="G3386" s="7" t="n">
        <v>2</v>
      </c>
      <c r="H3386" s="7" t="n">
        <v>3</v>
      </c>
      <c r="I3386" s="7" t="n">
        <v>17</v>
      </c>
      <c r="J3386" s="7" t="n">
        <v>61683</v>
      </c>
      <c r="K3386" s="7" t="s">
        <v>361</v>
      </c>
      <c r="L3386" s="7" t="n">
        <v>2</v>
      </c>
      <c r="M3386" s="7" t="n">
        <v>3</v>
      </c>
      <c r="N3386" s="7" t="n">
        <v>17</v>
      </c>
      <c r="O3386" s="7" t="n">
        <v>61684</v>
      </c>
      <c r="P3386" s="7" t="s">
        <v>362</v>
      </c>
      <c r="Q3386" s="7" t="n">
        <v>2</v>
      </c>
      <c r="R3386" s="7" t="n">
        <v>0</v>
      </c>
    </row>
    <row r="3387" spans="1:9">
      <c r="A3387" t="s">
        <v>4</v>
      </c>
      <c r="B3387" s="4" t="s">
        <v>5</v>
      </c>
    </row>
    <row r="3388" spans="1:9">
      <c r="A3388" t="n">
        <v>31706</v>
      </c>
      <c r="B3388" s="25" t="n">
        <v>28</v>
      </c>
    </row>
    <row r="3389" spans="1:9">
      <c r="A3389" t="s">
        <v>4</v>
      </c>
      <c r="B3389" s="4" t="s">
        <v>5</v>
      </c>
      <c r="C3389" s="4" t="s">
        <v>11</v>
      </c>
      <c r="D3389" s="4" t="s">
        <v>7</v>
      </c>
    </row>
    <row r="3390" spans="1:9">
      <c r="A3390" t="n">
        <v>31707</v>
      </c>
      <c r="B3390" s="31" t="n">
        <v>89</v>
      </c>
      <c r="C3390" s="7" t="n">
        <v>65533</v>
      </c>
      <c r="D3390" s="7" t="n">
        <v>1</v>
      </c>
    </row>
    <row r="3391" spans="1:9">
      <c r="A3391" t="s">
        <v>4</v>
      </c>
      <c r="B3391" s="4" t="s">
        <v>5</v>
      </c>
      <c r="C3391" s="4" t="s">
        <v>7</v>
      </c>
      <c r="D3391" s="14" t="s">
        <v>14</v>
      </c>
      <c r="E3391" s="4" t="s">
        <v>5</v>
      </c>
      <c r="F3391" s="4" t="s">
        <v>7</v>
      </c>
      <c r="G3391" s="4" t="s">
        <v>11</v>
      </c>
      <c r="H3391" s="14" t="s">
        <v>16</v>
      </c>
      <c r="I3391" s="4" t="s">
        <v>7</v>
      </c>
      <c r="J3391" s="4" t="s">
        <v>12</v>
      </c>
    </row>
    <row r="3392" spans="1:9">
      <c r="A3392" t="n">
        <v>31711</v>
      </c>
      <c r="B3392" s="10" t="n">
        <v>5</v>
      </c>
      <c r="C3392" s="7" t="n">
        <v>28</v>
      </c>
      <c r="D3392" s="14" t="s">
        <v>3</v>
      </c>
      <c r="E3392" s="52" t="n">
        <v>64</v>
      </c>
      <c r="F3392" s="7" t="n">
        <v>5</v>
      </c>
      <c r="G3392" s="7" t="n">
        <v>1</v>
      </c>
      <c r="H3392" s="14" t="s">
        <v>3</v>
      </c>
      <c r="I3392" s="7" t="n">
        <v>1</v>
      </c>
      <c r="J3392" s="11" t="n">
        <f t="normal" ca="1">A3404</f>
        <v>0</v>
      </c>
    </row>
    <row r="3393" spans="1:18">
      <c r="A3393" t="s">
        <v>4</v>
      </c>
      <c r="B3393" s="4" t="s">
        <v>5</v>
      </c>
      <c r="C3393" s="4" t="s">
        <v>7</v>
      </c>
      <c r="D3393" s="4" t="s">
        <v>11</v>
      </c>
      <c r="E3393" s="4" t="s">
        <v>8</v>
      </c>
    </row>
    <row r="3394" spans="1:18">
      <c r="A3394" t="n">
        <v>31722</v>
      </c>
      <c r="B3394" s="27" t="n">
        <v>51</v>
      </c>
      <c r="C3394" s="7" t="n">
        <v>4</v>
      </c>
      <c r="D3394" s="7" t="n">
        <v>1</v>
      </c>
      <c r="E3394" s="7" t="s">
        <v>295</v>
      </c>
    </row>
    <row r="3395" spans="1:18">
      <c r="A3395" t="s">
        <v>4</v>
      </c>
      <c r="B3395" s="4" t="s">
        <v>5</v>
      </c>
      <c r="C3395" s="4" t="s">
        <v>11</v>
      </c>
    </row>
    <row r="3396" spans="1:18">
      <c r="A3396" t="n">
        <v>31735</v>
      </c>
      <c r="B3396" s="28" t="n">
        <v>16</v>
      </c>
      <c r="C3396" s="7" t="n">
        <v>0</v>
      </c>
    </row>
    <row r="3397" spans="1:18">
      <c r="A3397" t="s">
        <v>4</v>
      </c>
      <c r="B3397" s="4" t="s">
        <v>5</v>
      </c>
      <c r="C3397" s="4" t="s">
        <v>11</v>
      </c>
      <c r="D3397" s="4" t="s">
        <v>7</v>
      </c>
      <c r="E3397" s="4" t="s">
        <v>15</v>
      </c>
      <c r="F3397" s="4" t="s">
        <v>39</v>
      </c>
      <c r="G3397" s="4" t="s">
        <v>7</v>
      </c>
      <c r="H3397" s="4" t="s">
        <v>7</v>
      </c>
    </row>
    <row r="3398" spans="1:18">
      <c r="A3398" t="n">
        <v>31738</v>
      </c>
      <c r="B3398" s="29" t="n">
        <v>26</v>
      </c>
      <c r="C3398" s="7" t="n">
        <v>1</v>
      </c>
      <c r="D3398" s="7" t="n">
        <v>17</v>
      </c>
      <c r="E3398" s="7" t="n">
        <v>61685</v>
      </c>
      <c r="F3398" s="7" t="s">
        <v>363</v>
      </c>
      <c r="G3398" s="7" t="n">
        <v>2</v>
      </c>
      <c r="H3398" s="7" t="n">
        <v>0</v>
      </c>
    </row>
    <row r="3399" spans="1:18">
      <c r="A3399" t="s">
        <v>4</v>
      </c>
      <c r="B3399" s="4" t="s">
        <v>5</v>
      </c>
    </row>
    <row r="3400" spans="1:18">
      <c r="A3400" t="n">
        <v>31820</v>
      </c>
      <c r="B3400" s="25" t="n">
        <v>28</v>
      </c>
    </row>
    <row r="3401" spans="1:18">
      <c r="A3401" t="s">
        <v>4</v>
      </c>
      <c r="B3401" s="4" t="s">
        <v>5</v>
      </c>
      <c r="C3401" s="4" t="s">
        <v>12</v>
      </c>
    </row>
    <row r="3402" spans="1:18">
      <c r="A3402" t="n">
        <v>31821</v>
      </c>
      <c r="B3402" s="13" t="n">
        <v>3</v>
      </c>
      <c r="C3402" s="11" t="n">
        <f t="normal" ca="1">A3414</f>
        <v>0</v>
      </c>
    </row>
    <row r="3403" spans="1:18">
      <c r="A3403" t="s">
        <v>4</v>
      </c>
      <c r="B3403" s="4" t="s">
        <v>5</v>
      </c>
      <c r="C3403" s="4" t="s">
        <v>7</v>
      </c>
      <c r="D3403" s="14" t="s">
        <v>14</v>
      </c>
      <c r="E3403" s="4" t="s">
        <v>5</v>
      </c>
      <c r="F3403" s="4" t="s">
        <v>7</v>
      </c>
      <c r="G3403" s="4" t="s">
        <v>11</v>
      </c>
      <c r="H3403" s="14" t="s">
        <v>16</v>
      </c>
      <c r="I3403" s="4" t="s">
        <v>7</v>
      </c>
      <c r="J3403" s="4" t="s">
        <v>12</v>
      </c>
    </row>
    <row r="3404" spans="1:18">
      <c r="A3404" t="n">
        <v>31826</v>
      </c>
      <c r="B3404" s="10" t="n">
        <v>5</v>
      </c>
      <c r="C3404" s="7" t="n">
        <v>28</v>
      </c>
      <c r="D3404" s="14" t="s">
        <v>3</v>
      </c>
      <c r="E3404" s="52" t="n">
        <v>64</v>
      </c>
      <c r="F3404" s="7" t="n">
        <v>5</v>
      </c>
      <c r="G3404" s="7" t="n">
        <v>11</v>
      </c>
      <c r="H3404" s="14" t="s">
        <v>3</v>
      </c>
      <c r="I3404" s="7" t="n">
        <v>1</v>
      </c>
      <c r="J3404" s="11" t="n">
        <f t="normal" ca="1">A3414</f>
        <v>0</v>
      </c>
    </row>
    <row r="3405" spans="1:18">
      <c r="A3405" t="s">
        <v>4</v>
      </c>
      <c r="B3405" s="4" t="s">
        <v>5</v>
      </c>
      <c r="C3405" s="4" t="s">
        <v>7</v>
      </c>
      <c r="D3405" s="4" t="s">
        <v>11</v>
      </c>
      <c r="E3405" s="4" t="s">
        <v>8</v>
      </c>
    </row>
    <row r="3406" spans="1:18">
      <c r="A3406" t="n">
        <v>31837</v>
      </c>
      <c r="B3406" s="27" t="n">
        <v>51</v>
      </c>
      <c r="C3406" s="7" t="n">
        <v>4</v>
      </c>
      <c r="D3406" s="7" t="n">
        <v>11</v>
      </c>
      <c r="E3406" s="7" t="s">
        <v>284</v>
      </c>
    </row>
    <row r="3407" spans="1:18">
      <c r="A3407" t="s">
        <v>4</v>
      </c>
      <c r="B3407" s="4" t="s">
        <v>5</v>
      </c>
      <c r="C3407" s="4" t="s">
        <v>11</v>
      </c>
    </row>
    <row r="3408" spans="1:18">
      <c r="A3408" t="n">
        <v>31851</v>
      </c>
      <c r="B3408" s="28" t="n">
        <v>16</v>
      </c>
      <c r="C3408" s="7" t="n">
        <v>0</v>
      </c>
    </row>
    <row r="3409" spans="1:10">
      <c r="A3409" t="s">
        <v>4</v>
      </c>
      <c r="B3409" s="4" t="s">
        <v>5</v>
      </c>
      <c r="C3409" s="4" t="s">
        <v>11</v>
      </c>
      <c r="D3409" s="4" t="s">
        <v>7</v>
      </c>
      <c r="E3409" s="4" t="s">
        <v>15</v>
      </c>
      <c r="F3409" s="4" t="s">
        <v>39</v>
      </c>
      <c r="G3409" s="4" t="s">
        <v>7</v>
      </c>
      <c r="H3409" s="4" t="s">
        <v>7</v>
      </c>
    </row>
    <row r="3410" spans="1:10">
      <c r="A3410" t="n">
        <v>31854</v>
      </c>
      <c r="B3410" s="29" t="n">
        <v>26</v>
      </c>
      <c r="C3410" s="7" t="n">
        <v>11</v>
      </c>
      <c r="D3410" s="7" t="n">
        <v>17</v>
      </c>
      <c r="E3410" s="7" t="n">
        <v>61686</v>
      </c>
      <c r="F3410" s="7" t="s">
        <v>364</v>
      </c>
      <c r="G3410" s="7" t="n">
        <v>2</v>
      </c>
      <c r="H3410" s="7" t="n">
        <v>0</v>
      </c>
    </row>
    <row r="3411" spans="1:10">
      <c r="A3411" t="s">
        <v>4</v>
      </c>
      <c r="B3411" s="4" t="s">
        <v>5</v>
      </c>
    </row>
    <row r="3412" spans="1:10">
      <c r="A3412" t="n">
        <v>31952</v>
      </c>
      <c r="B3412" s="25" t="n">
        <v>28</v>
      </c>
    </row>
    <row r="3413" spans="1:10">
      <c r="A3413" t="s">
        <v>4</v>
      </c>
      <c r="B3413" s="4" t="s">
        <v>5</v>
      </c>
      <c r="C3413" s="4" t="s">
        <v>7</v>
      </c>
      <c r="D3413" s="4" t="s">
        <v>11</v>
      </c>
      <c r="E3413" s="4" t="s">
        <v>8</v>
      </c>
    </row>
    <row r="3414" spans="1:10">
      <c r="A3414" t="n">
        <v>31953</v>
      </c>
      <c r="B3414" s="27" t="n">
        <v>51</v>
      </c>
      <c r="C3414" s="7" t="n">
        <v>4</v>
      </c>
      <c r="D3414" s="7" t="n">
        <v>0</v>
      </c>
      <c r="E3414" s="7" t="s">
        <v>284</v>
      </c>
    </row>
    <row r="3415" spans="1:10">
      <c r="A3415" t="s">
        <v>4</v>
      </c>
      <c r="B3415" s="4" t="s">
        <v>5</v>
      </c>
      <c r="C3415" s="4" t="s">
        <v>11</v>
      </c>
    </row>
    <row r="3416" spans="1:10">
      <c r="A3416" t="n">
        <v>31967</v>
      </c>
      <c r="B3416" s="28" t="n">
        <v>16</v>
      </c>
      <c r="C3416" s="7" t="n">
        <v>0</v>
      </c>
    </row>
    <row r="3417" spans="1:10">
      <c r="A3417" t="s">
        <v>4</v>
      </c>
      <c r="B3417" s="4" t="s">
        <v>5</v>
      </c>
      <c r="C3417" s="4" t="s">
        <v>11</v>
      </c>
      <c r="D3417" s="4" t="s">
        <v>7</v>
      </c>
      <c r="E3417" s="4" t="s">
        <v>15</v>
      </c>
      <c r="F3417" s="4" t="s">
        <v>39</v>
      </c>
      <c r="G3417" s="4" t="s">
        <v>7</v>
      </c>
      <c r="H3417" s="4" t="s">
        <v>7</v>
      </c>
      <c r="I3417" s="4" t="s">
        <v>7</v>
      </c>
      <c r="J3417" s="4" t="s">
        <v>15</v>
      </c>
      <c r="K3417" s="4" t="s">
        <v>39</v>
      </c>
      <c r="L3417" s="4" t="s">
        <v>7</v>
      </c>
      <c r="M3417" s="4" t="s">
        <v>7</v>
      </c>
    </row>
    <row r="3418" spans="1:10">
      <c r="A3418" t="n">
        <v>31970</v>
      </c>
      <c r="B3418" s="29" t="n">
        <v>26</v>
      </c>
      <c r="C3418" s="7" t="n">
        <v>0</v>
      </c>
      <c r="D3418" s="7" t="n">
        <v>17</v>
      </c>
      <c r="E3418" s="7" t="n">
        <v>61687</v>
      </c>
      <c r="F3418" s="7" t="s">
        <v>365</v>
      </c>
      <c r="G3418" s="7" t="n">
        <v>2</v>
      </c>
      <c r="H3418" s="7" t="n">
        <v>3</v>
      </c>
      <c r="I3418" s="7" t="n">
        <v>17</v>
      </c>
      <c r="J3418" s="7" t="n">
        <v>61688</v>
      </c>
      <c r="K3418" s="7" t="s">
        <v>366</v>
      </c>
      <c r="L3418" s="7" t="n">
        <v>2</v>
      </c>
      <c r="M3418" s="7" t="n">
        <v>0</v>
      </c>
    </row>
    <row r="3419" spans="1:10">
      <c r="A3419" t="s">
        <v>4</v>
      </c>
      <c r="B3419" s="4" t="s">
        <v>5</v>
      </c>
    </row>
    <row r="3420" spans="1:10">
      <c r="A3420" t="n">
        <v>32105</v>
      </c>
      <c r="B3420" s="25" t="n">
        <v>28</v>
      </c>
    </row>
    <row r="3421" spans="1:10">
      <c r="A3421" t="s">
        <v>4</v>
      </c>
      <c r="B3421" s="4" t="s">
        <v>5</v>
      </c>
      <c r="C3421" s="4" t="s">
        <v>11</v>
      </c>
    </row>
    <row r="3422" spans="1:10">
      <c r="A3422" t="n">
        <v>32106</v>
      </c>
      <c r="B3422" s="28" t="n">
        <v>16</v>
      </c>
      <c r="C3422" s="7" t="n">
        <v>300</v>
      </c>
    </row>
    <row r="3423" spans="1:10">
      <c r="A3423" t="s">
        <v>4</v>
      </c>
      <c r="B3423" s="4" t="s">
        <v>5</v>
      </c>
      <c r="C3423" s="4" t="s">
        <v>7</v>
      </c>
      <c r="D3423" s="4" t="s">
        <v>11</v>
      </c>
      <c r="E3423" s="4" t="s">
        <v>8</v>
      </c>
    </row>
    <row r="3424" spans="1:10">
      <c r="A3424" t="n">
        <v>32109</v>
      </c>
      <c r="B3424" s="27" t="n">
        <v>51</v>
      </c>
      <c r="C3424" s="7" t="n">
        <v>4</v>
      </c>
      <c r="D3424" s="7" t="n">
        <v>7002</v>
      </c>
      <c r="E3424" s="7" t="s">
        <v>351</v>
      </c>
    </row>
    <row r="3425" spans="1:13">
      <c r="A3425" t="s">
        <v>4</v>
      </c>
      <c r="B3425" s="4" t="s">
        <v>5</v>
      </c>
      <c r="C3425" s="4" t="s">
        <v>11</v>
      </c>
    </row>
    <row r="3426" spans="1:13">
      <c r="A3426" t="n">
        <v>32122</v>
      </c>
      <c r="B3426" s="28" t="n">
        <v>16</v>
      </c>
      <c r="C3426" s="7" t="n">
        <v>0</v>
      </c>
    </row>
    <row r="3427" spans="1:13">
      <c r="A3427" t="s">
        <v>4</v>
      </c>
      <c r="B3427" s="4" t="s">
        <v>5</v>
      </c>
      <c r="C3427" s="4" t="s">
        <v>11</v>
      </c>
      <c r="D3427" s="4" t="s">
        <v>7</v>
      </c>
      <c r="E3427" s="4" t="s">
        <v>15</v>
      </c>
      <c r="F3427" s="4" t="s">
        <v>39</v>
      </c>
      <c r="G3427" s="4" t="s">
        <v>7</v>
      </c>
      <c r="H3427" s="4" t="s">
        <v>7</v>
      </c>
      <c r="I3427" s="4" t="s">
        <v>7</v>
      </c>
      <c r="J3427" s="4" t="s">
        <v>15</v>
      </c>
      <c r="K3427" s="4" t="s">
        <v>39</v>
      </c>
      <c r="L3427" s="4" t="s">
        <v>7</v>
      </c>
      <c r="M3427" s="4" t="s">
        <v>7</v>
      </c>
      <c r="N3427" s="4" t="s">
        <v>7</v>
      </c>
      <c r="O3427" s="4" t="s">
        <v>15</v>
      </c>
      <c r="P3427" s="4" t="s">
        <v>39</v>
      </c>
      <c r="Q3427" s="4" t="s">
        <v>7</v>
      </c>
      <c r="R3427" s="4" t="s">
        <v>7</v>
      </c>
    </row>
    <row r="3428" spans="1:13">
      <c r="A3428" t="n">
        <v>32125</v>
      </c>
      <c r="B3428" s="29" t="n">
        <v>26</v>
      </c>
      <c r="C3428" s="7" t="n">
        <v>7002</v>
      </c>
      <c r="D3428" s="7" t="n">
        <v>17</v>
      </c>
      <c r="E3428" s="7" t="n">
        <v>61689</v>
      </c>
      <c r="F3428" s="7" t="s">
        <v>367</v>
      </c>
      <c r="G3428" s="7" t="n">
        <v>2</v>
      </c>
      <c r="H3428" s="7" t="n">
        <v>3</v>
      </c>
      <c r="I3428" s="7" t="n">
        <v>17</v>
      </c>
      <c r="J3428" s="7" t="n">
        <v>61690</v>
      </c>
      <c r="K3428" s="7" t="s">
        <v>368</v>
      </c>
      <c r="L3428" s="7" t="n">
        <v>2</v>
      </c>
      <c r="M3428" s="7" t="n">
        <v>3</v>
      </c>
      <c r="N3428" s="7" t="n">
        <v>17</v>
      </c>
      <c r="O3428" s="7" t="n">
        <v>61691</v>
      </c>
      <c r="P3428" s="7" t="s">
        <v>369</v>
      </c>
      <c r="Q3428" s="7" t="n">
        <v>2</v>
      </c>
      <c r="R3428" s="7" t="n">
        <v>0</v>
      </c>
    </row>
    <row r="3429" spans="1:13">
      <c r="A3429" t="s">
        <v>4</v>
      </c>
      <c r="B3429" s="4" t="s">
        <v>5</v>
      </c>
    </row>
    <row r="3430" spans="1:13">
      <c r="A3430" t="n">
        <v>32434</v>
      </c>
      <c r="B3430" s="25" t="n">
        <v>28</v>
      </c>
    </row>
    <row r="3431" spans="1:13">
      <c r="A3431" t="s">
        <v>4</v>
      </c>
      <c r="B3431" s="4" t="s">
        <v>5</v>
      </c>
      <c r="C3431" s="4" t="s">
        <v>11</v>
      </c>
      <c r="D3431" s="4" t="s">
        <v>7</v>
      </c>
      <c r="E3431" s="4" t="s">
        <v>13</v>
      </c>
      <c r="F3431" s="4" t="s">
        <v>11</v>
      </c>
    </row>
    <row r="3432" spans="1:13">
      <c r="A3432" t="n">
        <v>32435</v>
      </c>
      <c r="B3432" s="30" t="n">
        <v>59</v>
      </c>
      <c r="C3432" s="7" t="n">
        <v>0</v>
      </c>
      <c r="D3432" s="7" t="n">
        <v>9</v>
      </c>
      <c r="E3432" s="7" t="n">
        <v>0.150000005960464</v>
      </c>
      <c r="F3432" s="7" t="n">
        <v>0</v>
      </c>
    </row>
    <row r="3433" spans="1:13">
      <c r="A3433" t="s">
        <v>4</v>
      </c>
      <c r="B3433" s="4" t="s">
        <v>5</v>
      </c>
      <c r="C3433" s="4" t="s">
        <v>11</v>
      </c>
      <c r="D3433" s="4" t="s">
        <v>7</v>
      </c>
      <c r="E3433" s="4" t="s">
        <v>13</v>
      </c>
      <c r="F3433" s="4" t="s">
        <v>11</v>
      </c>
    </row>
    <row r="3434" spans="1:13">
      <c r="A3434" t="n">
        <v>32445</v>
      </c>
      <c r="B3434" s="30" t="n">
        <v>59</v>
      </c>
      <c r="C3434" s="7" t="n">
        <v>61491</v>
      </c>
      <c r="D3434" s="7" t="n">
        <v>9</v>
      </c>
      <c r="E3434" s="7" t="n">
        <v>0.150000005960464</v>
      </c>
      <c r="F3434" s="7" t="n">
        <v>0</v>
      </c>
    </row>
    <row r="3435" spans="1:13">
      <c r="A3435" t="s">
        <v>4</v>
      </c>
      <c r="B3435" s="4" t="s">
        <v>5</v>
      </c>
      <c r="C3435" s="4" t="s">
        <v>11</v>
      </c>
      <c r="D3435" s="4" t="s">
        <v>7</v>
      </c>
      <c r="E3435" s="4" t="s">
        <v>13</v>
      </c>
      <c r="F3435" s="4" t="s">
        <v>11</v>
      </c>
    </row>
    <row r="3436" spans="1:13">
      <c r="A3436" t="n">
        <v>32455</v>
      </c>
      <c r="B3436" s="30" t="n">
        <v>59</v>
      </c>
      <c r="C3436" s="7" t="n">
        <v>61492</v>
      </c>
      <c r="D3436" s="7" t="n">
        <v>9</v>
      </c>
      <c r="E3436" s="7" t="n">
        <v>0.150000005960464</v>
      </c>
      <c r="F3436" s="7" t="n">
        <v>0</v>
      </c>
    </row>
    <row r="3437" spans="1:13">
      <c r="A3437" t="s">
        <v>4</v>
      </c>
      <c r="B3437" s="4" t="s">
        <v>5</v>
      </c>
      <c r="C3437" s="4" t="s">
        <v>11</v>
      </c>
      <c r="D3437" s="4" t="s">
        <v>7</v>
      </c>
      <c r="E3437" s="4" t="s">
        <v>13</v>
      </c>
      <c r="F3437" s="4" t="s">
        <v>11</v>
      </c>
    </row>
    <row r="3438" spans="1:13">
      <c r="A3438" t="n">
        <v>32465</v>
      </c>
      <c r="B3438" s="30" t="n">
        <v>59</v>
      </c>
      <c r="C3438" s="7" t="n">
        <v>61493</v>
      </c>
      <c r="D3438" s="7" t="n">
        <v>9</v>
      </c>
      <c r="E3438" s="7" t="n">
        <v>0.150000005960464</v>
      </c>
      <c r="F3438" s="7" t="n">
        <v>0</v>
      </c>
    </row>
    <row r="3439" spans="1:13">
      <c r="A3439" t="s">
        <v>4</v>
      </c>
      <c r="B3439" s="4" t="s">
        <v>5</v>
      </c>
      <c r="C3439" s="4" t="s">
        <v>11</v>
      </c>
      <c r="D3439" s="4" t="s">
        <v>7</v>
      </c>
      <c r="E3439" s="4" t="s">
        <v>13</v>
      </c>
      <c r="F3439" s="4" t="s">
        <v>11</v>
      </c>
    </row>
    <row r="3440" spans="1:13">
      <c r="A3440" t="n">
        <v>32475</v>
      </c>
      <c r="B3440" s="30" t="n">
        <v>59</v>
      </c>
      <c r="C3440" s="7" t="n">
        <v>61494</v>
      </c>
      <c r="D3440" s="7" t="n">
        <v>9</v>
      </c>
      <c r="E3440" s="7" t="n">
        <v>0.150000005960464</v>
      </c>
      <c r="F3440" s="7" t="n">
        <v>0</v>
      </c>
    </row>
    <row r="3441" spans="1:18">
      <c r="A3441" t="s">
        <v>4</v>
      </c>
      <c r="B3441" s="4" t="s">
        <v>5</v>
      </c>
      <c r="C3441" s="4" t="s">
        <v>11</v>
      </c>
      <c r="D3441" s="4" t="s">
        <v>7</v>
      </c>
      <c r="E3441" s="4" t="s">
        <v>13</v>
      </c>
      <c r="F3441" s="4" t="s">
        <v>11</v>
      </c>
    </row>
    <row r="3442" spans="1:18">
      <c r="A3442" t="n">
        <v>32485</v>
      </c>
      <c r="B3442" s="30" t="n">
        <v>59</v>
      </c>
      <c r="C3442" s="7" t="n">
        <v>61495</v>
      </c>
      <c r="D3442" s="7" t="n">
        <v>9</v>
      </c>
      <c r="E3442" s="7" t="n">
        <v>0.150000005960464</v>
      </c>
      <c r="F3442" s="7" t="n">
        <v>0</v>
      </c>
    </row>
    <row r="3443" spans="1:18">
      <c r="A3443" t="s">
        <v>4</v>
      </c>
      <c r="B3443" s="4" t="s">
        <v>5</v>
      </c>
      <c r="C3443" s="4" t="s">
        <v>11</v>
      </c>
    </row>
    <row r="3444" spans="1:18">
      <c r="A3444" t="n">
        <v>32495</v>
      </c>
      <c r="B3444" s="28" t="n">
        <v>16</v>
      </c>
      <c r="C3444" s="7" t="n">
        <v>1500</v>
      </c>
    </row>
    <row r="3445" spans="1:18">
      <c r="A3445" t="s">
        <v>4</v>
      </c>
      <c r="B3445" s="4" t="s">
        <v>5</v>
      </c>
      <c r="C3445" s="4" t="s">
        <v>7</v>
      </c>
      <c r="D3445" s="14" t="s">
        <v>14</v>
      </c>
      <c r="E3445" s="4" t="s">
        <v>5</v>
      </c>
      <c r="F3445" s="4" t="s">
        <v>7</v>
      </c>
      <c r="G3445" s="4" t="s">
        <v>11</v>
      </c>
      <c r="H3445" s="14" t="s">
        <v>16</v>
      </c>
      <c r="I3445" s="4" t="s">
        <v>7</v>
      </c>
      <c r="J3445" s="4" t="s">
        <v>12</v>
      </c>
    </row>
    <row r="3446" spans="1:18">
      <c r="A3446" t="n">
        <v>32498</v>
      </c>
      <c r="B3446" s="10" t="n">
        <v>5</v>
      </c>
      <c r="C3446" s="7" t="n">
        <v>28</v>
      </c>
      <c r="D3446" s="14" t="s">
        <v>3</v>
      </c>
      <c r="E3446" s="52" t="n">
        <v>64</v>
      </c>
      <c r="F3446" s="7" t="n">
        <v>5</v>
      </c>
      <c r="G3446" s="7" t="n">
        <v>2</v>
      </c>
      <c r="H3446" s="14" t="s">
        <v>3</v>
      </c>
      <c r="I3446" s="7" t="n">
        <v>1</v>
      </c>
      <c r="J3446" s="11" t="n">
        <f t="normal" ca="1">A3458</f>
        <v>0</v>
      </c>
    </row>
    <row r="3447" spans="1:18">
      <c r="A3447" t="s">
        <v>4</v>
      </c>
      <c r="B3447" s="4" t="s">
        <v>5</v>
      </c>
      <c r="C3447" s="4" t="s">
        <v>7</v>
      </c>
      <c r="D3447" s="4" t="s">
        <v>11</v>
      </c>
      <c r="E3447" s="4" t="s">
        <v>8</v>
      </c>
    </row>
    <row r="3448" spans="1:18">
      <c r="A3448" t="n">
        <v>32509</v>
      </c>
      <c r="B3448" s="27" t="n">
        <v>51</v>
      </c>
      <c r="C3448" s="7" t="n">
        <v>4</v>
      </c>
      <c r="D3448" s="7" t="n">
        <v>2</v>
      </c>
      <c r="E3448" s="7" t="s">
        <v>295</v>
      </c>
    </row>
    <row r="3449" spans="1:18">
      <c r="A3449" t="s">
        <v>4</v>
      </c>
      <c r="B3449" s="4" t="s">
        <v>5</v>
      </c>
      <c r="C3449" s="4" t="s">
        <v>11</v>
      </c>
    </row>
    <row r="3450" spans="1:18">
      <c r="A3450" t="n">
        <v>32522</v>
      </c>
      <c r="B3450" s="28" t="n">
        <v>16</v>
      </c>
      <c r="C3450" s="7" t="n">
        <v>0</v>
      </c>
    </row>
    <row r="3451" spans="1:18">
      <c r="A3451" t="s">
        <v>4</v>
      </c>
      <c r="B3451" s="4" t="s">
        <v>5</v>
      </c>
      <c r="C3451" s="4" t="s">
        <v>11</v>
      </c>
      <c r="D3451" s="4" t="s">
        <v>7</v>
      </c>
      <c r="E3451" s="4" t="s">
        <v>15</v>
      </c>
      <c r="F3451" s="4" t="s">
        <v>39</v>
      </c>
      <c r="G3451" s="4" t="s">
        <v>7</v>
      </c>
      <c r="H3451" s="4" t="s">
        <v>7</v>
      </c>
    </row>
    <row r="3452" spans="1:18">
      <c r="A3452" t="n">
        <v>32525</v>
      </c>
      <c r="B3452" s="29" t="n">
        <v>26</v>
      </c>
      <c r="C3452" s="7" t="n">
        <v>2</v>
      </c>
      <c r="D3452" s="7" t="n">
        <v>17</v>
      </c>
      <c r="E3452" s="7" t="n">
        <v>61692</v>
      </c>
      <c r="F3452" s="7" t="s">
        <v>370</v>
      </c>
      <c r="G3452" s="7" t="n">
        <v>2</v>
      </c>
      <c r="H3452" s="7" t="n">
        <v>0</v>
      </c>
    </row>
    <row r="3453" spans="1:18">
      <c r="A3453" t="s">
        <v>4</v>
      </c>
      <c r="B3453" s="4" t="s">
        <v>5</v>
      </c>
    </row>
    <row r="3454" spans="1:18">
      <c r="A3454" t="n">
        <v>32565</v>
      </c>
      <c r="B3454" s="25" t="n">
        <v>28</v>
      </c>
    </row>
    <row r="3455" spans="1:18">
      <c r="A3455" t="s">
        <v>4</v>
      </c>
      <c r="B3455" s="4" t="s">
        <v>5</v>
      </c>
      <c r="C3455" s="4" t="s">
        <v>12</v>
      </c>
    </row>
    <row r="3456" spans="1:18">
      <c r="A3456" t="n">
        <v>32566</v>
      </c>
      <c r="B3456" s="13" t="n">
        <v>3</v>
      </c>
      <c r="C3456" s="11" t="n">
        <f t="normal" ca="1">A3466</f>
        <v>0</v>
      </c>
    </row>
    <row r="3457" spans="1:10">
      <c r="A3457" t="s">
        <v>4</v>
      </c>
      <c r="B3457" s="4" t="s">
        <v>5</v>
      </c>
      <c r="C3457" s="4" t="s">
        <v>7</v>
      </c>
      <c r="D3457" s="4" t="s">
        <v>11</v>
      </c>
      <c r="E3457" s="4" t="s">
        <v>8</v>
      </c>
    </row>
    <row r="3458" spans="1:10">
      <c r="A3458" t="n">
        <v>32571</v>
      </c>
      <c r="B3458" s="27" t="n">
        <v>51</v>
      </c>
      <c r="C3458" s="7" t="n">
        <v>4</v>
      </c>
      <c r="D3458" s="7" t="n">
        <v>0</v>
      </c>
      <c r="E3458" s="7" t="s">
        <v>295</v>
      </c>
    </row>
    <row r="3459" spans="1:10">
      <c r="A3459" t="s">
        <v>4</v>
      </c>
      <c r="B3459" s="4" t="s">
        <v>5</v>
      </c>
      <c r="C3459" s="4" t="s">
        <v>11</v>
      </c>
    </row>
    <row r="3460" spans="1:10">
      <c r="A3460" t="n">
        <v>32584</v>
      </c>
      <c r="B3460" s="28" t="n">
        <v>16</v>
      </c>
      <c r="C3460" s="7" t="n">
        <v>0</v>
      </c>
    </row>
    <row r="3461" spans="1:10">
      <c r="A3461" t="s">
        <v>4</v>
      </c>
      <c r="B3461" s="4" t="s">
        <v>5</v>
      </c>
      <c r="C3461" s="4" t="s">
        <v>11</v>
      </c>
      <c r="D3461" s="4" t="s">
        <v>7</v>
      </c>
      <c r="E3461" s="4" t="s">
        <v>15</v>
      </c>
      <c r="F3461" s="4" t="s">
        <v>39</v>
      </c>
      <c r="G3461" s="4" t="s">
        <v>7</v>
      </c>
      <c r="H3461" s="4" t="s">
        <v>7</v>
      </c>
    </row>
    <row r="3462" spans="1:10">
      <c r="A3462" t="n">
        <v>32587</v>
      </c>
      <c r="B3462" s="29" t="n">
        <v>26</v>
      </c>
      <c r="C3462" s="7" t="n">
        <v>0</v>
      </c>
      <c r="D3462" s="7" t="n">
        <v>17</v>
      </c>
      <c r="E3462" s="7" t="n">
        <v>61693</v>
      </c>
      <c r="F3462" s="7" t="s">
        <v>370</v>
      </c>
      <c r="G3462" s="7" t="n">
        <v>2</v>
      </c>
      <c r="H3462" s="7" t="n">
        <v>0</v>
      </c>
    </row>
    <row r="3463" spans="1:10">
      <c r="A3463" t="s">
        <v>4</v>
      </c>
      <c r="B3463" s="4" t="s">
        <v>5</v>
      </c>
    </row>
    <row r="3464" spans="1:10">
      <c r="A3464" t="n">
        <v>32627</v>
      </c>
      <c r="B3464" s="25" t="n">
        <v>28</v>
      </c>
    </row>
    <row r="3465" spans="1:10">
      <c r="A3465" t="s">
        <v>4</v>
      </c>
      <c r="B3465" s="4" t="s">
        <v>5</v>
      </c>
      <c r="C3465" s="4" t="s">
        <v>7</v>
      </c>
      <c r="D3465" s="14" t="s">
        <v>14</v>
      </c>
      <c r="E3465" s="4" t="s">
        <v>5</v>
      </c>
      <c r="F3465" s="4" t="s">
        <v>7</v>
      </c>
      <c r="G3465" s="4" t="s">
        <v>11</v>
      </c>
      <c r="H3465" s="14" t="s">
        <v>16</v>
      </c>
      <c r="I3465" s="4" t="s">
        <v>7</v>
      </c>
      <c r="J3465" s="4" t="s">
        <v>12</v>
      </c>
    </row>
    <row r="3466" spans="1:10">
      <c r="A3466" t="n">
        <v>32628</v>
      </c>
      <c r="B3466" s="10" t="n">
        <v>5</v>
      </c>
      <c r="C3466" s="7" t="n">
        <v>28</v>
      </c>
      <c r="D3466" s="14" t="s">
        <v>3</v>
      </c>
      <c r="E3466" s="52" t="n">
        <v>64</v>
      </c>
      <c r="F3466" s="7" t="n">
        <v>5</v>
      </c>
      <c r="G3466" s="7" t="n">
        <v>8</v>
      </c>
      <c r="H3466" s="14" t="s">
        <v>3</v>
      </c>
      <c r="I3466" s="7" t="n">
        <v>1</v>
      </c>
      <c r="J3466" s="11" t="n">
        <f t="normal" ca="1">A3476</f>
        <v>0</v>
      </c>
    </row>
    <row r="3467" spans="1:10">
      <c r="A3467" t="s">
        <v>4</v>
      </c>
      <c r="B3467" s="4" t="s">
        <v>5</v>
      </c>
      <c r="C3467" s="4" t="s">
        <v>7</v>
      </c>
      <c r="D3467" s="4" t="s">
        <v>11</v>
      </c>
      <c r="E3467" s="4" t="s">
        <v>8</v>
      </c>
    </row>
    <row r="3468" spans="1:10">
      <c r="A3468" t="n">
        <v>32639</v>
      </c>
      <c r="B3468" s="27" t="n">
        <v>51</v>
      </c>
      <c r="C3468" s="7" t="n">
        <v>4</v>
      </c>
      <c r="D3468" s="7" t="n">
        <v>8</v>
      </c>
      <c r="E3468" s="7" t="s">
        <v>284</v>
      </c>
    </row>
    <row r="3469" spans="1:10">
      <c r="A3469" t="s">
        <v>4</v>
      </c>
      <c r="B3469" s="4" t="s">
        <v>5</v>
      </c>
      <c r="C3469" s="4" t="s">
        <v>11</v>
      </c>
    </row>
    <row r="3470" spans="1:10">
      <c r="A3470" t="n">
        <v>32653</v>
      </c>
      <c r="B3470" s="28" t="n">
        <v>16</v>
      </c>
      <c r="C3470" s="7" t="n">
        <v>0</v>
      </c>
    </row>
    <row r="3471" spans="1:10">
      <c r="A3471" t="s">
        <v>4</v>
      </c>
      <c r="B3471" s="4" t="s">
        <v>5</v>
      </c>
      <c r="C3471" s="4" t="s">
        <v>11</v>
      </c>
      <c r="D3471" s="4" t="s">
        <v>7</v>
      </c>
      <c r="E3471" s="4" t="s">
        <v>15</v>
      </c>
      <c r="F3471" s="4" t="s">
        <v>39</v>
      </c>
      <c r="G3471" s="4" t="s">
        <v>7</v>
      </c>
      <c r="H3471" s="4" t="s">
        <v>7</v>
      </c>
    </row>
    <row r="3472" spans="1:10">
      <c r="A3472" t="n">
        <v>32656</v>
      </c>
      <c r="B3472" s="29" t="n">
        <v>26</v>
      </c>
      <c r="C3472" s="7" t="n">
        <v>8</v>
      </c>
      <c r="D3472" s="7" t="n">
        <v>17</v>
      </c>
      <c r="E3472" s="7" t="n">
        <v>61694</v>
      </c>
      <c r="F3472" s="7" t="s">
        <v>371</v>
      </c>
      <c r="G3472" s="7" t="n">
        <v>2</v>
      </c>
      <c r="H3472" s="7" t="n">
        <v>0</v>
      </c>
    </row>
    <row r="3473" spans="1:10">
      <c r="A3473" t="s">
        <v>4</v>
      </c>
      <c r="B3473" s="4" t="s">
        <v>5</v>
      </c>
    </row>
    <row r="3474" spans="1:10">
      <c r="A3474" t="n">
        <v>32753</v>
      </c>
      <c r="B3474" s="25" t="n">
        <v>28</v>
      </c>
    </row>
    <row r="3475" spans="1:10">
      <c r="A3475" t="s">
        <v>4</v>
      </c>
      <c r="B3475" s="4" t="s">
        <v>5</v>
      </c>
      <c r="C3475" s="4" t="s">
        <v>7</v>
      </c>
      <c r="D3475" s="14" t="s">
        <v>14</v>
      </c>
      <c r="E3475" s="4" t="s">
        <v>5</v>
      </c>
      <c r="F3475" s="4" t="s">
        <v>7</v>
      </c>
      <c r="G3475" s="4" t="s">
        <v>11</v>
      </c>
      <c r="H3475" s="14" t="s">
        <v>16</v>
      </c>
      <c r="I3475" s="4" t="s">
        <v>7</v>
      </c>
      <c r="J3475" s="4" t="s">
        <v>12</v>
      </c>
    </row>
    <row r="3476" spans="1:10">
      <c r="A3476" t="n">
        <v>32754</v>
      </c>
      <c r="B3476" s="10" t="n">
        <v>5</v>
      </c>
      <c r="C3476" s="7" t="n">
        <v>28</v>
      </c>
      <c r="D3476" s="14" t="s">
        <v>3</v>
      </c>
      <c r="E3476" s="52" t="n">
        <v>64</v>
      </c>
      <c r="F3476" s="7" t="n">
        <v>5</v>
      </c>
      <c r="G3476" s="7" t="n">
        <v>3</v>
      </c>
      <c r="H3476" s="14" t="s">
        <v>3</v>
      </c>
      <c r="I3476" s="7" t="n">
        <v>1</v>
      </c>
      <c r="J3476" s="11" t="n">
        <f t="normal" ca="1">A3488</f>
        <v>0</v>
      </c>
    </row>
    <row r="3477" spans="1:10">
      <c r="A3477" t="s">
        <v>4</v>
      </c>
      <c r="B3477" s="4" t="s">
        <v>5</v>
      </c>
      <c r="C3477" s="4" t="s">
        <v>11</v>
      </c>
      <c r="D3477" s="4" t="s">
        <v>7</v>
      </c>
      <c r="E3477" s="4" t="s">
        <v>7</v>
      </c>
      <c r="F3477" s="4" t="s">
        <v>8</v>
      </c>
    </row>
    <row r="3478" spans="1:10">
      <c r="A3478" t="n">
        <v>32765</v>
      </c>
      <c r="B3478" s="41" t="n">
        <v>20</v>
      </c>
      <c r="C3478" s="7" t="n">
        <v>3</v>
      </c>
      <c r="D3478" s="7" t="n">
        <v>2</v>
      </c>
      <c r="E3478" s="7" t="n">
        <v>10</v>
      </c>
      <c r="F3478" s="7" t="s">
        <v>205</v>
      </c>
    </row>
    <row r="3479" spans="1:10">
      <c r="A3479" t="s">
        <v>4</v>
      </c>
      <c r="B3479" s="4" t="s">
        <v>5</v>
      </c>
      <c r="C3479" s="4" t="s">
        <v>7</v>
      </c>
      <c r="D3479" s="4" t="s">
        <v>11</v>
      </c>
      <c r="E3479" s="4" t="s">
        <v>8</v>
      </c>
    </row>
    <row r="3480" spans="1:10">
      <c r="A3480" t="n">
        <v>32785</v>
      </c>
      <c r="B3480" s="27" t="n">
        <v>51</v>
      </c>
      <c r="C3480" s="7" t="n">
        <v>4</v>
      </c>
      <c r="D3480" s="7" t="n">
        <v>3</v>
      </c>
      <c r="E3480" s="7" t="s">
        <v>114</v>
      </c>
    </row>
    <row r="3481" spans="1:10">
      <c r="A3481" t="s">
        <v>4</v>
      </c>
      <c r="B3481" s="4" t="s">
        <v>5</v>
      </c>
      <c r="C3481" s="4" t="s">
        <v>11</v>
      </c>
    </row>
    <row r="3482" spans="1:10">
      <c r="A3482" t="n">
        <v>32799</v>
      </c>
      <c r="B3482" s="28" t="n">
        <v>16</v>
      </c>
      <c r="C3482" s="7" t="n">
        <v>0</v>
      </c>
    </row>
    <row r="3483" spans="1:10">
      <c r="A3483" t="s">
        <v>4</v>
      </c>
      <c r="B3483" s="4" t="s">
        <v>5</v>
      </c>
      <c r="C3483" s="4" t="s">
        <v>11</v>
      </c>
      <c r="D3483" s="4" t="s">
        <v>7</v>
      </c>
      <c r="E3483" s="4" t="s">
        <v>15</v>
      </c>
      <c r="F3483" s="4" t="s">
        <v>39</v>
      </c>
      <c r="G3483" s="4" t="s">
        <v>7</v>
      </c>
      <c r="H3483" s="4" t="s">
        <v>7</v>
      </c>
    </row>
    <row r="3484" spans="1:10">
      <c r="A3484" t="n">
        <v>32802</v>
      </c>
      <c r="B3484" s="29" t="n">
        <v>26</v>
      </c>
      <c r="C3484" s="7" t="n">
        <v>3</v>
      </c>
      <c r="D3484" s="7" t="n">
        <v>17</v>
      </c>
      <c r="E3484" s="7" t="n">
        <v>61695</v>
      </c>
      <c r="F3484" s="7" t="s">
        <v>372</v>
      </c>
      <c r="G3484" s="7" t="n">
        <v>2</v>
      </c>
      <c r="H3484" s="7" t="n">
        <v>0</v>
      </c>
    </row>
    <row r="3485" spans="1:10">
      <c r="A3485" t="s">
        <v>4</v>
      </c>
      <c r="B3485" s="4" t="s">
        <v>5</v>
      </c>
    </row>
    <row r="3486" spans="1:10">
      <c r="A3486" t="n">
        <v>32900</v>
      </c>
      <c r="B3486" s="25" t="n">
        <v>28</v>
      </c>
    </row>
    <row r="3487" spans="1:10">
      <c r="A3487" t="s">
        <v>4</v>
      </c>
      <c r="B3487" s="4" t="s">
        <v>5</v>
      </c>
      <c r="C3487" s="4" t="s">
        <v>7</v>
      </c>
      <c r="D3487" s="14" t="s">
        <v>14</v>
      </c>
      <c r="E3487" s="4" t="s">
        <v>5</v>
      </c>
      <c r="F3487" s="4" t="s">
        <v>7</v>
      </c>
      <c r="G3487" s="4" t="s">
        <v>11</v>
      </c>
      <c r="H3487" s="14" t="s">
        <v>16</v>
      </c>
      <c r="I3487" s="4" t="s">
        <v>7</v>
      </c>
      <c r="J3487" s="4" t="s">
        <v>12</v>
      </c>
    </row>
    <row r="3488" spans="1:10">
      <c r="A3488" t="n">
        <v>32901</v>
      </c>
      <c r="B3488" s="10" t="n">
        <v>5</v>
      </c>
      <c r="C3488" s="7" t="n">
        <v>28</v>
      </c>
      <c r="D3488" s="14" t="s">
        <v>3</v>
      </c>
      <c r="E3488" s="52" t="n">
        <v>64</v>
      </c>
      <c r="F3488" s="7" t="n">
        <v>5</v>
      </c>
      <c r="G3488" s="7" t="n">
        <v>9</v>
      </c>
      <c r="H3488" s="14" t="s">
        <v>3</v>
      </c>
      <c r="I3488" s="7" t="n">
        <v>1</v>
      </c>
      <c r="J3488" s="11" t="n">
        <f t="normal" ca="1">A3498</f>
        <v>0</v>
      </c>
    </row>
    <row r="3489" spans="1:10">
      <c r="A3489" t="s">
        <v>4</v>
      </c>
      <c r="B3489" s="4" t="s">
        <v>5</v>
      </c>
      <c r="C3489" s="4" t="s">
        <v>7</v>
      </c>
      <c r="D3489" s="4" t="s">
        <v>11</v>
      </c>
      <c r="E3489" s="4" t="s">
        <v>8</v>
      </c>
    </row>
    <row r="3490" spans="1:10">
      <c r="A3490" t="n">
        <v>32912</v>
      </c>
      <c r="B3490" s="27" t="n">
        <v>51</v>
      </c>
      <c r="C3490" s="7" t="n">
        <v>4</v>
      </c>
      <c r="D3490" s="7" t="n">
        <v>9</v>
      </c>
      <c r="E3490" s="7" t="s">
        <v>249</v>
      </c>
    </row>
    <row r="3491" spans="1:10">
      <c r="A3491" t="s">
        <v>4</v>
      </c>
      <c r="B3491" s="4" t="s">
        <v>5</v>
      </c>
      <c r="C3491" s="4" t="s">
        <v>11</v>
      </c>
    </row>
    <row r="3492" spans="1:10">
      <c r="A3492" t="n">
        <v>32925</v>
      </c>
      <c r="B3492" s="28" t="n">
        <v>16</v>
      </c>
      <c r="C3492" s="7" t="n">
        <v>0</v>
      </c>
    </row>
    <row r="3493" spans="1:10">
      <c r="A3493" t="s">
        <v>4</v>
      </c>
      <c r="B3493" s="4" t="s">
        <v>5</v>
      </c>
      <c r="C3493" s="4" t="s">
        <v>11</v>
      </c>
      <c r="D3493" s="4" t="s">
        <v>7</v>
      </c>
      <c r="E3493" s="4" t="s">
        <v>15</v>
      </c>
      <c r="F3493" s="4" t="s">
        <v>39</v>
      </c>
      <c r="G3493" s="4" t="s">
        <v>7</v>
      </c>
      <c r="H3493" s="4" t="s">
        <v>7</v>
      </c>
    </row>
    <row r="3494" spans="1:10">
      <c r="A3494" t="n">
        <v>32928</v>
      </c>
      <c r="B3494" s="29" t="n">
        <v>26</v>
      </c>
      <c r="C3494" s="7" t="n">
        <v>9</v>
      </c>
      <c r="D3494" s="7" t="n">
        <v>17</v>
      </c>
      <c r="E3494" s="7" t="n">
        <v>61696</v>
      </c>
      <c r="F3494" s="7" t="s">
        <v>373</v>
      </c>
      <c r="G3494" s="7" t="n">
        <v>2</v>
      </c>
      <c r="H3494" s="7" t="n">
        <v>0</v>
      </c>
    </row>
    <row r="3495" spans="1:10">
      <c r="A3495" t="s">
        <v>4</v>
      </c>
      <c r="B3495" s="4" t="s">
        <v>5</v>
      </c>
    </row>
    <row r="3496" spans="1:10">
      <c r="A3496" t="n">
        <v>33016</v>
      </c>
      <c r="B3496" s="25" t="n">
        <v>28</v>
      </c>
    </row>
    <row r="3497" spans="1:10">
      <c r="A3497" t="s">
        <v>4</v>
      </c>
      <c r="B3497" s="4" t="s">
        <v>5</v>
      </c>
      <c r="C3497" s="4" t="s">
        <v>11</v>
      </c>
      <c r="D3497" s="4" t="s">
        <v>7</v>
      </c>
    </row>
    <row r="3498" spans="1:10">
      <c r="A3498" t="n">
        <v>33017</v>
      </c>
      <c r="B3498" s="31" t="n">
        <v>89</v>
      </c>
      <c r="C3498" s="7" t="n">
        <v>65533</v>
      </c>
      <c r="D3498" s="7" t="n">
        <v>1</v>
      </c>
    </row>
    <row r="3499" spans="1:10">
      <c r="A3499" t="s">
        <v>4</v>
      </c>
      <c r="B3499" s="4" t="s">
        <v>5</v>
      </c>
      <c r="C3499" s="4" t="s">
        <v>7</v>
      </c>
      <c r="D3499" s="4" t="s">
        <v>11</v>
      </c>
      <c r="E3499" s="4" t="s">
        <v>13</v>
      </c>
    </row>
    <row r="3500" spans="1:10">
      <c r="A3500" t="n">
        <v>33021</v>
      </c>
      <c r="B3500" s="32" t="n">
        <v>58</v>
      </c>
      <c r="C3500" s="7" t="n">
        <v>101</v>
      </c>
      <c r="D3500" s="7" t="n">
        <v>1000</v>
      </c>
      <c r="E3500" s="7" t="n">
        <v>1</v>
      </c>
    </row>
    <row r="3501" spans="1:10">
      <c r="A3501" t="s">
        <v>4</v>
      </c>
      <c r="B3501" s="4" t="s">
        <v>5</v>
      </c>
      <c r="C3501" s="4" t="s">
        <v>7</v>
      </c>
      <c r="D3501" s="4" t="s">
        <v>11</v>
      </c>
    </row>
    <row r="3502" spans="1:10">
      <c r="A3502" t="n">
        <v>33029</v>
      </c>
      <c r="B3502" s="32" t="n">
        <v>58</v>
      </c>
      <c r="C3502" s="7" t="n">
        <v>254</v>
      </c>
      <c r="D3502" s="7" t="n">
        <v>0</v>
      </c>
    </row>
    <row r="3503" spans="1:10">
      <c r="A3503" t="s">
        <v>4</v>
      </c>
      <c r="B3503" s="4" t="s">
        <v>5</v>
      </c>
      <c r="C3503" s="4" t="s">
        <v>7</v>
      </c>
      <c r="D3503" s="4" t="s">
        <v>7</v>
      </c>
      <c r="E3503" s="4" t="s">
        <v>13</v>
      </c>
      <c r="F3503" s="4" t="s">
        <v>13</v>
      </c>
      <c r="G3503" s="4" t="s">
        <v>13</v>
      </c>
      <c r="H3503" s="4" t="s">
        <v>11</v>
      </c>
    </row>
    <row r="3504" spans="1:10">
      <c r="A3504" t="n">
        <v>33033</v>
      </c>
      <c r="B3504" s="60" t="n">
        <v>45</v>
      </c>
      <c r="C3504" s="7" t="n">
        <v>2</v>
      </c>
      <c r="D3504" s="7" t="n">
        <v>3</v>
      </c>
      <c r="E3504" s="7" t="n">
        <v>-140.089996337891</v>
      </c>
      <c r="F3504" s="7" t="n">
        <v>0.579999983310699</v>
      </c>
      <c r="G3504" s="7" t="n">
        <v>5.30000019073486</v>
      </c>
      <c r="H3504" s="7" t="n">
        <v>0</v>
      </c>
    </row>
    <row r="3505" spans="1:8">
      <c r="A3505" t="s">
        <v>4</v>
      </c>
      <c r="B3505" s="4" t="s">
        <v>5</v>
      </c>
      <c r="C3505" s="4" t="s">
        <v>7</v>
      </c>
      <c r="D3505" s="4" t="s">
        <v>7</v>
      </c>
      <c r="E3505" s="4" t="s">
        <v>13</v>
      </c>
      <c r="F3505" s="4" t="s">
        <v>13</v>
      </c>
      <c r="G3505" s="4" t="s">
        <v>13</v>
      </c>
      <c r="H3505" s="4" t="s">
        <v>11</v>
      </c>
      <c r="I3505" s="4" t="s">
        <v>7</v>
      </c>
    </row>
    <row r="3506" spans="1:8">
      <c r="A3506" t="n">
        <v>33050</v>
      </c>
      <c r="B3506" s="60" t="n">
        <v>45</v>
      </c>
      <c r="C3506" s="7" t="n">
        <v>4</v>
      </c>
      <c r="D3506" s="7" t="n">
        <v>3</v>
      </c>
      <c r="E3506" s="7" t="n">
        <v>37.4300003051758</v>
      </c>
      <c r="F3506" s="7" t="n">
        <v>152.809997558594</v>
      </c>
      <c r="G3506" s="7" t="n">
        <v>2</v>
      </c>
      <c r="H3506" s="7" t="n">
        <v>0</v>
      </c>
      <c r="I3506" s="7" t="n">
        <v>0</v>
      </c>
    </row>
    <row r="3507" spans="1:8">
      <c r="A3507" t="s">
        <v>4</v>
      </c>
      <c r="B3507" s="4" t="s">
        <v>5</v>
      </c>
      <c r="C3507" s="4" t="s">
        <v>7</v>
      </c>
      <c r="D3507" s="4" t="s">
        <v>7</v>
      </c>
      <c r="E3507" s="4" t="s">
        <v>13</v>
      </c>
      <c r="F3507" s="4" t="s">
        <v>11</v>
      </c>
    </row>
    <row r="3508" spans="1:8">
      <c r="A3508" t="n">
        <v>33068</v>
      </c>
      <c r="B3508" s="60" t="n">
        <v>45</v>
      </c>
      <c r="C3508" s="7" t="n">
        <v>5</v>
      </c>
      <c r="D3508" s="7" t="n">
        <v>3</v>
      </c>
      <c r="E3508" s="7" t="n">
        <v>2.90000009536743</v>
      </c>
      <c r="F3508" s="7" t="n">
        <v>0</v>
      </c>
    </row>
    <row r="3509" spans="1:8">
      <c r="A3509" t="s">
        <v>4</v>
      </c>
      <c r="B3509" s="4" t="s">
        <v>5</v>
      </c>
      <c r="C3509" s="4" t="s">
        <v>7</v>
      </c>
      <c r="D3509" s="4" t="s">
        <v>7</v>
      </c>
      <c r="E3509" s="4" t="s">
        <v>13</v>
      </c>
      <c r="F3509" s="4" t="s">
        <v>11</v>
      </c>
    </row>
    <row r="3510" spans="1:8">
      <c r="A3510" t="n">
        <v>33077</v>
      </c>
      <c r="B3510" s="60" t="n">
        <v>45</v>
      </c>
      <c r="C3510" s="7" t="n">
        <v>11</v>
      </c>
      <c r="D3510" s="7" t="n">
        <v>3</v>
      </c>
      <c r="E3510" s="7" t="n">
        <v>34</v>
      </c>
      <c r="F3510" s="7" t="n">
        <v>0</v>
      </c>
    </row>
    <row r="3511" spans="1:8">
      <c r="A3511" t="s">
        <v>4</v>
      </c>
      <c r="B3511" s="4" t="s">
        <v>5</v>
      </c>
      <c r="C3511" s="4" t="s">
        <v>11</v>
      </c>
      <c r="D3511" s="4" t="s">
        <v>13</v>
      </c>
      <c r="E3511" s="4" t="s">
        <v>13</v>
      </c>
      <c r="F3511" s="4" t="s">
        <v>13</v>
      </c>
      <c r="G3511" s="4" t="s">
        <v>11</v>
      </c>
      <c r="H3511" s="4" t="s">
        <v>11</v>
      </c>
    </row>
    <row r="3512" spans="1:8">
      <c r="A3512" t="n">
        <v>33086</v>
      </c>
      <c r="B3512" s="44" t="n">
        <v>60</v>
      </c>
      <c r="C3512" s="7" t="n">
        <v>7002</v>
      </c>
      <c r="D3512" s="7" t="n">
        <v>-25</v>
      </c>
      <c r="E3512" s="7" t="n">
        <v>-5</v>
      </c>
      <c r="F3512" s="7" t="n">
        <v>0</v>
      </c>
      <c r="G3512" s="7" t="n">
        <v>0</v>
      </c>
      <c r="H3512" s="7" t="n">
        <v>0</v>
      </c>
    </row>
    <row r="3513" spans="1:8">
      <c r="A3513" t="s">
        <v>4</v>
      </c>
      <c r="B3513" s="4" t="s">
        <v>5</v>
      </c>
      <c r="C3513" s="4" t="s">
        <v>7</v>
      </c>
      <c r="D3513" s="4" t="s">
        <v>11</v>
      </c>
    </row>
    <row r="3514" spans="1:8">
      <c r="A3514" t="n">
        <v>33105</v>
      </c>
      <c r="B3514" s="32" t="n">
        <v>58</v>
      </c>
      <c r="C3514" s="7" t="n">
        <v>255</v>
      </c>
      <c r="D3514" s="7" t="n">
        <v>0</v>
      </c>
    </row>
    <row r="3515" spans="1:8">
      <c r="A3515" t="s">
        <v>4</v>
      </c>
      <c r="B3515" s="4" t="s">
        <v>5</v>
      </c>
      <c r="C3515" s="4" t="s">
        <v>11</v>
      </c>
    </row>
    <row r="3516" spans="1:8">
      <c r="A3516" t="n">
        <v>33109</v>
      </c>
      <c r="B3516" s="28" t="n">
        <v>16</v>
      </c>
      <c r="C3516" s="7" t="n">
        <v>300</v>
      </c>
    </row>
    <row r="3517" spans="1:8">
      <c r="A3517" t="s">
        <v>4</v>
      </c>
      <c r="B3517" s="4" t="s">
        <v>5</v>
      </c>
      <c r="C3517" s="4" t="s">
        <v>7</v>
      </c>
      <c r="D3517" s="4" t="s">
        <v>11</v>
      </c>
      <c r="E3517" s="4" t="s">
        <v>8</v>
      </c>
    </row>
    <row r="3518" spans="1:8">
      <c r="A3518" t="n">
        <v>33112</v>
      </c>
      <c r="B3518" s="27" t="n">
        <v>51</v>
      </c>
      <c r="C3518" s="7" t="n">
        <v>4</v>
      </c>
      <c r="D3518" s="7" t="n">
        <v>7002</v>
      </c>
      <c r="E3518" s="7" t="s">
        <v>114</v>
      </c>
    </row>
    <row r="3519" spans="1:8">
      <c r="A3519" t="s">
        <v>4</v>
      </c>
      <c r="B3519" s="4" t="s">
        <v>5</v>
      </c>
      <c r="C3519" s="4" t="s">
        <v>11</v>
      </c>
    </row>
    <row r="3520" spans="1:8">
      <c r="A3520" t="n">
        <v>33126</v>
      </c>
      <c r="B3520" s="28" t="n">
        <v>16</v>
      </c>
      <c r="C3520" s="7" t="n">
        <v>0</v>
      </c>
    </row>
    <row r="3521" spans="1:9">
      <c r="A3521" t="s">
        <v>4</v>
      </c>
      <c r="B3521" s="4" t="s">
        <v>5</v>
      </c>
      <c r="C3521" s="4" t="s">
        <v>11</v>
      </c>
      <c r="D3521" s="4" t="s">
        <v>7</v>
      </c>
      <c r="E3521" s="4" t="s">
        <v>15</v>
      </c>
      <c r="F3521" s="4" t="s">
        <v>39</v>
      </c>
      <c r="G3521" s="4" t="s">
        <v>7</v>
      </c>
      <c r="H3521" s="4" t="s">
        <v>7</v>
      </c>
      <c r="I3521" s="4" t="s">
        <v>7</v>
      </c>
      <c r="J3521" s="4" t="s">
        <v>15</v>
      </c>
      <c r="K3521" s="4" t="s">
        <v>39</v>
      </c>
      <c r="L3521" s="4" t="s">
        <v>7</v>
      </c>
      <c r="M3521" s="4" t="s">
        <v>7</v>
      </c>
      <c r="N3521" s="4" t="s">
        <v>7</v>
      </c>
      <c r="O3521" s="4" t="s">
        <v>15</v>
      </c>
      <c r="P3521" s="4" t="s">
        <v>39</v>
      </c>
      <c r="Q3521" s="4" t="s">
        <v>7</v>
      </c>
      <c r="R3521" s="4" t="s">
        <v>7</v>
      </c>
    </row>
    <row r="3522" spans="1:9">
      <c r="A3522" t="n">
        <v>33129</v>
      </c>
      <c r="B3522" s="29" t="n">
        <v>26</v>
      </c>
      <c r="C3522" s="7" t="n">
        <v>7002</v>
      </c>
      <c r="D3522" s="7" t="n">
        <v>17</v>
      </c>
      <c r="E3522" s="7" t="n">
        <v>61697</v>
      </c>
      <c r="F3522" s="7" t="s">
        <v>374</v>
      </c>
      <c r="G3522" s="7" t="n">
        <v>2</v>
      </c>
      <c r="H3522" s="7" t="n">
        <v>3</v>
      </c>
      <c r="I3522" s="7" t="n">
        <v>17</v>
      </c>
      <c r="J3522" s="7" t="n">
        <v>61698</v>
      </c>
      <c r="K3522" s="7" t="s">
        <v>375</v>
      </c>
      <c r="L3522" s="7" t="n">
        <v>2</v>
      </c>
      <c r="M3522" s="7" t="n">
        <v>3</v>
      </c>
      <c r="N3522" s="7" t="n">
        <v>17</v>
      </c>
      <c r="O3522" s="7" t="n">
        <v>61699</v>
      </c>
      <c r="P3522" s="7" t="s">
        <v>376</v>
      </c>
      <c r="Q3522" s="7" t="n">
        <v>2</v>
      </c>
      <c r="R3522" s="7" t="n">
        <v>0</v>
      </c>
    </row>
    <row r="3523" spans="1:9">
      <c r="A3523" t="s">
        <v>4</v>
      </c>
      <c r="B3523" s="4" t="s">
        <v>5</v>
      </c>
    </row>
    <row r="3524" spans="1:9">
      <c r="A3524" t="n">
        <v>33316</v>
      </c>
      <c r="B3524" s="25" t="n">
        <v>28</v>
      </c>
    </row>
    <row r="3525" spans="1:9">
      <c r="A3525" t="s">
        <v>4</v>
      </c>
      <c r="B3525" s="4" t="s">
        <v>5</v>
      </c>
      <c r="C3525" s="4" t="s">
        <v>11</v>
      </c>
      <c r="D3525" s="4" t="s">
        <v>7</v>
      </c>
    </row>
    <row r="3526" spans="1:9">
      <c r="A3526" t="n">
        <v>33317</v>
      </c>
      <c r="B3526" s="31" t="n">
        <v>89</v>
      </c>
      <c r="C3526" s="7" t="n">
        <v>65533</v>
      </c>
      <c r="D3526" s="7" t="n">
        <v>1</v>
      </c>
    </row>
    <row r="3527" spans="1:9">
      <c r="A3527" t="s">
        <v>4</v>
      </c>
      <c r="B3527" s="4" t="s">
        <v>5</v>
      </c>
      <c r="C3527" s="4" t="s">
        <v>7</v>
      </c>
      <c r="D3527" s="4" t="s">
        <v>11</v>
      </c>
      <c r="E3527" s="4" t="s">
        <v>11</v>
      </c>
      <c r="F3527" s="4" t="s">
        <v>7</v>
      </c>
    </row>
    <row r="3528" spans="1:9">
      <c r="A3528" t="n">
        <v>33321</v>
      </c>
      <c r="B3528" s="23" t="n">
        <v>25</v>
      </c>
      <c r="C3528" s="7" t="n">
        <v>1</v>
      </c>
      <c r="D3528" s="7" t="n">
        <v>65535</v>
      </c>
      <c r="E3528" s="7" t="n">
        <v>65535</v>
      </c>
      <c r="F3528" s="7" t="n">
        <v>0</v>
      </c>
    </row>
    <row r="3529" spans="1:9">
      <c r="A3529" t="s">
        <v>4</v>
      </c>
      <c r="B3529" s="4" t="s">
        <v>5</v>
      </c>
      <c r="C3529" s="4" t="s">
        <v>7</v>
      </c>
      <c r="D3529" s="4" t="s">
        <v>11</v>
      </c>
      <c r="E3529" s="4" t="s">
        <v>11</v>
      </c>
      <c r="F3529" s="4" t="s">
        <v>7</v>
      </c>
    </row>
    <row r="3530" spans="1:9">
      <c r="A3530" t="n">
        <v>33328</v>
      </c>
      <c r="B3530" s="23" t="n">
        <v>25</v>
      </c>
      <c r="C3530" s="7" t="n">
        <v>1</v>
      </c>
      <c r="D3530" s="7" t="n">
        <v>65535</v>
      </c>
      <c r="E3530" s="7" t="n">
        <v>500</v>
      </c>
      <c r="F3530" s="7" t="n">
        <v>0</v>
      </c>
    </row>
    <row r="3531" spans="1:9">
      <c r="A3531" t="s">
        <v>4</v>
      </c>
      <c r="B3531" s="4" t="s">
        <v>5</v>
      </c>
      <c r="C3531" s="4" t="s">
        <v>7</v>
      </c>
      <c r="D3531" s="4" t="s">
        <v>11</v>
      </c>
      <c r="E3531" s="4" t="s">
        <v>8</v>
      </c>
    </row>
    <row r="3532" spans="1:9">
      <c r="A3532" t="n">
        <v>33335</v>
      </c>
      <c r="B3532" s="27" t="n">
        <v>51</v>
      </c>
      <c r="C3532" s="7" t="n">
        <v>4</v>
      </c>
      <c r="D3532" s="7" t="n">
        <v>0</v>
      </c>
      <c r="E3532" s="7" t="s">
        <v>377</v>
      </c>
    </row>
    <row r="3533" spans="1:9">
      <c r="A3533" t="s">
        <v>4</v>
      </c>
      <c r="B3533" s="4" t="s">
        <v>5</v>
      </c>
      <c r="C3533" s="4" t="s">
        <v>11</v>
      </c>
    </row>
    <row r="3534" spans="1:9">
      <c r="A3534" t="n">
        <v>33349</v>
      </c>
      <c r="B3534" s="28" t="n">
        <v>16</v>
      </c>
      <c r="C3534" s="7" t="n">
        <v>0</v>
      </c>
    </row>
    <row r="3535" spans="1:9">
      <c r="A3535" t="s">
        <v>4</v>
      </c>
      <c r="B3535" s="4" t="s">
        <v>5</v>
      </c>
      <c r="C3535" s="4" t="s">
        <v>11</v>
      </c>
      <c r="D3535" s="4" t="s">
        <v>7</v>
      </c>
      <c r="E3535" s="4" t="s">
        <v>15</v>
      </c>
      <c r="F3535" s="4" t="s">
        <v>39</v>
      </c>
      <c r="G3535" s="4" t="s">
        <v>7</v>
      </c>
      <c r="H3535" s="4" t="s">
        <v>7</v>
      </c>
      <c r="I3535" s="4" t="s">
        <v>7</v>
      </c>
      <c r="J3535" s="4" t="s">
        <v>15</v>
      </c>
      <c r="K3535" s="4" t="s">
        <v>39</v>
      </c>
      <c r="L3535" s="4" t="s">
        <v>7</v>
      </c>
      <c r="M3535" s="4" t="s">
        <v>7</v>
      </c>
    </row>
    <row r="3536" spans="1:9">
      <c r="A3536" t="n">
        <v>33352</v>
      </c>
      <c r="B3536" s="29" t="n">
        <v>26</v>
      </c>
      <c r="C3536" s="7" t="n">
        <v>0</v>
      </c>
      <c r="D3536" s="7" t="n">
        <v>17</v>
      </c>
      <c r="E3536" s="7" t="n">
        <v>61700</v>
      </c>
      <c r="F3536" s="7" t="s">
        <v>378</v>
      </c>
      <c r="G3536" s="7" t="n">
        <v>2</v>
      </c>
      <c r="H3536" s="7" t="n">
        <v>3</v>
      </c>
      <c r="I3536" s="7" t="n">
        <v>17</v>
      </c>
      <c r="J3536" s="7" t="n">
        <v>61701</v>
      </c>
      <c r="K3536" s="7" t="s">
        <v>379</v>
      </c>
      <c r="L3536" s="7" t="n">
        <v>2</v>
      </c>
      <c r="M3536" s="7" t="n">
        <v>0</v>
      </c>
    </row>
    <row r="3537" spans="1:18">
      <c r="A3537" t="s">
        <v>4</v>
      </c>
      <c r="B3537" s="4" t="s">
        <v>5</v>
      </c>
    </row>
    <row r="3538" spans="1:18">
      <c r="A3538" t="n">
        <v>33434</v>
      </c>
      <c r="B3538" s="25" t="n">
        <v>28</v>
      </c>
    </row>
    <row r="3539" spans="1:18">
      <c r="A3539" t="s">
        <v>4</v>
      </c>
      <c r="B3539" s="4" t="s">
        <v>5</v>
      </c>
      <c r="C3539" s="4" t="s">
        <v>7</v>
      </c>
      <c r="D3539" s="14" t="s">
        <v>14</v>
      </c>
      <c r="E3539" s="4" t="s">
        <v>5</v>
      </c>
      <c r="F3539" s="4" t="s">
        <v>7</v>
      </c>
      <c r="G3539" s="4" t="s">
        <v>11</v>
      </c>
      <c r="H3539" s="14" t="s">
        <v>16</v>
      </c>
      <c r="I3539" s="4" t="s">
        <v>7</v>
      </c>
      <c r="J3539" s="4" t="s">
        <v>12</v>
      </c>
    </row>
    <row r="3540" spans="1:18">
      <c r="A3540" t="n">
        <v>33435</v>
      </c>
      <c r="B3540" s="10" t="n">
        <v>5</v>
      </c>
      <c r="C3540" s="7" t="n">
        <v>28</v>
      </c>
      <c r="D3540" s="14" t="s">
        <v>3</v>
      </c>
      <c r="E3540" s="52" t="n">
        <v>64</v>
      </c>
      <c r="F3540" s="7" t="n">
        <v>5</v>
      </c>
      <c r="G3540" s="7" t="n">
        <v>2</v>
      </c>
      <c r="H3540" s="14" t="s">
        <v>3</v>
      </c>
      <c r="I3540" s="7" t="n">
        <v>1</v>
      </c>
      <c r="J3540" s="11" t="n">
        <f t="normal" ca="1">A3552</f>
        <v>0</v>
      </c>
    </row>
    <row r="3541" spans="1:18">
      <c r="A3541" t="s">
        <v>4</v>
      </c>
      <c r="B3541" s="4" t="s">
        <v>5</v>
      </c>
      <c r="C3541" s="4" t="s">
        <v>7</v>
      </c>
      <c r="D3541" s="4" t="s">
        <v>11</v>
      </c>
      <c r="E3541" s="4" t="s">
        <v>8</v>
      </c>
    </row>
    <row r="3542" spans="1:18">
      <c r="A3542" t="n">
        <v>33446</v>
      </c>
      <c r="B3542" s="27" t="n">
        <v>51</v>
      </c>
      <c r="C3542" s="7" t="n">
        <v>4</v>
      </c>
      <c r="D3542" s="7" t="n">
        <v>2</v>
      </c>
      <c r="E3542" s="7" t="s">
        <v>194</v>
      </c>
    </row>
    <row r="3543" spans="1:18">
      <c r="A3543" t="s">
        <v>4</v>
      </c>
      <c r="B3543" s="4" t="s">
        <v>5</v>
      </c>
      <c r="C3543" s="4" t="s">
        <v>11</v>
      </c>
    </row>
    <row r="3544" spans="1:18">
      <c r="A3544" t="n">
        <v>33459</v>
      </c>
      <c r="B3544" s="28" t="n">
        <v>16</v>
      </c>
      <c r="C3544" s="7" t="n">
        <v>0</v>
      </c>
    </row>
    <row r="3545" spans="1:18">
      <c r="A3545" t="s">
        <v>4</v>
      </c>
      <c r="B3545" s="4" t="s">
        <v>5</v>
      </c>
      <c r="C3545" s="4" t="s">
        <v>11</v>
      </c>
      <c r="D3545" s="4" t="s">
        <v>7</v>
      </c>
      <c r="E3545" s="4" t="s">
        <v>15</v>
      </c>
      <c r="F3545" s="4" t="s">
        <v>39</v>
      </c>
      <c r="G3545" s="4" t="s">
        <v>7</v>
      </c>
      <c r="H3545" s="4" t="s">
        <v>7</v>
      </c>
    </row>
    <row r="3546" spans="1:18">
      <c r="A3546" t="n">
        <v>33462</v>
      </c>
      <c r="B3546" s="29" t="n">
        <v>26</v>
      </c>
      <c r="C3546" s="7" t="n">
        <v>2</v>
      </c>
      <c r="D3546" s="7" t="n">
        <v>17</v>
      </c>
      <c r="E3546" s="7" t="n">
        <v>61702</v>
      </c>
      <c r="F3546" s="7" t="s">
        <v>380</v>
      </c>
      <c r="G3546" s="7" t="n">
        <v>2</v>
      </c>
      <c r="H3546" s="7" t="n">
        <v>0</v>
      </c>
    </row>
    <row r="3547" spans="1:18">
      <c r="A3547" t="s">
        <v>4</v>
      </c>
      <c r="B3547" s="4" t="s">
        <v>5</v>
      </c>
    </row>
    <row r="3548" spans="1:18">
      <c r="A3548" t="n">
        <v>33510</v>
      </c>
      <c r="B3548" s="25" t="n">
        <v>28</v>
      </c>
    </row>
    <row r="3549" spans="1:18">
      <c r="A3549" t="s">
        <v>4</v>
      </c>
      <c r="B3549" s="4" t="s">
        <v>5</v>
      </c>
      <c r="C3549" s="4" t="s">
        <v>12</v>
      </c>
    </row>
    <row r="3550" spans="1:18">
      <c r="A3550" t="n">
        <v>33511</v>
      </c>
      <c r="B3550" s="13" t="n">
        <v>3</v>
      </c>
      <c r="C3550" s="11" t="n">
        <f t="normal" ca="1">A3562</f>
        <v>0</v>
      </c>
    </row>
    <row r="3551" spans="1:18">
      <c r="A3551" t="s">
        <v>4</v>
      </c>
      <c r="B3551" s="4" t="s">
        <v>5</v>
      </c>
      <c r="C3551" s="4" t="s">
        <v>11</v>
      </c>
      <c r="D3551" s="4" t="s">
        <v>7</v>
      </c>
    </row>
    <row r="3552" spans="1:18">
      <c r="A3552" t="n">
        <v>33516</v>
      </c>
      <c r="B3552" s="31" t="n">
        <v>89</v>
      </c>
      <c r="C3552" s="7" t="n">
        <v>65533</v>
      </c>
      <c r="D3552" s="7" t="n">
        <v>1</v>
      </c>
    </row>
    <row r="3553" spans="1:10">
      <c r="A3553" t="s">
        <v>4</v>
      </c>
      <c r="B3553" s="4" t="s">
        <v>5</v>
      </c>
      <c r="C3553" s="4" t="s">
        <v>7</v>
      </c>
      <c r="D3553" s="4" t="s">
        <v>11</v>
      </c>
      <c r="E3553" s="4" t="s">
        <v>8</v>
      </c>
    </row>
    <row r="3554" spans="1:10">
      <c r="A3554" t="n">
        <v>33520</v>
      </c>
      <c r="B3554" s="27" t="n">
        <v>51</v>
      </c>
      <c r="C3554" s="7" t="n">
        <v>4</v>
      </c>
      <c r="D3554" s="7" t="n">
        <v>0</v>
      </c>
      <c r="E3554" s="7" t="s">
        <v>94</v>
      </c>
    </row>
    <row r="3555" spans="1:10">
      <c r="A3555" t="s">
        <v>4</v>
      </c>
      <c r="B3555" s="4" t="s">
        <v>5</v>
      </c>
      <c r="C3555" s="4" t="s">
        <v>11</v>
      </c>
    </row>
    <row r="3556" spans="1:10">
      <c r="A3556" t="n">
        <v>33533</v>
      </c>
      <c r="B3556" s="28" t="n">
        <v>16</v>
      </c>
      <c r="C3556" s="7" t="n">
        <v>0</v>
      </c>
    </row>
    <row r="3557" spans="1:10">
      <c r="A3557" t="s">
        <v>4</v>
      </c>
      <c r="B3557" s="4" t="s">
        <v>5</v>
      </c>
      <c r="C3557" s="4" t="s">
        <v>11</v>
      </c>
      <c r="D3557" s="4" t="s">
        <v>7</v>
      </c>
      <c r="E3557" s="4" t="s">
        <v>15</v>
      </c>
      <c r="F3557" s="4" t="s">
        <v>39</v>
      </c>
      <c r="G3557" s="4" t="s">
        <v>7</v>
      </c>
      <c r="H3557" s="4" t="s">
        <v>7</v>
      </c>
    </row>
    <row r="3558" spans="1:10">
      <c r="A3558" t="n">
        <v>33536</v>
      </c>
      <c r="B3558" s="29" t="n">
        <v>26</v>
      </c>
      <c r="C3558" s="7" t="n">
        <v>0</v>
      </c>
      <c r="D3558" s="7" t="n">
        <v>17</v>
      </c>
      <c r="E3558" s="7" t="n">
        <v>61703</v>
      </c>
      <c r="F3558" s="7" t="s">
        <v>381</v>
      </c>
      <c r="G3558" s="7" t="n">
        <v>2</v>
      </c>
      <c r="H3558" s="7" t="n">
        <v>0</v>
      </c>
    </row>
    <row r="3559" spans="1:10">
      <c r="A3559" t="s">
        <v>4</v>
      </c>
      <c r="B3559" s="4" t="s">
        <v>5</v>
      </c>
    </row>
    <row r="3560" spans="1:10">
      <c r="A3560" t="n">
        <v>33583</v>
      </c>
      <c r="B3560" s="25" t="n">
        <v>28</v>
      </c>
    </row>
    <row r="3561" spans="1:10">
      <c r="A3561" t="s">
        <v>4</v>
      </c>
      <c r="B3561" s="4" t="s">
        <v>5</v>
      </c>
      <c r="C3561" s="4" t="s">
        <v>7</v>
      </c>
      <c r="D3561" s="14" t="s">
        <v>14</v>
      </c>
      <c r="E3561" s="4" t="s">
        <v>5</v>
      </c>
      <c r="F3561" s="4" t="s">
        <v>7</v>
      </c>
      <c r="G3561" s="4" t="s">
        <v>11</v>
      </c>
      <c r="H3561" s="14" t="s">
        <v>16</v>
      </c>
      <c r="I3561" s="4" t="s">
        <v>7</v>
      </c>
      <c r="J3561" s="4" t="s">
        <v>12</v>
      </c>
    </row>
    <row r="3562" spans="1:10">
      <c r="A3562" t="n">
        <v>33584</v>
      </c>
      <c r="B3562" s="10" t="n">
        <v>5</v>
      </c>
      <c r="C3562" s="7" t="n">
        <v>28</v>
      </c>
      <c r="D3562" s="14" t="s">
        <v>3</v>
      </c>
      <c r="E3562" s="52" t="n">
        <v>64</v>
      </c>
      <c r="F3562" s="7" t="n">
        <v>5</v>
      </c>
      <c r="G3562" s="7" t="n">
        <v>1</v>
      </c>
      <c r="H3562" s="14" t="s">
        <v>3</v>
      </c>
      <c r="I3562" s="7" t="n">
        <v>1</v>
      </c>
      <c r="J3562" s="11" t="n">
        <f t="normal" ca="1">A3574</f>
        <v>0</v>
      </c>
    </row>
    <row r="3563" spans="1:10">
      <c r="A3563" t="s">
        <v>4</v>
      </c>
      <c r="B3563" s="4" t="s">
        <v>5</v>
      </c>
      <c r="C3563" s="4" t="s">
        <v>7</v>
      </c>
      <c r="D3563" s="4" t="s">
        <v>11</v>
      </c>
      <c r="E3563" s="4" t="s">
        <v>8</v>
      </c>
    </row>
    <row r="3564" spans="1:10">
      <c r="A3564" t="n">
        <v>33595</v>
      </c>
      <c r="B3564" s="27" t="n">
        <v>51</v>
      </c>
      <c r="C3564" s="7" t="n">
        <v>4</v>
      </c>
      <c r="D3564" s="7" t="n">
        <v>1</v>
      </c>
      <c r="E3564" s="7" t="s">
        <v>382</v>
      </c>
    </row>
    <row r="3565" spans="1:10">
      <c r="A3565" t="s">
        <v>4</v>
      </c>
      <c r="B3565" s="4" t="s">
        <v>5</v>
      </c>
      <c r="C3565" s="4" t="s">
        <v>11</v>
      </c>
    </row>
    <row r="3566" spans="1:10">
      <c r="A3566" t="n">
        <v>33609</v>
      </c>
      <c r="B3566" s="28" t="n">
        <v>16</v>
      </c>
      <c r="C3566" s="7" t="n">
        <v>0</v>
      </c>
    </row>
    <row r="3567" spans="1:10">
      <c r="A3567" t="s">
        <v>4</v>
      </c>
      <c r="B3567" s="4" t="s">
        <v>5</v>
      </c>
      <c r="C3567" s="4" t="s">
        <v>11</v>
      </c>
      <c r="D3567" s="4" t="s">
        <v>7</v>
      </c>
      <c r="E3567" s="4" t="s">
        <v>15</v>
      </c>
      <c r="F3567" s="4" t="s">
        <v>39</v>
      </c>
      <c r="G3567" s="4" t="s">
        <v>7</v>
      </c>
      <c r="H3567" s="4" t="s">
        <v>7</v>
      </c>
    </row>
    <row r="3568" spans="1:10">
      <c r="A3568" t="n">
        <v>33612</v>
      </c>
      <c r="B3568" s="29" t="n">
        <v>26</v>
      </c>
      <c r="C3568" s="7" t="n">
        <v>1</v>
      </c>
      <c r="D3568" s="7" t="n">
        <v>17</v>
      </c>
      <c r="E3568" s="7" t="n">
        <v>61704</v>
      </c>
      <c r="F3568" s="7" t="s">
        <v>383</v>
      </c>
      <c r="G3568" s="7" t="n">
        <v>2</v>
      </c>
      <c r="H3568" s="7" t="n">
        <v>0</v>
      </c>
    </row>
    <row r="3569" spans="1:10">
      <c r="A3569" t="s">
        <v>4</v>
      </c>
      <c r="B3569" s="4" t="s">
        <v>5</v>
      </c>
    </row>
    <row r="3570" spans="1:10">
      <c r="A3570" t="n">
        <v>33704</v>
      </c>
      <c r="B3570" s="25" t="n">
        <v>28</v>
      </c>
    </row>
    <row r="3571" spans="1:10">
      <c r="A3571" t="s">
        <v>4</v>
      </c>
      <c r="B3571" s="4" t="s">
        <v>5</v>
      </c>
      <c r="C3571" s="4" t="s">
        <v>12</v>
      </c>
    </row>
    <row r="3572" spans="1:10">
      <c r="A3572" t="n">
        <v>33705</v>
      </c>
      <c r="B3572" s="13" t="n">
        <v>3</v>
      </c>
      <c r="C3572" s="11" t="n">
        <f t="normal" ca="1">A3584</f>
        <v>0</v>
      </c>
    </row>
    <row r="3573" spans="1:10">
      <c r="A3573" t="s">
        <v>4</v>
      </c>
      <c r="B3573" s="4" t="s">
        <v>5</v>
      </c>
      <c r="C3573" s="4" t="s">
        <v>7</v>
      </c>
      <c r="D3573" s="14" t="s">
        <v>14</v>
      </c>
      <c r="E3573" s="4" t="s">
        <v>5</v>
      </c>
      <c r="F3573" s="4" t="s">
        <v>7</v>
      </c>
      <c r="G3573" s="4" t="s">
        <v>11</v>
      </c>
      <c r="H3573" s="14" t="s">
        <v>16</v>
      </c>
      <c r="I3573" s="4" t="s">
        <v>7</v>
      </c>
      <c r="J3573" s="4" t="s">
        <v>12</v>
      </c>
    </row>
    <row r="3574" spans="1:10">
      <c r="A3574" t="n">
        <v>33710</v>
      </c>
      <c r="B3574" s="10" t="n">
        <v>5</v>
      </c>
      <c r="C3574" s="7" t="n">
        <v>28</v>
      </c>
      <c r="D3574" s="14" t="s">
        <v>3</v>
      </c>
      <c r="E3574" s="52" t="n">
        <v>64</v>
      </c>
      <c r="F3574" s="7" t="n">
        <v>5</v>
      </c>
      <c r="G3574" s="7" t="n">
        <v>3</v>
      </c>
      <c r="H3574" s="14" t="s">
        <v>3</v>
      </c>
      <c r="I3574" s="7" t="n">
        <v>1</v>
      </c>
      <c r="J3574" s="11" t="n">
        <f t="normal" ca="1">A3584</f>
        <v>0</v>
      </c>
    </row>
    <row r="3575" spans="1:10">
      <c r="A3575" t="s">
        <v>4</v>
      </c>
      <c r="B3575" s="4" t="s">
        <v>5</v>
      </c>
      <c r="C3575" s="4" t="s">
        <v>7</v>
      </c>
      <c r="D3575" s="4" t="s">
        <v>11</v>
      </c>
      <c r="E3575" s="4" t="s">
        <v>8</v>
      </c>
    </row>
    <row r="3576" spans="1:10">
      <c r="A3576" t="n">
        <v>33721</v>
      </c>
      <c r="B3576" s="27" t="n">
        <v>51</v>
      </c>
      <c r="C3576" s="7" t="n">
        <v>4</v>
      </c>
      <c r="D3576" s="7" t="n">
        <v>3</v>
      </c>
      <c r="E3576" s="7" t="s">
        <v>337</v>
      </c>
    </row>
    <row r="3577" spans="1:10">
      <c r="A3577" t="s">
        <v>4</v>
      </c>
      <c r="B3577" s="4" t="s">
        <v>5</v>
      </c>
      <c r="C3577" s="4" t="s">
        <v>11</v>
      </c>
    </row>
    <row r="3578" spans="1:10">
      <c r="A3578" t="n">
        <v>33735</v>
      </c>
      <c r="B3578" s="28" t="n">
        <v>16</v>
      </c>
      <c r="C3578" s="7" t="n">
        <v>0</v>
      </c>
    </row>
    <row r="3579" spans="1:10">
      <c r="A3579" t="s">
        <v>4</v>
      </c>
      <c r="B3579" s="4" t="s">
        <v>5</v>
      </c>
      <c r="C3579" s="4" t="s">
        <v>11</v>
      </c>
      <c r="D3579" s="4" t="s">
        <v>7</v>
      </c>
      <c r="E3579" s="4" t="s">
        <v>15</v>
      </c>
      <c r="F3579" s="4" t="s">
        <v>39</v>
      </c>
      <c r="G3579" s="4" t="s">
        <v>7</v>
      </c>
      <c r="H3579" s="4" t="s">
        <v>7</v>
      </c>
    </row>
    <row r="3580" spans="1:10">
      <c r="A3580" t="n">
        <v>33738</v>
      </c>
      <c r="B3580" s="29" t="n">
        <v>26</v>
      </c>
      <c r="C3580" s="7" t="n">
        <v>3</v>
      </c>
      <c r="D3580" s="7" t="n">
        <v>17</v>
      </c>
      <c r="E3580" s="7" t="n">
        <v>61705</v>
      </c>
      <c r="F3580" s="7" t="s">
        <v>384</v>
      </c>
      <c r="G3580" s="7" t="n">
        <v>2</v>
      </c>
      <c r="H3580" s="7" t="n">
        <v>0</v>
      </c>
    </row>
    <row r="3581" spans="1:10">
      <c r="A3581" t="s">
        <v>4</v>
      </c>
      <c r="B3581" s="4" t="s">
        <v>5</v>
      </c>
    </row>
    <row r="3582" spans="1:10">
      <c r="A3582" t="n">
        <v>33829</v>
      </c>
      <c r="B3582" s="25" t="n">
        <v>28</v>
      </c>
    </row>
    <row r="3583" spans="1:10">
      <c r="A3583" t="s">
        <v>4</v>
      </c>
      <c r="B3583" s="4" t="s">
        <v>5</v>
      </c>
      <c r="C3583" s="4" t="s">
        <v>7</v>
      </c>
      <c r="D3583" s="14" t="s">
        <v>14</v>
      </c>
      <c r="E3583" s="4" t="s">
        <v>5</v>
      </c>
      <c r="F3583" s="4" t="s">
        <v>7</v>
      </c>
      <c r="G3583" s="4" t="s">
        <v>11</v>
      </c>
      <c r="H3583" s="14" t="s">
        <v>16</v>
      </c>
      <c r="I3583" s="4" t="s">
        <v>7</v>
      </c>
      <c r="J3583" s="4" t="s">
        <v>12</v>
      </c>
    </row>
    <row r="3584" spans="1:10">
      <c r="A3584" t="n">
        <v>33830</v>
      </c>
      <c r="B3584" s="10" t="n">
        <v>5</v>
      </c>
      <c r="C3584" s="7" t="n">
        <v>28</v>
      </c>
      <c r="D3584" s="14" t="s">
        <v>3</v>
      </c>
      <c r="E3584" s="52" t="n">
        <v>64</v>
      </c>
      <c r="F3584" s="7" t="n">
        <v>5</v>
      </c>
      <c r="G3584" s="7" t="n">
        <v>4</v>
      </c>
      <c r="H3584" s="14" t="s">
        <v>3</v>
      </c>
      <c r="I3584" s="7" t="n">
        <v>1</v>
      </c>
      <c r="J3584" s="11" t="n">
        <f t="normal" ca="1">A3596</f>
        <v>0</v>
      </c>
    </row>
    <row r="3585" spans="1:10">
      <c r="A3585" t="s">
        <v>4</v>
      </c>
      <c r="B3585" s="4" t="s">
        <v>5</v>
      </c>
      <c r="C3585" s="4" t="s">
        <v>7</v>
      </c>
      <c r="D3585" s="4" t="s">
        <v>11</v>
      </c>
      <c r="E3585" s="4" t="s">
        <v>8</v>
      </c>
    </row>
    <row r="3586" spans="1:10">
      <c r="A3586" t="n">
        <v>33841</v>
      </c>
      <c r="B3586" s="27" t="n">
        <v>51</v>
      </c>
      <c r="C3586" s="7" t="n">
        <v>4</v>
      </c>
      <c r="D3586" s="7" t="n">
        <v>4</v>
      </c>
      <c r="E3586" s="7" t="s">
        <v>385</v>
      </c>
    </row>
    <row r="3587" spans="1:10">
      <c r="A3587" t="s">
        <v>4</v>
      </c>
      <c r="B3587" s="4" t="s">
        <v>5</v>
      </c>
      <c r="C3587" s="4" t="s">
        <v>11</v>
      </c>
    </row>
    <row r="3588" spans="1:10">
      <c r="A3588" t="n">
        <v>33854</v>
      </c>
      <c r="B3588" s="28" t="n">
        <v>16</v>
      </c>
      <c r="C3588" s="7" t="n">
        <v>0</v>
      </c>
    </row>
    <row r="3589" spans="1:10">
      <c r="A3589" t="s">
        <v>4</v>
      </c>
      <c r="B3589" s="4" t="s">
        <v>5</v>
      </c>
      <c r="C3589" s="4" t="s">
        <v>11</v>
      </c>
      <c r="D3589" s="4" t="s">
        <v>7</v>
      </c>
      <c r="E3589" s="4" t="s">
        <v>15</v>
      </c>
      <c r="F3589" s="4" t="s">
        <v>39</v>
      </c>
      <c r="G3589" s="4" t="s">
        <v>7</v>
      </c>
      <c r="H3589" s="4" t="s">
        <v>7</v>
      </c>
    </row>
    <row r="3590" spans="1:10">
      <c r="A3590" t="n">
        <v>33857</v>
      </c>
      <c r="B3590" s="29" t="n">
        <v>26</v>
      </c>
      <c r="C3590" s="7" t="n">
        <v>4</v>
      </c>
      <c r="D3590" s="7" t="n">
        <v>17</v>
      </c>
      <c r="E3590" s="7" t="n">
        <v>61706</v>
      </c>
      <c r="F3590" s="7" t="s">
        <v>386</v>
      </c>
      <c r="G3590" s="7" t="n">
        <v>2</v>
      </c>
      <c r="H3590" s="7" t="n">
        <v>0</v>
      </c>
    </row>
    <row r="3591" spans="1:10">
      <c r="A3591" t="s">
        <v>4</v>
      </c>
      <c r="B3591" s="4" t="s">
        <v>5</v>
      </c>
    </row>
    <row r="3592" spans="1:10">
      <c r="A3592" t="n">
        <v>33969</v>
      </c>
      <c r="B3592" s="25" t="n">
        <v>28</v>
      </c>
    </row>
    <row r="3593" spans="1:10">
      <c r="A3593" t="s">
        <v>4</v>
      </c>
      <c r="B3593" s="4" t="s">
        <v>5</v>
      </c>
      <c r="C3593" s="4" t="s">
        <v>12</v>
      </c>
    </row>
    <row r="3594" spans="1:10">
      <c r="A3594" t="n">
        <v>33970</v>
      </c>
      <c r="B3594" s="13" t="n">
        <v>3</v>
      </c>
      <c r="C3594" s="11" t="n">
        <f t="normal" ca="1">A3606</f>
        <v>0</v>
      </c>
    </row>
    <row r="3595" spans="1:10">
      <c r="A3595" t="s">
        <v>4</v>
      </c>
      <c r="B3595" s="4" t="s">
        <v>5</v>
      </c>
      <c r="C3595" s="4" t="s">
        <v>7</v>
      </c>
      <c r="D3595" s="14" t="s">
        <v>14</v>
      </c>
      <c r="E3595" s="4" t="s">
        <v>5</v>
      </c>
      <c r="F3595" s="4" t="s">
        <v>7</v>
      </c>
      <c r="G3595" s="4" t="s">
        <v>11</v>
      </c>
      <c r="H3595" s="14" t="s">
        <v>16</v>
      </c>
      <c r="I3595" s="4" t="s">
        <v>7</v>
      </c>
      <c r="J3595" s="4" t="s">
        <v>12</v>
      </c>
    </row>
    <row r="3596" spans="1:10">
      <c r="A3596" t="n">
        <v>33975</v>
      </c>
      <c r="B3596" s="10" t="n">
        <v>5</v>
      </c>
      <c r="C3596" s="7" t="n">
        <v>28</v>
      </c>
      <c r="D3596" s="14" t="s">
        <v>3</v>
      </c>
      <c r="E3596" s="52" t="n">
        <v>64</v>
      </c>
      <c r="F3596" s="7" t="n">
        <v>5</v>
      </c>
      <c r="G3596" s="7" t="n">
        <v>6</v>
      </c>
      <c r="H3596" s="14" t="s">
        <v>3</v>
      </c>
      <c r="I3596" s="7" t="n">
        <v>1</v>
      </c>
      <c r="J3596" s="11" t="n">
        <f t="normal" ca="1">A3606</f>
        <v>0</v>
      </c>
    </row>
    <row r="3597" spans="1:10">
      <c r="A3597" t="s">
        <v>4</v>
      </c>
      <c r="B3597" s="4" t="s">
        <v>5</v>
      </c>
      <c r="C3597" s="4" t="s">
        <v>7</v>
      </c>
      <c r="D3597" s="4" t="s">
        <v>11</v>
      </c>
      <c r="E3597" s="4" t="s">
        <v>8</v>
      </c>
    </row>
    <row r="3598" spans="1:10">
      <c r="A3598" t="n">
        <v>33986</v>
      </c>
      <c r="B3598" s="27" t="n">
        <v>51</v>
      </c>
      <c r="C3598" s="7" t="n">
        <v>4</v>
      </c>
      <c r="D3598" s="7" t="n">
        <v>6</v>
      </c>
      <c r="E3598" s="7" t="s">
        <v>387</v>
      </c>
    </row>
    <row r="3599" spans="1:10">
      <c r="A3599" t="s">
        <v>4</v>
      </c>
      <c r="B3599" s="4" t="s">
        <v>5</v>
      </c>
      <c r="C3599" s="4" t="s">
        <v>11</v>
      </c>
    </row>
    <row r="3600" spans="1:10">
      <c r="A3600" t="n">
        <v>34000</v>
      </c>
      <c r="B3600" s="28" t="n">
        <v>16</v>
      </c>
      <c r="C3600" s="7" t="n">
        <v>0</v>
      </c>
    </row>
    <row r="3601" spans="1:10">
      <c r="A3601" t="s">
        <v>4</v>
      </c>
      <c r="B3601" s="4" t="s">
        <v>5</v>
      </c>
      <c r="C3601" s="4" t="s">
        <v>11</v>
      </c>
      <c r="D3601" s="4" t="s">
        <v>7</v>
      </c>
      <c r="E3601" s="4" t="s">
        <v>15</v>
      </c>
      <c r="F3601" s="4" t="s">
        <v>39</v>
      </c>
      <c r="G3601" s="4" t="s">
        <v>7</v>
      </c>
      <c r="H3601" s="4" t="s">
        <v>7</v>
      </c>
    </row>
    <row r="3602" spans="1:10">
      <c r="A3602" t="n">
        <v>34003</v>
      </c>
      <c r="B3602" s="29" t="n">
        <v>26</v>
      </c>
      <c r="C3602" s="7" t="n">
        <v>6</v>
      </c>
      <c r="D3602" s="7" t="n">
        <v>17</v>
      </c>
      <c r="E3602" s="7" t="n">
        <v>61707</v>
      </c>
      <c r="F3602" s="7" t="s">
        <v>386</v>
      </c>
      <c r="G3602" s="7" t="n">
        <v>2</v>
      </c>
      <c r="H3602" s="7" t="n">
        <v>0</v>
      </c>
    </row>
    <row r="3603" spans="1:10">
      <c r="A3603" t="s">
        <v>4</v>
      </c>
      <c r="B3603" s="4" t="s">
        <v>5</v>
      </c>
    </row>
    <row r="3604" spans="1:10">
      <c r="A3604" t="n">
        <v>34115</v>
      </c>
      <c r="B3604" s="25" t="n">
        <v>28</v>
      </c>
    </row>
    <row r="3605" spans="1:10">
      <c r="A3605" t="s">
        <v>4</v>
      </c>
      <c r="B3605" s="4" t="s">
        <v>5</v>
      </c>
      <c r="C3605" s="4" t="s">
        <v>7</v>
      </c>
      <c r="D3605" s="14" t="s">
        <v>14</v>
      </c>
      <c r="E3605" s="4" t="s">
        <v>5</v>
      </c>
      <c r="F3605" s="4" t="s">
        <v>7</v>
      </c>
      <c r="G3605" s="4" t="s">
        <v>11</v>
      </c>
      <c r="H3605" s="14" t="s">
        <v>16</v>
      </c>
      <c r="I3605" s="4" t="s">
        <v>7</v>
      </c>
      <c r="J3605" s="4" t="s">
        <v>12</v>
      </c>
    </row>
    <row r="3606" spans="1:10">
      <c r="A3606" t="n">
        <v>34116</v>
      </c>
      <c r="B3606" s="10" t="n">
        <v>5</v>
      </c>
      <c r="C3606" s="7" t="n">
        <v>28</v>
      </c>
      <c r="D3606" s="14" t="s">
        <v>3</v>
      </c>
      <c r="E3606" s="52" t="n">
        <v>64</v>
      </c>
      <c r="F3606" s="7" t="n">
        <v>5</v>
      </c>
      <c r="G3606" s="7" t="n">
        <v>8</v>
      </c>
      <c r="H3606" s="14" t="s">
        <v>3</v>
      </c>
      <c r="I3606" s="7" t="n">
        <v>1</v>
      </c>
      <c r="J3606" s="11" t="n">
        <f t="normal" ca="1">A3616</f>
        <v>0</v>
      </c>
    </row>
    <row r="3607" spans="1:10">
      <c r="A3607" t="s">
        <v>4</v>
      </c>
      <c r="B3607" s="4" t="s">
        <v>5</v>
      </c>
      <c r="C3607" s="4" t="s">
        <v>7</v>
      </c>
      <c r="D3607" s="4" t="s">
        <v>11</v>
      </c>
      <c r="E3607" s="4" t="s">
        <v>8</v>
      </c>
    </row>
    <row r="3608" spans="1:10">
      <c r="A3608" t="n">
        <v>34127</v>
      </c>
      <c r="B3608" s="27" t="n">
        <v>51</v>
      </c>
      <c r="C3608" s="7" t="n">
        <v>4</v>
      </c>
      <c r="D3608" s="7" t="n">
        <v>8</v>
      </c>
      <c r="E3608" s="7" t="s">
        <v>385</v>
      </c>
    </row>
    <row r="3609" spans="1:10">
      <c r="A3609" t="s">
        <v>4</v>
      </c>
      <c r="B3609" s="4" t="s">
        <v>5</v>
      </c>
      <c r="C3609" s="4" t="s">
        <v>11</v>
      </c>
    </row>
    <row r="3610" spans="1:10">
      <c r="A3610" t="n">
        <v>34140</v>
      </c>
      <c r="B3610" s="28" t="n">
        <v>16</v>
      </c>
      <c r="C3610" s="7" t="n">
        <v>0</v>
      </c>
    </row>
    <row r="3611" spans="1:10">
      <c r="A3611" t="s">
        <v>4</v>
      </c>
      <c r="B3611" s="4" t="s">
        <v>5</v>
      </c>
      <c r="C3611" s="4" t="s">
        <v>11</v>
      </c>
      <c r="D3611" s="4" t="s">
        <v>7</v>
      </c>
      <c r="E3611" s="4" t="s">
        <v>15</v>
      </c>
      <c r="F3611" s="4" t="s">
        <v>39</v>
      </c>
      <c r="G3611" s="4" t="s">
        <v>7</v>
      </c>
      <c r="H3611" s="4" t="s">
        <v>7</v>
      </c>
    </row>
    <row r="3612" spans="1:10">
      <c r="A3612" t="n">
        <v>34143</v>
      </c>
      <c r="B3612" s="29" t="n">
        <v>26</v>
      </c>
      <c r="C3612" s="7" t="n">
        <v>8</v>
      </c>
      <c r="D3612" s="7" t="n">
        <v>17</v>
      </c>
      <c r="E3612" s="7" t="n">
        <v>61708</v>
      </c>
      <c r="F3612" s="7" t="s">
        <v>388</v>
      </c>
      <c r="G3612" s="7" t="n">
        <v>2</v>
      </c>
      <c r="H3612" s="7" t="n">
        <v>0</v>
      </c>
    </row>
    <row r="3613" spans="1:10">
      <c r="A3613" t="s">
        <v>4</v>
      </c>
      <c r="B3613" s="4" t="s">
        <v>5</v>
      </c>
    </row>
    <row r="3614" spans="1:10">
      <c r="A3614" t="n">
        <v>34226</v>
      </c>
      <c r="B3614" s="25" t="n">
        <v>28</v>
      </c>
    </row>
    <row r="3615" spans="1:10">
      <c r="A3615" t="s">
        <v>4</v>
      </c>
      <c r="B3615" s="4" t="s">
        <v>5</v>
      </c>
      <c r="C3615" s="4" t="s">
        <v>7</v>
      </c>
      <c r="D3615" s="14" t="s">
        <v>14</v>
      </c>
      <c r="E3615" s="4" t="s">
        <v>5</v>
      </c>
      <c r="F3615" s="4" t="s">
        <v>7</v>
      </c>
      <c r="G3615" s="4" t="s">
        <v>11</v>
      </c>
      <c r="H3615" s="14" t="s">
        <v>16</v>
      </c>
      <c r="I3615" s="4" t="s">
        <v>7</v>
      </c>
      <c r="J3615" s="4" t="s">
        <v>12</v>
      </c>
    </row>
    <row r="3616" spans="1:10">
      <c r="A3616" t="n">
        <v>34227</v>
      </c>
      <c r="B3616" s="10" t="n">
        <v>5</v>
      </c>
      <c r="C3616" s="7" t="n">
        <v>28</v>
      </c>
      <c r="D3616" s="14" t="s">
        <v>3</v>
      </c>
      <c r="E3616" s="52" t="n">
        <v>64</v>
      </c>
      <c r="F3616" s="7" t="n">
        <v>5</v>
      </c>
      <c r="G3616" s="7" t="n">
        <v>9</v>
      </c>
      <c r="H3616" s="14" t="s">
        <v>3</v>
      </c>
      <c r="I3616" s="7" t="n">
        <v>1</v>
      </c>
      <c r="J3616" s="11" t="n">
        <f t="normal" ca="1">A3626</f>
        <v>0</v>
      </c>
    </row>
    <row r="3617" spans="1:10">
      <c r="A3617" t="s">
        <v>4</v>
      </c>
      <c r="B3617" s="4" t="s">
        <v>5</v>
      </c>
      <c r="C3617" s="4" t="s">
        <v>7</v>
      </c>
      <c r="D3617" s="4" t="s">
        <v>11</v>
      </c>
      <c r="E3617" s="4" t="s">
        <v>8</v>
      </c>
    </row>
    <row r="3618" spans="1:10">
      <c r="A3618" t="n">
        <v>34238</v>
      </c>
      <c r="B3618" s="27" t="n">
        <v>51</v>
      </c>
      <c r="C3618" s="7" t="n">
        <v>4</v>
      </c>
      <c r="D3618" s="7" t="n">
        <v>9</v>
      </c>
      <c r="E3618" s="7" t="s">
        <v>389</v>
      </c>
    </row>
    <row r="3619" spans="1:10">
      <c r="A3619" t="s">
        <v>4</v>
      </c>
      <c r="B3619" s="4" t="s">
        <v>5</v>
      </c>
      <c r="C3619" s="4" t="s">
        <v>11</v>
      </c>
    </row>
    <row r="3620" spans="1:10">
      <c r="A3620" t="n">
        <v>34252</v>
      </c>
      <c r="B3620" s="28" t="n">
        <v>16</v>
      </c>
      <c r="C3620" s="7" t="n">
        <v>0</v>
      </c>
    </row>
    <row r="3621" spans="1:10">
      <c r="A3621" t="s">
        <v>4</v>
      </c>
      <c r="B3621" s="4" t="s">
        <v>5</v>
      </c>
      <c r="C3621" s="4" t="s">
        <v>11</v>
      </c>
      <c r="D3621" s="4" t="s">
        <v>7</v>
      </c>
      <c r="E3621" s="4" t="s">
        <v>15</v>
      </c>
      <c r="F3621" s="4" t="s">
        <v>39</v>
      </c>
      <c r="G3621" s="4" t="s">
        <v>7</v>
      </c>
      <c r="H3621" s="4" t="s">
        <v>7</v>
      </c>
    </row>
    <row r="3622" spans="1:10">
      <c r="A3622" t="n">
        <v>34255</v>
      </c>
      <c r="B3622" s="29" t="n">
        <v>26</v>
      </c>
      <c r="C3622" s="7" t="n">
        <v>9</v>
      </c>
      <c r="D3622" s="7" t="n">
        <v>17</v>
      </c>
      <c r="E3622" s="7" t="n">
        <v>61709</v>
      </c>
      <c r="F3622" s="7" t="s">
        <v>390</v>
      </c>
      <c r="G3622" s="7" t="n">
        <v>2</v>
      </c>
      <c r="H3622" s="7" t="n">
        <v>0</v>
      </c>
    </row>
    <row r="3623" spans="1:10">
      <c r="A3623" t="s">
        <v>4</v>
      </c>
      <c r="B3623" s="4" t="s">
        <v>5</v>
      </c>
    </row>
    <row r="3624" spans="1:10">
      <c r="A3624" t="n">
        <v>34302</v>
      </c>
      <c r="B3624" s="25" t="n">
        <v>28</v>
      </c>
    </row>
    <row r="3625" spans="1:10">
      <c r="A3625" t="s">
        <v>4</v>
      </c>
      <c r="B3625" s="4" t="s">
        <v>5</v>
      </c>
      <c r="C3625" s="4" t="s">
        <v>7</v>
      </c>
      <c r="D3625" s="14" t="s">
        <v>14</v>
      </c>
      <c r="E3625" s="4" t="s">
        <v>5</v>
      </c>
      <c r="F3625" s="4" t="s">
        <v>7</v>
      </c>
      <c r="G3625" s="4" t="s">
        <v>11</v>
      </c>
      <c r="H3625" s="14" t="s">
        <v>16</v>
      </c>
      <c r="I3625" s="4" t="s">
        <v>7</v>
      </c>
      <c r="J3625" s="4" t="s">
        <v>12</v>
      </c>
    </row>
    <row r="3626" spans="1:10">
      <c r="A3626" t="n">
        <v>34303</v>
      </c>
      <c r="B3626" s="10" t="n">
        <v>5</v>
      </c>
      <c r="C3626" s="7" t="n">
        <v>28</v>
      </c>
      <c r="D3626" s="14" t="s">
        <v>3</v>
      </c>
      <c r="E3626" s="52" t="n">
        <v>64</v>
      </c>
      <c r="F3626" s="7" t="n">
        <v>5</v>
      </c>
      <c r="G3626" s="7" t="n">
        <v>11</v>
      </c>
      <c r="H3626" s="14" t="s">
        <v>3</v>
      </c>
      <c r="I3626" s="7" t="n">
        <v>1</v>
      </c>
      <c r="J3626" s="11" t="n">
        <f t="normal" ca="1">A3636</f>
        <v>0</v>
      </c>
    </row>
    <row r="3627" spans="1:10">
      <c r="A3627" t="s">
        <v>4</v>
      </c>
      <c r="B3627" s="4" t="s">
        <v>5</v>
      </c>
      <c r="C3627" s="4" t="s">
        <v>7</v>
      </c>
      <c r="D3627" s="4" t="s">
        <v>11</v>
      </c>
      <c r="E3627" s="4" t="s">
        <v>8</v>
      </c>
    </row>
    <row r="3628" spans="1:10">
      <c r="A3628" t="n">
        <v>34314</v>
      </c>
      <c r="B3628" s="27" t="n">
        <v>51</v>
      </c>
      <c r="C3628" s="7" t="n">
        <v>4</v>
      </c>
      <c r="D3628" s="7" t="n">
        <v>11</v>
      </c>
      <c r="E3628" s="7" t="s">
        <v>391</v>
      </c>
    </row>
    <row r="3629" spans="1:10">
      <c r="A3629" t="s">
        <v>4</v>
      </c>
      <c r="B3629" s="4" t="s">
        <v>5</v>
      </c>
      <c r="C3629" s="4" t="s">
        <v>11</v>
      </c>
    </row>
    <row r="3630" spans="1:10">
      <c r="A3630" t="n">
        <v>34328</v>
      </c>
      <c r="B3630" s="28" t="n">
        <v>16</v>
      </c>
      <c r="C3630" s="7" t="n">
        <v>0</v>
      </c>
    </row>
    <row r="3631" spans="1:10">
      <c r="A3631" t="s">
        <v>4</v>
      </c>
      <c r="B3631" s="4" t="s">
        <v>5</v>
      </c>
      <c r="C3631" s="4" t="s">
        <v>11</v>
      </c>
      <c r="D3631" s="4" t="s">
        <v>7</v>
      </c>
      <c r="E3631" s="4" t="s">
        <v>15</v>
      </c>
      <c r="F3631" s="4" t="s">
        <v>39</v>
      </c>
      <c r="G3631" s="4" t="s">
        <v>7</v>
      </c>
      <c r="H3631" s="4" t="s">
        <v>7</v>
      </c>
    </row>
    <row r="3632" spans="1:10">
      <c r="A3632" t="n">
        <v>34331</v>
      </c>
      <c r="B3632" s="29" t="n">
        <v>26</v>
      </c>
      <c r="C3632" s="7" t="n">
        <v>11</v>
      </c>
      <c r="D3632" s="7" t="n">
        <v>17</v>
      </c>
      <c r="E3632" s="7" t="n">
        <v>61710</v>
      </c>
      <c r="F3632" s="7" t="s">
        <v>392</v>
      </c>
      <c r="G3632" s="7" t="n">
        <v>2</v>
      </c>
      <c r="H3632" s="7" t="n">
        <v>0</v>
      </c>
    </row>
    <row r="3633" spans="1:10">
      <c r="A3633" t="s">
        <v>4</v>
      </c>
      <c r="B3633" s="4" t="s">
        <v>5</v>
      </c>
    </row>
    <row r="3634" spans="1:10">
      <c r="A3634" t="n">
        <v>34428</v>
      </c>
      <c r="B3634" s="25" t="n">
        <v>28</v>
      </c>
    </row>
    <row r="3635" spans="1:10">
      <c r="A3635" t="s">
        <v>4</v>
      </c>
      <c r="B3635" s="4" t="s">
        <v>5</v>
      </c>
      <c r="C3635" s="4" t="s">
        <v>11</v>
      </c>
      <c r="D3635" s="4" t="s">
        <v>7</v>
      </c>
    </row>
    <row r="3636" spans="1:10">
      <c r="A3636" t="n">
        <v>34429</v>
      </c>
      <c r="B3636" s="31" t="n">
        <v>89</v>
      </c>
      <c r="C3636" s="7" t="n">
        <v>65533</v>
      </c>
      <c r="D3636" s="7" t="n">
        <v>1</v>
      </c>
    </row>
    <row r="3637" spans="1:10">
      <c r="A3637" t="s">
        <v>4</v>
      </c>
      <c r="B3637" s="4" t="s">
        <v>5</v>
      </c>
      <c r="C3637" s="4" t="s">
        <v>7</v>
      </c>
      <c r="D3637" s="4" t="s">
        <v>11</v>
      </c>
      <c r="E3637" s="4" t="s">
        <v>13</v>
      </c>
    </row>
    <row r="3638" spans="1:10">
      <c r="A3638" t="n">
        <v>34433</v>
      </c>
      <c r="B3638" s="32" t="n">
        <v>58</v>
      </c>
      <c r="C3638" s="7" t="n">
        <v>101</v>
      </c>
      <c r="D3638" s="7" t="n">
        <v>800</v>
      </c>
      <c r="E3638" s="7" t="n">
        <v>1</v>
      </c>
    </row>
    <row r="3639" spans="1:10">
      <c r="A3639" t="s">
        <v>4</v>
      </c>
      <c r="B3639" s="4" t="s">
        <v>5</v>
      </c>
      <c r="C3639" s="4" t="s">
        <v>7</v>
      </c>
      <c r="D3639" s="4" t="s">
        <v>11</v>
      </c>
    </row>
    <row r="3640" spans="1:10">
      <c r="A3640" t="n">
        <v>34441</v>
      </c>
      <c r="B3640" s="32" t="n">
        <v>58</v>
      </c>
      <c r="C3640" s="7" t="n">
        <v>254</v>
      </c>
      <c r="D3640" s="7" t="n">
        <v>0</v>
      </c>
    </row>
    <row r="3641" spans="1:10">
      <c r="A3641" t="s">
        <v>4</v>
      </c>
      <c r="B3641" s="4" t="s">
        <v>5</v>
      </c>
      <c r="C3641" s="4" t="s">
        <v>7</v>
      </c>
      <c r="D3641" s="4" t="s">
        <v>7</v>
      </c>
      <c r="E3641" s="4" t="s">
        <v>13</v>
      </c>
      <c r="F3641" s="4" t="s">
        <v>13</v>
      </c>
      <c r="G3641" s="4" t="s">
        <v>13</v>
      </c>
      <c r="H3641" s="4" t="s">
        <v>11</v>
      </c>
    </row>
    <row r="3642" spans="1:10">
      <c r="A3642" t="n">
        <v>34445</v>
      </c>
      <c r="B3642" s="60" t="n">
        <v>45</v>
      </c>
      <c r="C3642" s="7" t="n">
        <v>2</v>
      </c>
      <c r="D3642" s="7" t="n">
        <v>3</v>
      </c>
      <c r="E3642" s="7" t="n">
        <v>-139.259994506836</v>
      </c>
      <c r="F3642" s="7" t="n">
        <v>1.02999997138977</v>
      </c>
      <c r="G3642" s="7" t="n">
        <v>4.30999994277954</v>
      </c>
      <c r="H3642" s="7" t="n">
        <v>0</v>
      </c>
    </row>
    <row r="3643" spans="1:10">
      <c r="A3643" t="s">
        <v>4</v>
      </c>
      <c r="B3643" s="4" t="s">
        <v>5</v>
      </c>
      <c r="C3643" s="4" t="s">
        <v>7</v>
      </c>
      <c r="D3643" s="4" t="s">
        <v>7</v>
      </c>
      <c r="E3643" s="4" t="s">
        <v>13</v>
      </c>
      <c r="F3643" s="4" t="s">
        <v>13</v>
      </c>
      <c r="G3643" s="4" t="s">
        <v>13</v>
      </c>
      <c r="H3643" s="4" t="s">
        <v>11</v>
      </c>
      <c r="I3643" s="4" t="s">
        <v>7</v>
      </c>
    </row>
    <row r="3644" spans="1:10">
      <c r="A3644" t="n">
        <v>34462</v>
      </c>
      <c r="B3644" s="60" t="n">
        <v>45</v>
      </c>
      <c r="C3644" s="7" t="n">
        <v>4</v>
      </c>
      <c r="D3644" s="7" t="n">
        <v>3</v>
      </c>
      <c r="E3644" s="7" t="n">
        <v>18.8500003814697</v>
      </c>
      <c r="F3644" s="7" t="n">
        <v>250.330001831055</v>
      </c>
      <c r="G3644" s="7" t="n">
        <v>2</v>
      </c>
      <c r="H3644" s="7" t="n">
        <v>0</v>
      </c>
      <c r="I3644" s="7" t="n">
        <v>0</v>
      </c>
    </row>
    <row r="3645" spans="1:10">
      <c r="A3645" t="s">
        <v>4</v>
      </c>
      <c r="B3645" s="4" t="s">
        <v>5</v>
      </c>
      <c r="C3645" s="4" t="s">
        <v>7</v>
      </c>
      <c r="D3645" s="4" t="s">
        <v>7</v>
      </c>
      <c r="E3645" s="4" t="s">
        <v>13</v>
      </c>
      <c r="F3645" s="4" t="s">
        <v>11</v>
      </c>
    </row>
    <row r="3646" spans="1:10">
      <c r="A3646" t="n">
        <v>34480</v>
      </c>
      <c r="B3646" s="60" t="n">
        <v>45</v>
      </c>
      <c r="C3646" s="7" t="n">
        <v>5</v>
      </c>
      <c r="D3646" s="7" t="n">
        <v>3</v>
      </c>
      <c r="E3646" s="7" t="n">
        <v>4.19999980926514</v>
      </c>
      <c r="F3646" s="7" t="n">
        <v>0</v>
      </c>
    </row>
    <row r="3647" spans="1:10">
      <c r="A3647" t="s">
        <v>4</v>
      </c>
      <c r="B3647" s="4" t="s">
        <v>5</v>
      </c>
      <c r="C3647" s="4" t="s">
        <v>7</v>
      </c>
      <c r="D3647" s="4" t="s">
        <v>7</v>
      </c>
      <c r="E3647" s="4" t="s">
        <v>13</v>
      </c>
      <c r="F3647" s="4" t="s">
        <v>11</v>
      </c>
    </row>
    <row r="3648" spans="1:10">
      <c r="A3648" t="n">
        <v>34489</v>
      </c>
      <c r="B3648" s="60" t="n">
        <v>45</v>
      </c>
      <c r="C3648" s="7" t="n">
        <v>11</v>
      </c>
      <c r="D3648" s="7" t="n">
        <v>3</v>
      </c>
      <c r="E3648" s="7" t="n">
        <v>34</v>
      </c>
      <c r="F3648" s="7" t="n">
        <v>0</v>
      </c>
    </row>
    <row r="3649" spans="1:9">
      <c r="A3649" t="s">
        <v>4</v>
      </c>
      <c r="B3649" s="4" t="s">
        <v>5</v>
      </c>
      <c r="C3649" s="4" t="s">
        <v>7</v>
      </c>
      <c r="D3649" s="4" t="s">
        <v>11</v>
      </c>
      <c r="E3649" s="4" t="s">
        <v>11</v>
      </c>
      <c r="F3649" s="4" t="s">
        <v>7</v>
      </c>
    </row>
    <row r="3650" spans="1:9">
      <c r="A3650" t="n">
        <v>34498</v>
      </c>
      <c r="B3650" s="23" t="n">
        <v>25</v>
      </c>
      <c r="C3650" s="7" t="n">
        <v>1</v>
      </c>
      <c r="D3650" s="7" t="n">
        <v>65535</v>
      </c>
      <c r="E3650" s="7" t="n">
        <v>65535</v>
      </c>
      <c r="F3650" s="7" t="n">
        <v>0</v>
      </c>
    </row>
    <row r="3651" spans="1:9">
      <c r="A3651" t="s">
        <v>4</v>
      </c>
      <c r="B3651" s="4" t="s">
        <v>5</v>
      </c>
      <c r="C3651" s="4" t="s">
        <v>7</v>
      </c>
      <c r="D3651" s="4" t="s">
        <v>11</v>
      </c>
      <c r="E3651" s="4" t="s">
        <v>8</v>
      </c>
      <c r="F3651" s="4" t="s">
        <v>8</v>
      </c>
      <c r="G3651" s="4" t="s">
        <v>8</v>
      </c>
      <c r="H3651" s="4" t="s">
        <v>8</v>
      </c>
    </row>
    <row r="3652" spans="1:9">
      <c r="A3652" t="n">
        <v>34505</v>
      </c>
      <c r="B3652" s="27" t="n">
        <v>51</v>
      </c>
      <c r="C3652" s="7" t="n">
        <v>3</v>
      </c>
      <c r="D3652" s="7" t="n">
        <v>0</v>
      </c>
      <c r="E3652" s="7" t="s">
        <v>186</v>
      </c>
      <c r="F3652" s="7" t="s">
        <v>88</v>
      </c>
      <c r="G3652" s="7" t="s">
        <v>87</v>
      </c>
      <c r="H3652" s="7" t="s">
        <v>88</v>
      </c>
    </row>
    <row r="3653" spans="1:9">
      <c r="A3653" t="s">
        <v>4</v>
      </c>
      <c r="B3653" s="4" t="s">
        <v>5</v>
      </c>
      <c r="C3653" s="4" t="s">
        <v>7</v>
      </c>
      <c r="D3653" s="4" t="s">
        <v>11</v>
      </c>
      <c r="E3653" s="4" t="s">
        <v>8</v>
      </c>
      <c r="F3653" s="4" t="s">
        <v>8</v>
      </c>
      <c r="G3653" s="4" t="s">
        <v>8</v>
      </c>
      <c r="H3653" s="4" t="s">
        <v>8</v>
      </c>
    </row>
    <row r="3654" spans="1:9">
      <c r="A3654" t="n">
        <v>34518</v>
      </c>
      <c r="B3654" s="27" t="n">
        <v>51</v>
      </c>
      <c r="C3654" s="7" t="n">
        <v>3</v>
      </c>
      <c r="D3654" s="7" t="n">
        <v>61491</v>
      </c>
      <c r="E3654" s="7" t="s">
        <v>186</v>
      </c>
      <c r="F3654" s="7" t="s">
        <v>88</v>
      </c>
      <c r="G3654" s="7" t="s">
        <v>87</v>
      </c>
      <c r="H3654" s="7" t="s">
        <v>88</v>
      </c>
    </row>
    <row r="3655" spans="1:9">
      <c r="A3655" t="s">
        <v>4</v>
      </c>
      <c r="B3655" s="4" t="s">
        <v>5</v>
      </c>
      <c r="C3655" s="4" t="s">
        <v>7</v>
      </c>
      <c r="D3655" s="4" t="s">
        <v>11</v>
      </c>
      <c r="E3655" s="4" t="s">
        <v>8</v>
      </c>
      <c r="F3655" s="4" t="s">
        <v>8</v>
      </c>
      <c r="G3655" s="4" t="s">
        <v>8</v>
      </c>
      <c r="H3655" s="4" t="s">
        <v>8</v>
      </c>
    </row>
    <row r="3656" spans="1:9">
      <c r="A3656" t="n">
        <v>34531</v>
      </c>
      <c r="B3656" s="27" t="n">
        <v>51</v>
      </c>
      <c r="C3656" s="7" t="n">
        <v>3</v>
      </c>
      <c r="D3656" s="7" t="n">
        <v>61492</v>
      </c>
      <c r="E3656" s="7" t="s">
        <v>186</v>
      </c>
      <c r="F3656" s="7" t="s">
        <v>88</v>
      </c>
      <c r="G3656" s="7" t="s">
        <v>87</v>
      </c>
      <c r="H3656" s="7" t="s">
        <v>88</v>
      </c>
    </row>
    <row r="3657" spans="1:9">
      <c r="A3657" t="s">
        <v>4</v>
      </c>
      <c r="B3657" s="4" t="s">
        <v>5</v>
      </c>
      <c r="C3657" s="4" t="s">
        <v>7</v>
      </c>
      <c r="D3657" s="4" t="s">
        <v>11</v>
      </c>
      <c r="E3657" s="4" t="s">
        <v>8</v>
      </c>
      <c r="F3657" s="4" t="s">
        <v>8</v>
      </c>
      <c r="G3657" s="4" t="s">
        <v>8</v>
      </c>
      <c r="H3657" s="4" t="s">
        <v>8</v>
      </c>
    </row>
    <row r="3658" spans="1:9">
      <c r="A3658" t="n">
        <v>34544</v>
      </c>
      <c r="B3658" s="27" t="n">
        <v>51</v>
      </c>
      <c r="C3658" s="7" t="n">
        <v>3</v>
      </c>
      <c r="D3658" s="7" t="n">
        <v>61493</v>
      </c>
      <c r="E3658" s="7" t="s">
        <v>186</v>
      </c>
      <c r="F3658" s="7" t="s">
        <v>88</v>
      </c>
      <c r="G3658" s="7" t="s">
        <v>87</v>
      </c>
      <c r="H3658" s="7" t="s">
        <v>88</v>
      </c>
    </row>
    <row r="3659" spans="1:9">
      <c r="A3659" t="s">
        <v>4</v>
      </c>
      <c r="B3659" s="4" t="s">
        <v>5</v>
      </c>
      <c r="C3659" s="4" t="s">
        <v>7</v>
      </c>
      <c r="D3659" s="4" t="s">
        <v>11</v>
      </c>
      <c r="E3659" s="4" t="s">
        <v>8</v>
      </c>
      <c r="F3659" s="4" t="s">
        <v>8</v>
      </c>
      <c r="G3659" s="4" t="s">
        <v>8</v>
      </c>
      <c r="H3659" s="4" t="s">
        <v>8</v>
      </c>
    </row>
    <row r="3660" spans="1:9">
      <c r="A3660" t="n">
        <v>34557</v>
      </c>
      <c r="B3660" s="27" t="n">
        <v>51</v>
      </c>
      <c r="C3660" s="7" t="n">
        <v>3</v>
      </c>
      <c r="D3660" s="7" t="n">
        <v>61494</v>
      </c>
      <c r="E3660" s="7" t="s">
        <v>186</v>
      </c>
      <c r="F3660" s="7" t="s">
        <v>88</v>
      </c>
      <c r="G3660" s="7" t="s">
        <v>87</v>
      </c>
      <c r="H3660" s="7" t="s">
        <v>88</v>
      </c>
    </row>
    <row r="3661" spans="1:9">
      <c r="A3661" t="s">
        <v>4</v>
      </c>
      <c r="B3661" s="4" t="s">
        <v>5</v>
      </c>
      <c r="C3661" s="4" t="s">
        <v>7</v>
      </c>
      <c r="D3661" s="4" t="s">
        <v>11</v>
      </c>
      <c r="E3661" s="4" t="s">
        <v>8</v>
      </c>
      <c r="F3661" s="4" t="s">
        <v>8</v>
      </c>
      <c r="G3661" s="4" t="s">
        <v>8</v>
      </c>
      <c r="H3661" s="4" t="s">
        <v>8</v>
      </c>
    </row>
    <row r="3662" spans="1:9">
      <c r="A3662" t="n">
        <v>34570</v>
      </c>
      <c r="B3662" s="27" t="n">
        <v>51</v>
      </c>
      <c r="C3662" s="7" t="n">
        <v>3</v>
      </c>
      <c r="D3662" s="7" t="n">
        <v>61495</v>
      </c>
      <c r="E3662" s="7" t="s">
        <v>186</v>
      </c>
      <c r="F3662" s="7" t="s">
        <v>88</v>
      </c>
      <c r="G3662" s="7" t="s">
        <v>87</v>
      </c>
      <c r="H3662" s="7" t="s">
        <v>88</v>
      </c>
    </row>
    <row r="3663" spans="1:9">
      <c r="A3663" t="s">
        <v>4</v>
      </c>
      <c r="B3663" s="4" t="s">
        <v>5</v>
      </c>
      <c r="C3663" s="4" t="s">
        <v>7</v>
      </c>
      <c r="D3663" s="4" t="s">
        <v>11</v>
      </c>
    </row>
    <row r="3664" spans="1:9">
      <c r="A3664" t="n">
        <v>34583</v>
      </c>
      <c r="B3664" s="32" t="n">
        <v>58</v>
      </c>
      <c r="C3664" s="7" t="n">
        <v>255</v>
      </c>
      <c r="D3664" s="7" t="n">
        <v>0</v>
      </c>
    </row>
    <row r="3665" spans="1:8">
      <c r="A3665" t="s">
        <v>4</v>
      </c>
      <c r="B3665" s="4" t="s">
        <v>5</v>
      </c>
      <c r="C3665" s="4" t="s">
        <v>11</v>
      </c>
    </row>
    <row r="3666" spans="1:8">
      <c r="A3666" t="n">
        <v>34587</v>
      </c>
      <c r="B3666" s="28" t="n">
        <v>16</v>
      </c>
      <c r="C3666" s="7" t="n">
        <v>300</v>
      </c>
    </row>
    <row r="3667" spans="1:8">
      <c r="A3667" t="s">
        <v>4</v>
      </c>
      <c r="B3667" s="4" t="s">
        <v>5</v>
      </c>
      <c r="C3667" s="4" t="s">
        <v>11</v>
      </c>
      <c r="D3667" s="4" t="s">
        <v>11</v>
      </c>
      <c r="E3667" s="4" t="s">
        <v>11</v>
      </c>
    </row>
    <row r="3668" spans="1:8">
      <c r="A3668" t="n">
        <v>34590</v>
      </c>
      <c r="B3668" s="66" t="n">
        <v>61</v>
      </c>
      <c r="C3668" s="7" t="n">
        <v>0</v>
      </c>
      <c r="D3668" s="7" t="n">
        <v>61491</v>
      </c>
      <c r="E3668" s="7" t="n">
        <v>1000</v>
      </c>
    </row>
    <row r="3669" spans="1:8">
      <c r="A3669" t="s">
        <v>4</v>
      </c>
      <c r="B3669" s="4" t="s">
        <v>5</v>
      </c>
      <c r="C3669" s="4" t="s">
        <v>11</v>
      </c>
      <c r="D3669" s="4" t="s">
        <v>11</v>
      </c>
      <c r="E3669" s="4" t="s">
        <v>11</v>
      </c>
    </row>
    <row r="3670" spans="1:8">
      <c r="A3670" t="n">
        <v>34597</v>
      </c>
      <c r="B3670" s="66" t="n">
        <v>61</v>
      </c>
      <c r="C3670" s="7" t="n">
        <v>61491</v>
      </c>
      <c r="D3670" s="7" t="n">
        <v>0</v>
      </c>
      <c r="E3670" s="7" t="n">
        <v>1000</v>
      </c>
    </row>
    <row r="3671" spans="1:8">
      <c r="A3671" t="s">
        <v>4</v>
      </c>
      <c r="B3671" s="4" t="s">
        <v>5</v>
      </c>
      <c r="C3671" s="4" t="s">
        <v>11</v>
      </c>
      <c r="D3671" s="4" t="s">
        <v>11</v>
      </c>
      <c r="E3671" s="4" t="s">
        <v>11</v>
      </c>
    </row>
    <row r="3672" spans="1:8">
      <c r="A3672" t="n">
        <v>34604</v>
      </c>
      <c r="B3672" s="66" t="n">
        <v>61</v>
      </c>
      <c r="C3672" s="7" t="n">
        <v>61492</v>
      </c>
      <c r="D3672" s="7" t="n">
        <v>0</v>
      </c>
      <c r="E3672" s="7" t="n">
        <v>1000</v>
      </c>
    </row>
    <row r="3673" spans="1:8">
      <c r="A3673" t="s">
        <v>4</v>
      </c>
      <c r="B3673" s="4" t="s">
        <v>5</v>
      </c>
      <c r="C3673" s="4" t="s">
        <v>11</v>
      </c>
      <c r="D3673" s="4" t="s">
        <v>11</v>
      </c>
      <c r="E3673" s="4" t="s">
        <v>11</v>
      </c>
    </row>
    <row r="3674" spans="1:8">
      <c r="A3674" t="n">
        <v>34611</v>
      </c>
      <c r="B3674" s="66" t="n">
        <v>61</v>
      </c>
      <c r="C3674" s="7" t="n">
        <v>61493</v>
      </c>
      <c r="D3674" s="7" t="n">
        <v>0</v>
      </c>
      <c r="E3674" s="7" t="n">
        <v>1000</v>
      </c>
    </row>
    <row r="3675" spans="1:8">
      <c r="A3675" t="s">
        <v>4</v>
      </c>
      <c r="B3675" s="4" t="s">
        <v>5</v>
      </c>
      <c r="C3675" s="4" t="s">
        <v>11</v>
      </c>
      <c r="D3675" s="4" t="s">
        <v>11</v>
      </c>
      <c r="E3675" s="4" t="s">
        <v>11</v>
      </c>
    </row>
    <row r="3676" spans="1:8">
      <c r="A3676" t="n">
        <v>34618</v>
      </c>
      <c r="B3676" s="66" t="n">
        <v>61</v>
      </c>
      <c r="C3676" s="7" t="n">
        <v>61494</v>
      </c>
      <c r="D3676" s="7" t="n">
        <v>0</v>
      </c>
      <c r="E3676" s="7" t="n">
        <v>1000</v>
      </c>
    </row>
    <row r="3677" spans="1:8">
      <c r="A3677" t="s">
        <v>4</v>
      </c>
      <c r="B3677" s="4" t="s">
        <v>5</v>
      </c>
      <c r="C3677" s="4" t="s">
        <v>11</v>
      </c>
      <c r="D3677" s="4" t="s">
        <v>11</v>
      </c>
      <c r="E3677" s="4" t="s">
        <v>11</v>
      </c>
    </row>
    <row r="3678" spans="1:8">
      <c r="A3678" t="n">
        <v>34625</v>
      </c>
      <c r="B3678" s="66" t="n">
        <v>61</v>
      </c>
      <c r="C3678" s="7" t="n">
        <v>61495</v>
      </c>
      <c r="D3678" s="7" t="n">
        <v>0</v>
      </c>
      <c r="E3678" s="7" t="n">
        <v>1000</v>
      </c>
    </row>
    <row r="3679" spans="1:8">
      <c r="A3679" t="s">
        <v>4</v>
      </c>
      <c r="B3679" s="4" t="s">
        <v>5</v>
      </c>
      <c r="C3679" s="4" t="s">
        <v>11</v>
      </c>
    </row>
    <row r="3680" spans="1:8">
      <c r="A3680" t="n">
        <v>34632</v>
      </c>
      <c r="B3680" s="28" t="n">
        <v>16</v>
      </c>
      <c r="C3680" s="7" t="n">
        <v>1000</v>
      </c>
    </row>
    <row r="3681" spans="1:5">
      <c r="A3681" t="s">
        <v>4</v>
      </c>
      <c r="B3681" s="4" t="s">
        <v>5</v>
      </c>
      <c r="C3681" s="4" t="s">
        <v>7</v>
      </c>
      <c r="D3681" s="4" t="s">
        <v>11</v>
      </c>
      <c r="E3681" s="4" t="s">
        <v>8</v>
      </c>
      <c r="F3681" s="4" t="s">
        <v>8</v>
      </c>
      <c r="G3681" s="4" t="s">
        <v>8</v>
      </c>
      <c r="H3681" s="4" t="s">
        <v>8</v>
      </c>
    </row>
    <row r="3682" spans="1:5">
      <c r="A3682" t="n">
        <v>34635</v>
      </c>
      <c r="B3682" s="27" t="n">
        <v>51</v>
      </c>
      <c r="C3682" s="7" t="n">
        <v>3</v>
      </c>
      <c r="D3682" s="7" t="n">
        <v>0</v>
      </c>
      <c r="E3682" s="7" t="s">
        <v>229</v>
      </c>
      <c r="F3682" s="7" t="s">
        <v>88</v>
      </c>
      <c r="G3682" s="7" t="s">
        <v>87</v>
      </c>
      <c r="H3682" s="7" t="s">
        <v>88</v>
      </c>
    </row>
    <row r="3683" spans="1:5">
      <c r="A3683" t="s">
        <v>4</v>
      </c>
      <c r="B3683" s="4" t="s">
        <v>5</v>
      </c>
      <c r="C3683" s="4" t="s">
        <v>11</v>
      </c>
      <c r="D3683" s="4" t="s">
        <v>7</v>
      </c>
      <c r="E3683" s="4" t="s">
        <v>7</v>
      </c>
      <c r="F3683" s="4" t="s">
        <v>8</v>
      </c>
    </row>
    <row r="3684" spans="1:5">
      <c r="A3684" t="n">
        <v>34648</v>
      </c>
      <c r="B3684" s="41" t="n">
        <v>20</v>
      </c>
      <c r="C3684" s="7" t="n">
        <v>0</v>
      </c>
      <c r="D3684" s="7" t="n">
        <v>2</v>
      </c>
      <c r="E3684" s="7" t="n">
        <v>10</v>
      </c>
      <c r="F3684" s="7" t="s">
        <v>240</v>
      </c>
    </row>
    <row r="3685" spans="1:5">
      <c r="A3685" t="s">
        <v>4</v>
      </c>
      <c r="B3685" s="4" t="s">
        <v>5</v>
      </c>
      <c r="C3685" s="4" t="s">
        <v>11</v>
      </c>
      <c r="D3685" s="4" t="s">
        <v>7</v>
      </c>
      <c r="E3685" s="4" t="s">
        <v>7</v>
      </c>
      <c r="F3685" s="4" t="s">
        <v>8</v>
      </c>
    </row>
    <row r="3686" spans="1:5">
      <c r="A3686" t="n">
        <v>34669</v>
      </c>
      <c r="B3686" s="41" t="n">
        <v>20</v>
      </c>
      <c r="C3686" s="7" t="n">
        <v>61491</v>
      </c>
      <c r="D3686" s="7" t="n">
        <v>2</v>
      </c>
      <c r="E3686" s="7" t="n">
        <v>10</v>
      </c>
      <c r="F3686" s="7" t="s">
        <v>240</v>
      </c>
    </row>
    <row r="3687" spans="1:5">
      <c r="A3687" t="s">
        <v>4</v>
      </c>
      <c r="B3687" s="4" t="s">
        <v>5</v>
      </c>
      <c r="C3687" s="4" t="s">
        <v>11</v>
      </c>
      <c r="D3687" s="4" t="s">
        <v>7</v>
      </c>
      <c r="E3687" s="4" t="s">
        <v>7</v>
      </c>
      <c r="F3687" s="4" t="s">
        <v>8</v>
      </c>
    </row>
    <row r="3688" spans="1:5">
      <c r="A3688" t="n">
        <v>34690</v>
      </c>
      <c r="B3688" s="41" t="n">
        <v>20</v>
      </c>
      <c r="C3688" s="7" t="n">
        <v>61492</v>
      </c>
      <c r="D3688" s="7" t="n">
        <v>2</v>
      </c>
      <c r="E3688" s="7" t="n">
        <v>10</v>
      </c>
      <c r="F3688" s="7" t="s">
        <v>240</v>
      </c>
    </row>
    <row r="3689" spans="1:5">
      <c r="A3689" t="s">
        <v>4</v>
      </c>
      <c r="B3689" s="4" t="s">
        <v>5</v>
      </c>
      <c r="C3689" s="4" t="s">
        <v>11</v>
      </c>
      <c r="D3689" s="4" t="s">
        <v>7</v>
      </c>
      <c r="E3689" s="4" t="s">
        <v>7</v>
      </c>
      <c r="F3689" s="4" t="s">
        <v>8</v>
      </c>
    </row>
    <row r="3690" spans="1:5">
      <c r="A3690" t="n">
        <v>34711</v>
      </c>
      <c r="B3690" s="41" t="n">
        <v>20</v>
      </c>
      <c r="C3690" s="7" t="n">
        <v>61493</v>
      </c>
      <c r="D3690" s="7" t="n">
        <v>2</v>
      </c>
      <c r="E3690" s="7" t="n">
        <v>10</v>
      </c>
      <c r="F3690" s="7" t="s">
        <v>240</v>
      </c>
    </row>
    <row r="3691" spans="1:5">
      <c r="A3691" t="s">
        <v>4</v>
      </c>
      <c r="B3691" s="4" t="s">
        <v>5</v>
      </c>
      <c r="C3691" s="4" t="s">
        <v>11</v>
      </c>
      <c r="D3691" s="4" t="s">
        <v>7</v>
      </c>
      <c r="E3691" s="4" t="s">
        <v>7</v>
      </c>
      <c r="F3691" s="4" t="s">
        <v>8</v>
      </c>
    </row>
    <row r="3692" spans="1:5">
      <c r="A3692" t="n">
        <v>34732</v>
      </c>
      <c r="B3692" s="41" t="n">
        <v>20</v>
      </c>
      <c r="C3692" s="7" t="n">
        <v>61494</v>
      </c>
      <c r="D3692" s="7" t="n">
        <v>2</v>
      </c>
      <c r="E3692" s="7" t="n">
        <v>10</v>
      </c>
      <c r="F3692" s="7" t="s">
        <v>240</v>
      </c>
    </row>
    <row r="3693" spans="1:5">
      <c r="A3693" t="s">
        <v>4</v>
      </c>
      <c r="B3693" s="4" t="s">
        <v>5</v>
      </c>
      <c r="C3693" s="4" t="s">
        <v>11</v>
      </c>
      <c r="D3693" s="4" t="s">
        <v>7</v>
      </c>
      <c r="E3693" s="4" t="s">
        <v>7</v>
      </c>
      <c r="F3693" s="4" t="s">
        <v>8</v>
      </c>
    </row>
    <row r="3694" spans="1:5">
      <c r="A3694" t="n">
        <v>34753</v>
      </c>
      <c r="B3694" s="41" t="n">
        <v>20</v>
      </c>
      <c r="C3694" s="7" t="n">
        <v>61495</v>
      </c>
      <c r="D3694" s="7" t="n">
        <v>2</v>
      </c>
      <c r="E3694" s="7" t="n">
        <v>10</v>
      </c>
      <c r="F3694" s="7" t="s">
        <v>240</v>
      </c>
    </row>
    <row r="3695" spans="1:5">
      <c r="A3695" t="s">
        <v>4</v>
      </c>
      <c r="B3695" s="4" t="s">
        <v>5</v>
      </c>
      <c r="C3695" s="4" t="s">
        <v>11</v>
      </c>
    </row>
    <row r="3696" spans="1:5">
      <c r="A3696" t="n">
        <v>34774</v>
      </c>
      <c r="B3696" s="28" t="n">
        <v>16</v>
      </c>
      <c r="C3696" s="7" t="n">
        <v>500</v>
      </c>
    </row>
    <row r="3697" spans="1:8">
      <c r="A3697" t="s">
        <v>4</v>
      </c>
      <c r="B3697" s="4" t="s">
        <v>5</v>
      </c>
      <c r="C3697" s="4" t="s">
        <v>7</v>
      </c>
      <c r="D3697" s="4" t="s">
        <v>11</v>
      </c>
      <c r="E3697" s="4" t="s">
        <v>8</v>
      </c>
      <c r="F3697" s="4" t="s">
        <v>8</v>
      </c>
      <c r="G3697" s="4" t="s">
        <v>8</v>
      </c>
      <c r="H3697" s="4" t="s">
        <v>8</v>
      </c>
    </row>
    <row r="3698" spans="1:8">
      <c r="A3698" t="n">
        <v>34777</v>
      </c>
      <c r="B3698" s="27" t="n">
        <v>51</v>
      </c>
      <c r="C3698" s="7" t="n">
        <v>3</v>
      </c>
      <c r="D3698" s="7" t="n">
        <v>0</v>
      </c>
      <c r="E3698" s="7" t="s">
        <v>186</v>
      </c>
      <c r="F3698" s="7" t="s">
        <v>88</v>
      </c>
      <c r="G3698" s="7" t="s">
        <v>87</v>
      </c>
      <c r="H3698" s="7" t="s">
        <v>88</v>
      </c>
    </row>
    <row r="3699" spans="1:8">
      <c r="A3699" t="s">
        <v>4</v>
      </c>
      <c r="B3699" s="4" t="s">
        <v>5</v>
      </c>
      <c r="C3699" s="4" t="s">
        <v>11</v>
      </c>
    </row>
    <row r="3700" spans="1:8">
      <c r="A3700" t="n">
        <v>34790</v>
      </c>
      <c r="B3700" s="28" t="n">
        <v>16</v>
      </c>
      <c r="C3700" s="7" t="n">
        <v>700</v>
      </c>
    </row>
    <row r="3701" spans="1:8">
      <c r="A3701" t="s">
        <v>4</v>
      </c>
      <c r="B3701" s="4" t="s">
        <v>5</v>
      </c>
      <c r="C3701" s="4" t="s">
        <v>11</v>
      </c>
      <c r="D3701" s="4" t="s">
        <v>11</v>
      </c>
      <c r="E3701" s="4" t="s">
        <v>11</v>
      </c>
    </row>
    <row r="3702" spans="1:8">
      <c r="A3702" t="n">
        <v>34793</v>
      </c>
      <c r="B3702" s="66" t="n">
        <v>61</v>
      </c>
      <c r="C3702" s="7" t="n">
        <v>0</v>
      </c>
      <c r="D3702" s="7" t="n">
        <v>7002</v>
      </c>
      <c r="E3702" s="7" t="n">
        <v>1000</v>
      </c>
    </row>
    <row r="3703" spans="1:8">
      <c r="A3703" t="s">
        <v>4</v>
      </c>
      <c r="B3703" s="4" t="s">
        <v>5</v>
      </c>
      <c r="C3703" s="4" t="s">
        <v>11</v>
      </c>
      <c r="D3703" s="4" t="s">
        <v>11</v>
      </c>
      <c r="E3703" s="4" t="s">
        <v>11</v>
      </c>
    </row>
    <row r="3704" spans="1:8">
      <c r="A3704" t="n">
        <v>34800</v>
      </c>
      <c r="B3704" s="66" t="n">
        <v>61</v>
      </c>
      <c r="C3704" s="7" t="n">
        <v>61491</v>
      </c>
      <c r="D3704" s="7" t="n">
        <v>7002</v>
      </c>
      <c r="E3704" s="7" t="n">
        <v>1000</v>
      </c>
    </row>
    <row r="3705" spans="1:8">
      <c r="A3705" t="s">
        <v>4</v>
      </c>
      <c r="B3705" s="4" t="s">
        <v>5</v>
      </c>
      <c r="C3705" s="4" t="s">
        <v>11</v>
      </c>
      <c r="D3705" s="4" t="s">
        <v>11</v>
      </c>
      <c r="E3705" s="4" t="s">
        <v>11</v>
      </c>
    </row>
    <row r="3706" spans="1:8">
      <c r="A3706" t="n">
        <v>34807</v>
      </c>
      <c r="B3706" s="66" t="n">
        <v>61</v>
      </c>
      <c r="C3706" s="7" t="n">
        <v>61492</v>
      </c>
      <c r="D3706" s="7" t="n">
        <v>7002</v>
      </c>
      <c r="E3706" s="7" t="n">
        <v>1000</v>
      </c>
    </row>
    <row r="3707" spans="1:8">
      <c r="A3707" t="s">
        <v>4</v>
      </c>
      <c r="B3707" s="4" t="s">
        <v>5</v>
      </c>
      <c r="C3707" s="4" t="s">
        <v>11</v>
      </c>
      <c r="D3707" s="4" t="s">
        <v>11</v>
      </c>
      <c r="E3707" s="4" t="s">
        <v>11</v>
      </c>
    </row>
    <row r="3708" spans="1:8">
      <c r="A3708" t="n">
        <v>34814</v>
      </c>
      <c r="B3708" s="66" t="n">
        <v>61</v>
      </c>
      <c r="C3708" s="7" t="n">
        <v>61493</v>
      </c>
      <c r="D3708" s="7" t="n">
        <v>7002</v>
      </c>
      <c r="E3708" s="7" t="n">
        <v>1000</v>
      </c>
    </row>
    <row r="3709" spans="1:8">
      <c r="A3709" t="s">
        <v>4</v>
      </c>
      <c r="B3709" s="4" t="s">
        <v>5</v>
      </c>
      <c r="C3709" s="4" t="s">
        <v>11</v>
      </c>
      <c r="D3709" s="4" t="s">
        <v>11</v>
      </c>
      <c r="E3709" s="4" t="s">
        <v>11</v>
      </c>
    </row>
    <row r="3710" spans="1:8">
      <c r="A3710" t="n">
        <v>34821</v>
      </c>
      <c r="B3710" s="66" t="n">
        <v>61</v>
      </c>
      <c r="C3710" s="7" t="n">
        <v>61494</v>
      </c>
      <c r="D3710" s="7" t="n">
        <v>7002</v>
      </c>
      <c r="E3710" s="7" t="n">
        <v>1000</v>
      </c>
    </row>
    <row r="3711" spans="1:8">
      <c r="A3711" t="s">
        <v>4</v>
      </c>
      <c r="B3711" s="4" t="s">
        <v>5</v>
      </c>
      <c r="C3711" s="4" t="s">
        <v>11</v>
      </c>
      <c r="D3711" s="4" t="s">
        <v>11</v>
      </c>
      <c r="E3711" s="4" t="s">
        <v>11</v>
      </c>
    </row>
    <row r="3712" spans="1:8">
      <c r="A3712" t="n">
        <v>34828</v>
      </c>
      <c r="B3712" s="66" t="n">
        <v>61</v>
      </c>
      <c r="C3712" s="7" t="n">
        <v>61495</v>
      </c>
      <c r="D3712" s="7" t="n">
        <v>7002</v>
      </c>
      <c r="E3712" s="7" t="n">
        <v>1000</v>
      </c>
    </row>
    <row r="3713" spans="1:8">
      <c r="A3713" t="s">
        <v>4</v>
      </c>
      <c r="B3713" s="4" t="s">
        <v>5</v>
      </c>
      <c r="C3713" s="4" t="s">
        <v>11</v>
      </c>
    </row>
    <row r="3714" spans="1:8">
      <c r="A3714" t="n">
        <v>34835</v>
      </c>
      <c r="B3714" s="28" t="n">
        <v>16</v>
      </c>
      <c r="C3714" s="7" t="n">
        <v>500</v>
      </c>
    </row>
    <row r="3715" spans="1:8">
      <c r="A3715" t="s">
        <v>4</v>
      </c>
      <c r="B3715" s="4" t="s">
        <v>5</v>
      </c>
      <c r="C3715" s="4" t="s">
        <v>7</v>
      </c>
      <c r="D3715" s="4" t="s">
        <v>11</v>
      </c>
      <c r="E3715" s="4" t="s">
        <v>8</v>
      </c>
    </row>
    <row r="3716" spans="1:8">
      <c r="A3716" t="n">
        <v>34838</v>
      </c>
      <c r="B3716" s="27" t="n">
        <v>51</v>
      </c>
      <c r="C3716" s="7" t="n">
        <v>4</v>
      </c>
      <c r="D3716" s="7" t="n">
        <v>0</v>
      </c>
      <c r="E3716" s="7" t="s">
        <v>387</v>
      </c>
    </row>
    <row r="3717" spans="1:8">
      <c r="A3717" t="s">
        <v>4</v>
      </c>
      <c r="B3717" s="4" t="s">
        <v>5</v>
      </c>
      <c r="C3717" s="4" t="s">
        <v>11</v>
      </c>
    </row>
    <row r="3718" spans="1:8">
      <c r="A3718" t="n">
        <v>34852</v>
      </c>
      <c r="B3718" s="28" t="n">
        <v>16</v>
      </c>
      <c r="C3718" s="7" t="n">
        <v>0</v>
      </c>
    </row>
    <row r="3719" spans="1:8">
      <c r="A3719" t="s">
        <v>4</v>
      </c>
      <c r="B3719" s="4" t="s">
        <v>5</v>
      </c>
      <c r="C3719" s="4" t="s">
        <v>11</v>
      </c>
      <c r="D3719" s="4" t="s">
        <v>7</v>
      </c>
      <c r="E3719" s="4" t="s">
        <v>15</v>
      </c>
      <c r="F3719" s="4" t="s">
        <v>39</v>
      </c>
      <c r="G3719" s="4" t="s">
        <v>7</v>
      </c>
      <c r="H3719" s="4" t="s">
        <v>7</v>
      </c>
      <c r="I3719" s="4" t="s">
        <v>7</v>
      </c>
      <c r="J3719" s="4" t="s">
        <v>15</v>
      </c>
      <c r="K3719" s="4" t="s">
        <v>39</v>
      </c>
      <c r="L3719" s="4" t="s">
        <v>7</v>
      </c>
      <c r="M3719" s="4" t="s">
        <v>7</v>
      </c>
    </row>
    <row r="3720" spans="1:8">
      <c r="A3720" t="n">
        <v>34855</v>
      </c>
      <c r="B3720" s="29" t="n">
        <v>26</v>
      </c>
      <c r="C3720" s="7" t="n">
        <v>0</v>
      </c>
      <c r="D3720" s="7" t="n">
        <v>17</v>
      </c>
      <c r="E3720" s="7" t="n">
        <v>61711</v>
      </c>
      <c r="F3720" s="7" t="s">
        <v>393</v>
      </c>
      <c r="G3720" s="7" t="n">
        <v>2</v>
      </c>
      <c r="H3720" s="7" t="n">
        <v>3</v>
      </c>
      <c r="I3720" s="7" t="n">
        <v>17</v>
      </c>
      <c r="J3720" s="7" t="n">
        <v>61712</v>
      </c>
      <c r="K3720" s="7" t="s">
        <v>394</v>
      </c>
      <c r="L3720" s="7" t="n">
        <v>2</v>
      </c>
      <c r="M3720" s="7" t="n">
        <v>0</v>
      </c>
    </row>
    <row r="3721" spans="1:8">
      <c r="A3721" t="s">
        <v>4</v>
      </c>
      <c r="B3721" s="4" t="s">
        <v>5</v>
      </c>
    </row>
    <row r="3722" spans="1:8">
      <c r="A3722" t="n">
        <v>34941</v>
      </c>
      <c r="B3722" s="25" t="n">
        <v>28</v>
      </c>
    </row>
    <row r="3723" spans="1:8">
      <c r="A3723" t="s">
        <v>4</v>
      </c>
      <c r="B3723" s="4" t="s">
        <v>5</v>
      </c>
      <c r="C3723" s="4" t="s">
        <v>11</v>
      </c>
    </row>
    <row r="3724" spans="1:8">
      <c r="A3724" t="n">
        <v>34942</v>
      </c>
      <c r="B3724" s="28" t="n">
        <v>16</v>
      </c>
      <c r="C3724" s="7" t="n">
        <v>300</v>
      </c>
    </row>
    <row r="3725" spans="1:8">
      <c r="A3725" t="s">
        <v>4</v>
      </c>
      <c r="B3725" s="4" t="s">
        <v>5</v>
      </c>
      <c r="C3725" s="4" t="s">
        <v>7</v>
      </c>
      <c r="D3725" s="4" t="s">
        <v>11</v>
      </c>
      <c r="E3725" s="4" t="s">
        <v>8</v>
      </c>
    </row>
    <row r="3726" spans="1:8">
      <c r="A3726" t="n">
        <v>34945</v>
      </c>
      <c r="B3726" s="27" t="n">
        <v>51</v>
      </c>
      <c r="C3726" s="7" t="n">
        <v>4</v>
      </c>
      <c r="D3726" s="7" t="n">
        <v>7002</v>
      </c>
      <c r="E3726" s="7" t="s">
        <v>337</v>
      </c>
    </row>
    <row r="3727" spans="1:8">
      <c r="A3727" t="s">
        <v>4</v>
      </c>
      <c r="B3727" s="4" t="s">
        <v>5</v>
      </c>
      <c r="C3727" s="4" t="s">
        <v>11</v>
      </c>
    </row>
    <row r="3728" spans="1:8">
      <c r="A3728" t="n">
        <v>34959</v>
      </c>
      <c r="B3728" s="28" t="n">
        <v>16</v>
      </c>
      <c r="C3728" s="7" t="n">
        <v>0</v>
      </c>
    </row>
    <row r="3729" spans="1:13">
      <c r="A3729" t="s">
        <v>4</v>
      </c>
      <c r="B3729" s="4" t="s">
        <v>5</v>
      </c>
      <c r="C3729" s="4" t="s">
        <v>11</v>
      </c>
      <c r="D3729" s="4" t="s">
        <v>7</v>
      </c>
      <c r="E3729" s="4" t="s">
        <v>15</v>
      </c>
      <c r="F3729" s="4" t="s">
        <v>39</v>
      </c>
      <c r="G3729" s="4" t="s">
        <v>7</v>
      </c>
      <c r="H3729" s="4" t="s">
        <v>7</v>
      </c>
      <c r="I3729" s="4" t="s">
        <v>7</v>
      </c>
      <c r="J3729" s="4" t="s">
        <v>15</v>
      </c>
      <c r="K3729" s="4" t="s">
        <v>39</v>
      </c>
      <c r="L3729" s="4" t="s">
        <v>7</v>
      </c>
      <c r="M3729" s="4" t="s">
        <v>7</v>
      </c>
    </row>
    <row r="3730" spans="1:13">
      <c r="A3730" t="n">
        <v>34962</v>
      </c>
      <c r="B3730" s="29" t="n">
        <v>26</v>
      </c>
      <c r="C3730" s="7" t="n">
        <v>7002</v>
      </c>
      <c r="D3730" s="7" t="n">
        <v>17</v>
      </c>
      <c r="E3730" s="7" t="n">
        <v>61713</v>
      </c>
      <c r="F3730" s="7" t="s">
        <v>395</v>
      </c>
      <c r="G3730" s="7" t="n">
        <v>2</v>
      </c>
      <c r="H3730" s="7" t="n">
        <v>3</v>
      </c>
      <c r="I3730" s="7" t="n">
        <v>17</v>
      </c>
      <c r="J3730" s="7" t="n">
        <v>61714</v>
      </c>
      <c r="K3730" s="7" t="s">
        <v>396</v>
      </c>
      <c r="L3730" s="7" t="n">
        <v>2</v>
      </c>
      <c r="M3730" s="7" t="n">
        <v>0</v>
      </c>
    </row>
    <row r="3731" spans="1:13">
      <c r="A3731" t="s">
        <v>4</v>
      </c>
      <c r="B3731" s="4" t="s">
        <v>5</v>
      </c>
    </row>
    <row r="3732" spans="1:13">
      <c r="A3732" t="n">
        <v>35071</v>
      </c>
      <c r="B3732" s="25" t="n">
        <v>28</v>
      </c>
    </row>
    <row r="3733" spans="1:13">
      <c r="A3733" t="s">
        <v>4</v>
      </c>
      <c r="B3733" s="4" t="s">
        <v>5</v>
      </c>
      <c r="C3733" s="4" t="s">
        <v>11</v>
      </c>
      <c r="D3733" s="4" t="s">
        <v>7</v>
      </c>
    </row>
    <row r="3734" spans="1:13">
      <c r="A3734" t="n">
        <v>35072</v>
      </c>
      <c r="B3734" s="31" t="n">
        <v>89</v>
      </c>
      <c r="C3734" s="7" t="n">
        <v>65533</v>
      </c>
      <c r="D3734" s="7" t="n">
        <v>1</v>
      </c>
    </row>
    <row r="3735" spans="1:13">
      <c r="A3735" t="s">
        <v>4</v>
      </c>
      <c r="B3735" s="4" t="s">
        <v>5</v>
      </c>
      <c r="C3735" s="4" t="s">
        <v>7</v>
      </c>
      <c r="D3735" s="4" t="s">
        <v>11</v>
      </c>
      <c r="E3735" s="4" t="s">
        <v>13</v>
      </c>
    </row>
    <row r="3736" spans="1:13">
      <c r="A3736" t="n">
        <v>35076</v>
      </c>
      <c r="B3736" s="32" t="n">
        <v>58</v>
      </c>
      <c r="C3736" s="7" t="n">
        <v>0</v>
      </c>
      <c r="D3736" s="7" t="n">
        <v>2000</v>
      </c>
      <c r="E3736" s="7" t="n">
        <v>1</v>
      </c>
    </row>
    <row r="3737" spans="1:13">
      <c r="A3737" t="s">
        <v>4</v>
      </c>
      <c r="B3737" s="4" t="s">
        <v>5</v>
      </c>
      <c r="C3737" s="4" t="s">
        <v>7</v>
      </c>
      <c r="D3737" s="4" t="s">
        <v>11</v>
      </c>
    </row>
    <row r="3738" spans="1:13">
      <c r="A3738" t="n">
        <v>35084</v>
      </c>
      <c r="B3738" s="32" t="n">
        <v>58</v>
      </c>
      <c r="C3738" s="7" t="n">
        <v>255</v>
      </c>
      <c r="D3738" s="7" t="n">
        <v>0</v>
      </c>
    </row>
    <row r="3739" spans="1:13">
      <c r="A3739" t="s">
        <v>4</v>
      </c>
      <c r="B3739" s="4" t="s">
        <v>5</v>
      </c>
      <c r="C3739" s="4" t="s">
        <v>7</v>
      </c>
      <c r="D3739" s="4" t="s">
        <v>11</v>
      </c>
      <c r="E3739" s="4" t="s">
        <v>7</v>
      </c>
    </row>
    <row r="3740" spans="1:13">
      <c r="A3740" t="n">
        <v>35088</v>
      </c>
      <c r="B3740" s="39" t="n">
        <v>36</v>
      </c>
      <c r="C3740" s="7" t="n">
        <v>9</v>
      </c>
      <c r="D3740" s="7" t="n">
        <v>0</v>
      </c>
      <c r="E3740" s="7" t="n">
        <v>0</v>
      </c>
    </row>
    <row r="3741" spans="1:13">
      <c r="A3741" t="s">
        <v>4</v>
      </c>
      <c r="B3741" s="4" t="s">
        <v>5</v>
      </c>
      <c r="C3741" s="4" t="s">
        <v>11</v>
      </c>
    </row>
    <row r="3742" spans="1:13">
      <c r="A3742" t="n">
        <v>35093</v>
      </c>
      <c r="B3742" s="42" t="n">
        <v>12</v>
      </c>
      <c r="C3742" s="7" t="n">
        <v>10280</v>
      </c>
    </row>
    <row r="3743" spans="1:13">
      <c r="A3743" t="s">
        <v>4</v>
      </c>
      <c r="B3743" s="4" t="s">
        <v>5</v>
      </c>
      <c r="C3743" s="4" t="s">
        <v>15</v>
      </c>
    </row>
    <row r="3744" spans="1:13">
      <c r="A3744" t="n">
        <v>35096</v>
      </c>
      <c r="B3744" s="64" t="n">
        <v>15</v>
      </c>
      <c r="C3744" s="7" t="n">
        <v>1024</v>
      </c>
    </row>
    <row r="3745" spans="1:13">
      <c r="A3745" t="s">
        <v>4</v>
      </c>
      <c r="B3745" s="4" t="s">
        <v>5</v>
      </c>
      <c r="C3745" s="4" t="s">
        <v>11</v>
      </c>
      <c r="D3745" s="4" t="s">
        <v>13</v>
      </c>
      <c r="E3745" s="4" t="s">
        <v>13</v>
      </c>
      <c r="F3745" s="4" t="s">
        <v>13</v>
      </c>
      <c r="G3745" s="4" t="s">
        <v>13</v>
      </c>
    </row>
    <row r="3746" spans="1:13">
      <c r="A3746" t="n">
        <v>35101</v>
      </c>
      <c r="B3746" s="37" t="n">
        <v>46</v>
      </c>
      <c r="C3746" s="7" t="n">
        <v>61456</v>
      </c>
      <c r="D3746" s="7" t="n">
        <v>-139.199996948242</v>
      </c>
      <c r="E3746" s="7" t="n">
        <v>0</v>
      </c>
      <c r="F3746" s="7" t="n">
        <v>2.20000004768372</v>
      </c>
      <c r="G3746" s="7" t="n">
        <v>119.400001525879</v>
      </c>
    </row>
    <row r="3747" spans="1:13">
      <c r="A3747" t="s">
        <v>4</v>
      </c>
      <c r="B3747" s="4" t="s">
        <v>5</v>
      </c>
      <c r="C3747" s="4" t="s">
        <v>7</v>
      </c>
      <c r="D3747" s="4" t="s">
        <v>7</v>
      </c>
      <c r="E3747" s="4" t="s">
        <v>13</v>
      </c>
      <c r="F3747" s="4" t="s">
        <v>13</v>
      </c>
      <c r="G3747" s="4" t="s">
        <v>13</v>
      </c>
      <c r="H3747" s="4" t="s">
        <v>11</v>
      </c>
      <c r="I3747" s="4" t="s">
        <v>7</v>
      </c>
    </row>
    <row r="3748" spans="1:13">
      <c r="A3748" t="n">
        <v>35120</v>
      </c>
      <c r="B3748" s="60" t="n">
        <v>45</v>
      </c>
      <c r="C3748" s="7" t="n">
        <v>4</v>
      </c>
      <c r="D3748" s="7" t="n">
        <v>3</v>
      </c>
      <c r="E3748" s="7" t="n">
        <v>7.1399998664856</v>
      </c>
      <c r="F3748" s="7" t="n">
        <v>139.979995727539</v>
      </c>
      <c r="G3748" s="7" t="n">
        <v>0</v>
      </c>
      <c r="H3748" s="7" t="n">
        <v>0</v>
      </c>
      <c r="I3748" s="7" t="n">
        <v>0</v>
      </c>
    </row>
    <row r="3749" spans="1:13">
      <c r="A3749" t="s">
        <v>4</v>
      </c>
      <c r="B3749" s="4" t="s">
        <v>5</v>
      </c>
      <c r="C3749" s="4" t="s">
        <v>7</v>
      </c>
      <c r="D3749" s="4" t="s">
        <v>8</v>
      </c>
    </row>
    <row r="3750" spans="1:13">
      <c r="A3750" t="n">
        <v>35138</v>
      </c>
      <c r="B3750" s="6" t="n">
        <v>2</v>
      </c>
      <c r="C3750" s="7" t="n">
        <v>10</v>
      </c>
      <c r="D3750" s="7" t="s">
        <v>218</v>
      </c>
    </row>
    <row r="3751" spans="1:13">
      <c r="A3751" t="s">
        <v>4</v>
      </c>
      <c r="B3751" s="4" t="s">
        <v>5</v>
      </c>
      <c r="C3751" s="4" t="s">
        <v>11</v>
      </c>
    </row>
    <row r="3752" spans="1:13">
      <c r="A3752" t="n">
        <v>35153</v>
      </c>
      <c r="B3752" s="28" t="n">
        <v>16</v>
      </c>
      <c r="C3752" s="7" t="n">
        <v>0</v>
      </c>
    </row>
    <row r="3753" spans="1:13">
      <c r="A3753" t="s">
        <v>4</v>
      </c>
      <c r="B3753" s="4" t="s">
        <v>5</v>
      </c>
      <c r="C3753" s="4" t="s">
        <v>7</v>
      </c>
      <c r="D3753" s="4" t="s">
        <v>11</v>
      </c>
    </row>
    <row r="3754" spans="1:13">
      <c r="A3754" t="n">
        <v>35156</v>
      </c>
      <c r="B3754" s="32" t="n">
        <v>58</v>
      </c>
      <c r="C3754" s="7" t="n">
        <v>105</v>
      </c>
      <c r="D3754" s="7" t="n">
        <v>300</v>
      </c>
    </row>
    <row r="3755" spans="1:13">
      <c r="A3755" t="s">
        <v>4</v>
      </c>
      <c r="B3755" s="4" t="s">
        <v>5</v>
      </c>
      <c r="C3755" s="4" t="s">
        <v>13</v>
      </c>
      <c r="D3755" s="4" t="s">
        <v>11</v>
      </c>
    </row>
    <row r="3756" spans="1:13">
      <c r="A3756" t="n">
        <v>35160</v>
      </c>
      <c r="B3756" s="53" t="n">
        <v>103</v>
      </c>
      <c r="C3756" s="7" t="n">
        <v>1</v>
      </c>
      <c r="D3756" s="7" t="n">
        <v>300</v>
      </c>
    </row>
    <row r="3757" spans="1:13">
      <c r="A3757" t="s">
        <v>4</v>
      </c>
      <c r="B3757" s="4" t="s">
        <v>5</v>
      </c>
      <c r="C3757" s="4" t="s">
        <v>7</v>
      </c>
      <c r="D3757" s="4" t="s">
        <v>11</v>
      </c>
    </row>
    <row r="3758" spans="1:13">
      <c r="A3758" t="n">
        <v>35167</v>
      </c>
      <c r="B3758" s="54" t="n">
        <v>72</v>
      </c>
      <c r="C3758" s="7" t="n">
        <v>4</v>
      </c>
      <c r="D3758" s="7" t="n">
        <v>0</v>
      </c>
    </row>
    <row r="3759" spans="1:13">
      <c r="A3759" t="s">
        <v>4</v>
      </c>
      <c r="B3759" s="4" t="s">
        <v>5</v>
      </c>
      <c r="C3759" s="4" t="s">
        <v>15</v>
      </c>
    </row>
    <row r="3760" spans="1:13">
      <c r="A3760" t="n">
        <v>35171</v>
      </c>
      <c r="B3760" s="64" t="n">
        <v>15</v>
      </c>
      <c r="C3760" s="7" t="n">
        <v>1073741824</v>
      </c>
    </row>
    <row r="3761" spans="1:9">
      <c r="A3761" t="s">
        <v>4</v>
      </c>
      <c r="B3761" s="4" t="s">
        <v>5</v>
      </c>
      <c r="C3761" s="4" t="s">
        <v>7</v>
      </c>
    </row>
    <row r="3762" spans="1:9">
      <c r="A3762" t="n">
        <v>35176</v>
      </c>
      <c r="B3762" s="52" t="n">
        <v>64</v>
      </c>
      <c r="C3762" s="7" t="n">
        <v>3</v>
      </c>
    </row>
    <row r="3763" spans="1:9">
      <c r="A3763" t="s">
        <v>4</v>
      </c>
      <c r="B3763" s="4" t="s">
        <v>5</v>
      </c>
      <c r="C3763" s="4" t="s">
        <v>7</v>
      </c>
    </row>
    <row r="3764" spans="1:9">
      <c r="A3764" t="n">
        <v>35178</v>
      </c>
      <c r="B3764" s="43" t="n">
        <v>74</v>
      </c>
      <c r="C3764" s="7" t="n">
        <v>67</v>
      </c>
    </row>
    <row r="3765" spans="1:9">
      <c r="A3765" t="s">
        <v>4</v>
      </c>
      <c r="B3765" s="4" t="s">
        <v>5</v>
      </c>
      <c r="C3765" s="4" t="s">
        <v>7</v>
      </c>
      <c r="D3765" s="4" t="s">
        <v>7</v>
      </c>
      <c r="E3765" s="4" t="s">
        <v>11</v>
      </c>
    </row>
    <row r="3766" spans="1:9">
      <c r="A3766" t="n">
        <v>35180</v>
      </c>
      <c r="B3766" s="60" t="n">
        <v>45</v>
      </c>
      <c r="C3766" s="7" t="n">
        <v>8</v>
      </c>
      <c r="D3766" s="7" t="n">
        <v>1</v>
      </c>
      <c r="E3766" s="7" t="n">
        <v>0</v>
      </c>
    </row>
    <row r="3767" spans="1:9">
      <c r="A3767" t="s">
        <v>4</v>
      </c>
      <c r="B3767" s="4" t="s">
        <v>5</v>
      </c>
      <c r="C3767" s="4" t="s">
        <v>11</v>
      </c>
    </row>
    <row r="3768" spans="1:9">
      <c r="A3768" t="n">
        <v>35185</v>
      </c>
      <c r="B3768" s="70" t="n">
        <v>13</v>
      </c>
      <c r="C3768" s="7" t="n">
        <v>6409</v>
      </c>
    </row>
    <row r="3769" spans="1:9">
      <c r="A3769" t="s">
        <v>4</v>
      </c>
      <c r="B3769" s="4" t="s">
        <v>5</v>
      </c>
      <c r="C3769" s="4" t="s">
        <v>11</v>
      </c>
    </row>
    <row r="3770" spans="1:9">
      <c r="A3770" t="n">
        <v>35188</v>
      </c>
      <c r="B3770" s="70" t="n">
        <v>13</v>
      </c>
      <c r="C3770" s="7" t="n">
        <v>6408</v>
      </c>
    </row>
    <row r="3771" spans="1:9">
      <c r="A3771" t="s">
        <v>4</v>
      </c>
      <c r="B3771" s="4" t="s">
        <v>5</v>
      </c>
      <c r="C3771" s="4" t="s">
        <v>11</v>
      </c>
    </row>
    <row r="3772" spans="1:9">
      <c r="A3772" t="n">
        <v>35191</v>
      </c>
      <c r="B3772" s="42" t="n">
        <v>12</v>
      </c>
      <c r="C3772" s="7" t="n">
        <v>6464</v>
      </c>
    </row>
    <row r="3773" spans="1:9">
      <c r="A3773" t="s">
        <v>4</v>
      </c>
      <c r="B3773" s="4" t="s">
        <v>5</v>
      </c>
      <c r="C3773" s="4" t="s">
        <v>11</v>
      </c>
    </row>
    <row r="3774" spans="1:9">
      <c r="A3774" t="n">
        <v>35194</v>
      </c>
      <c r="B3774" s="70" t="n">
        <v>13</v>
      </c>
      <c r="C3774" s="7" t="n">
        <v>6465</v>
      </c>
    </row>
    <row r="3775" spans="1:9">
      <c r="A3775" t="s">
        <v>4</v>
      </c>
      <c r="B3775" s="4" t="s">
        <v>5</v>
      </c>
      <c r="C3775" s="4" t="s">
        <v>11</v>
      </c>
    </row>
    <row r="3776" spans="1:9">
      <c r="A3776" t="n">
        <v>35197</v>
      </c>
      <c r="B3776" s="70" t="n">
        <v>13</v>
      </c>
      <c r="C3776" s="7" t="n">
        <v>6466</v>
      </c>
    </row>
    <row r="3777" spans="1:5">
      <c r="A3777" t="s">
        <v>4</v>
      </c>
      <c r="B3777" s="4" t="s">
        <v>5</v>
      </c>
      <c r="C3777" s="4" t="s">
        <v>11</v>
      </c>
    </row>
    <row r="3778" spans="1:5">
      <c r="A3778" t="n">
        <v>35200</v>
      </c>
      <c r="B3778" s="70" t="n">
        <v>13</v>
      </c>
      <c r="C3778" s="7" t="n">
        <v>6467</v>
      </c>
    </row>
    <row r="3779" spans="1:5">
      <c r="A3779" t="s">
        <v>4</v>
      </c>
      <c r="B3779" s="4" t="s">
        <v>5</v>
      </c>
      <c r="C3779" s="4" t="s">
        <v>11</v>
      </c>
    </row>
    <row r="3780" spans="1:5">
      <c r="A3780" t="n">
        <v>35203</v>
      </c>
      <c r="B3780" s="70" t="n">
        <v>13</v>
      </c>
      <c r="C3780" s="7" t="n">
        <v>6468</v>
      </c>
    </row>
    <row r="3781" spans="1:5">
      <c r="A3781" t="s">
        <v>4</v>
      </c>
      <c r="B3781" s="4" t="s">
        <v>5</v>
      </c>
      <c r="C3781" s="4" t="s">
        <v>11</v>
      </c>
    </row>
    <row r="3782" spans="1:5">
      <c r="A3782" t="n">
        <v>35206</v>
      </c>
      <c r="B3782" s="70" t="n">
        <v>13</v>
      </c>
      <c r="C3782" s="7" t="n">
        <v>6469</v>
      </c>
    </row>
    <row r="3783" spans="1:5">
      <c r="A3783" t="s">
        <v>4</v>
      </c>
      <c r="B3783" s="4" t="s">
        <v>5</v>
      </c>
      <c r="C3783" s="4" t="s">
        <v>11</v>
      </c>
    </row>
    <row r="3784" spans="1:5">
      <c r="A3784" t="n">
        <v>35209</v>
      </c>
      <c r="B3784" s="70" t="n">
        <v>13</v>
      </c>
      <c r="C3784" s="7" t="n">
        <v>6470</v>
      </c>
    </row>
    <row r="3785" spans="1:5">
      <c r="A3785" t="s">
        <v>4</v>
      </c>
      <c r="B3785" s="4" t="s">
        <v>5</v>
      </c>
      <c r="C3785" s="4" t="s">
        <v>11</v>
      </c>
    </row>
    <row r="3786" spans="1:5">
      <c r="A3786" t="n">
        <v>35212</v>
      </c>
      <c r="B3786" s="70" t="n">
        <v>13</v>
      </c>
      <c r="C3786" s="7" t="n">
        <v>6471</v>
      </c>
    </row>
    <row r="3787" spans="1:5">
      <c r="A3787" t="s">
        <v>4</v>
      </c>
      <c r="B3787" s="4" t="s">
        <v>5</v>
      </c>
      <c r="C3787" s="4" t="s">
        <v>7</v>
      </c>
    </row>
    <row r="3788" spans="1:5">
      <c r="A3788" t="n">
        <v>35215</v>
      </c>
      <c r="B3788" s="43" t="n">
        <v>74</v>
      </c>
      <c r="C3788" s="7" t="n">
        <v>18</v>
      </c>
    </row>
    <row r="3789" spans="1:5">
      <c r="A3789" t="s">
        <v>4</v>
      </c>
      <c r="B3789" s="4" t="s">
        <v>5</v>
      </c>
      <c r="C3789" s="4" t="s">
        <v>7</v>
      </c>
    </row>
    <row r="3790" spans="1:5">
      <c r="A3790" t="n">
        <v>35217</v>
      </c>
      <c r="B3790" s="43" t="n">
        <v>74</v>
      </c>
      <c r="C3790" s="7" t="n">
        <v>45</v>
      </c>
    </row>
    <row r="3791" spans="1:5">
      <c r="A3791" t="s">
        <v>4</v>
      </c>
      <c r="B3791" s="4" t="s">
        <v>5</v>
      </c>
      <c r="C3791" s="4" t="s">
        <v>11</v>
      </c>
    </row>
    <row r="3792" spans="1:5">
      <c r="A3792" t="n">
        <v>35219</v>
      </c>
      <c r="B3792" s="28" t="n">
        <v>16</v>
      </c>
      <c r="C3792" s="7" t="n">
        <v>0</v>
      </c>
    </row>
    <row r="3793" spans="1:3">
      <c r="A3793" t="s">
        <v>4</v>
      </c>
      <c r="B3793" s="4" t="s">
        <v>5</v>
      </c>
      <c r="C3793" s="4" t="s">
        <v>7</v>
      </c>
      <c r="D3793" s="4" t="s">
        <v>7</v>
      </c>
      <c r="E3793" s="4" t="s">
        <v>7</v>
      </c>
      <c r="F3793" s="4" t="s">
        <v>7</v>
      </c>
    </row>
    <row r="3794" spans="1:3">
      <c r="A3794" t="n">
        <v>35222</v>
      </c>
      <c r="B3794" s="9" t="n">
        <v>14</v>
      </c>
      <c r="C3794" s="7" t="n">
        <v>0</v>
      </c>
      <c r="D3794" s="7" t="n">
        <v>8</v>
      </c>
      <c r="E3794" s="7" t="n">
        <v>0</v>
      </c>
      <c r="F3794" s="7" t="n">
        <v>0</v>
      </c>
    </row>
    <row r="3795" spans="1:3">
      <c r="A3795" t="s">
        <v>4</v>
      </c>
      <c r="B3795" s="4" t="s">
        <v>5</v>
      </c>
      <c r="C3795" s="4" t="s">
        <v>7</v>
      </c>
      <c r="D3795" s="4" t="s">
        <v>8</v>
      </c>
    </row>
    <row r="3796" spans="1:3">
      <c r="A3796" t="n">
        <v>35227</v>
      </c>
      <c r="B3796" s="6" t="n">
        <v>2</v>
      </c>
      <c r="C3796" s="7" t="n">
        <v>11</v>
      </c>
      <c r="D3796" s="7" t="s">
        <v>20</v>
      </c>
    </row>
    <row r="3797" spans="1:3">
      <c r="A3797" t="s">
        <v>4</v>
      </c>
      <c r="B3797" s="4" t="s">
        <v>5</v>
      </c>
      <c r="C3797" s="4" t="s">
        <v>11</v>
      </c>
    </row>
    <row r="3798" spans="1:3">
      <c r="A3798" t="n">
        <v>35241</v>
      </c>
      <c r="B3798" s="28" t="n">
        <v>16</v>
      </c>
      <c r="C3798" s="7" t="n">
        <v>0</v>
      </c>
    </row>
    <row r="3799" spans="1:3">
      <c r="A3799" t="s">
        <v>4</v>
      </c>
      <c r="B3799" s="4" t="s">
        <v>5</v>
      </c>
      <c r="C3799" s="4" t="s">
        <v>7</v>
      </c>
      <c r="D3799" s="4" t="s">
        <v>8</v>
      </c>
    </row>
    <row r="3800" spans="1:3">
      <c r="A3800" t="n">
        <v>35244</v>
      </c>
      <c r="B3800" s="6" t="n">
        <v>2</v>
      </c>
      <c r="C3800" s="7" t="n">
        <v>11</v>
      </c>
      <c r="D3800" s="7" t="s">
        <v>222</v>
      </c>
    </row>
    <row r="3801" spans="1:3">
      <c r="A3801" t="s">
        <v>4</v>
      </c>
      <c r="B3801" s="4" t="s">
        <v>5</v>
      </c>
      <c r="C3801" s="4" t="s">
        <v>11</v>
      </c>
    </row>
    <row r="3802" spans="1:3">
      <c r="A3802" t="n">
        <v>35253</v>
      </c>
      <c r="B3802" s="28" t="n">
        <v>16</v>
      </c>
      <c r="C3802" s="7" t="n">
        <v>0</v>
      </c>
    </row>
    <row r="3803" spans="1:3">
      <c r="A3803" t="s">
        <v>4</v>
      </c>
      <c r="B3803" s="4" t="s">
        <v>5</v>
      </c>
      <c r="C3803" s="4" t="s">
        <v>15</v>
      </c>
    </row>
    <row r="3804" spans="1:3">
      <c r="A3804" t="n">
        <v>35256</v>
      </c>
      <c r="B3804" s="64" t="n">
        <v>15</v>
      </c>
      <c r="C3804" s="7" t="n">
        <v>2048</v>
      </c>
    </row>
    <row r="3805" spans="1:3">
      <c r="A3805" t="s">
        <v>4</v>
      </c>
      <c r="B3805" s="4" t="s">
        <v>5</v>
      </c>
      <c r="C3805" s="4" t="s">
        <v>7</v>
      </c>
      <c r="D3805" s="4" t="s">
        <v>8</v>
      </c>
    </row>
    <row r="3806" spans="1:3">
      <c r="A3806" t="n">
        <v>35261</v>
      </c>
      <c r="B3806" s="6" t="n">
        <v>2</v>
      </c>
      <c r="C3806" s="7" t="n">
        <v>10</v>
      </c>
      <c r="D3806" s="7" t="s">
        <v>48</v>
      </c>
    </row>
    <row r="3807" spans="1:3">
      <c r="A3807" t="s">
        <v>4</v>
      </c>
      <c r="B3807" s="4" t="s">
        <v>5</v>
      </c>
      <c r="C3807" s="4" t="s">
        <v>11</v>
      </c>
    </row>
    <row r="3808" spans="1:3">
      <c r="A3808" t="n">
        <v>35279</v>
      </c>
      <c r="B3808" s="28" t="n">
        <v>16</v>
      </c>
      <c r="C3808" s="7" t="n">
        <v>0</v>
      </c>
    </row>
    <row r="3809" spans="1:6">
      <c r="A3809" t="s">
        <v>4</v>
      </c>
      <c r="B3809" s="4" t="s">
        <v>5</v>
      </c>
      <c r="C3809" s="4" t="s">
        <v>7</v>
      </c>
      <c r="D3809" s="4" t="s">
        <v>8</v>
      </c>
    </row>
    <row r="3810" spans="1:6">
      <c r="A3810" t="n">
        <v>35282</v>
      </c>
      <c r="B3810" s="6" t="n">
        <v>2</v>
      </c>
      <c r="C3810" s="7" t="n">
        <v>10</v>
      </c>
      <c r="D3810" s="7" t="s">
        <v>49</v>
      </c>
    </row>
    <row r="3811" spans="1:6">
      <c r="A3811" t="s">
        <v>4</v>
      </c>
      <c r="B3811" s="4" t="s">
        <v>5</v>
      </c>
      <c r="C3811" s="4" t="s">
        <v>11</v>
      </c>
    </row>
    <row r="3812" spans="1:6">
      <c r="A3812" t="n">
        <v>35301</v>
      </c>
      <c r="B3812" s="28" t="n">
        <v>16</v>
      </c>
      <c r="C3812" s="7" t="n">
        <v>0</v>
      </c>
    </row>
    <row r="3813" spans="1:6">
      <c r="A3813" t="s">
        <v>4</v>
      </c>
      <c r="B3813" s="4" t="s">
        <v>5</v>
      </c>
      <c r="C3813" s="4" t="s">
        <v>7</v>
      </c>
      <c r="D3813" s="4" t="s">
        <v>11</v>
      </c>
      <c r="E3813" s="4" t="s">
        <v>13</v>
      </c>
    </row>
    <row r="3814" spans="1:6">
      <c r="A3814" t="n">
        <v>35304</v>
      </c>
      <c r="B3814" s="32" t="n">
        <v>58</v>
      </c>
      <c r="C3814" s="7" t="n">
        <v>100</v>
      </c>
      <c r="D3814" s="7" t="n">
        <v>300</v>
      </c>
      <c r="E3814" s="7" t="n">
        <v>1</v>
      </c>
    </row>
    <row r="3815" spans="1:6">
      <c r="A3815" t="s">
        <v>4</v>
      </c>
      <c r="B3815" s="4" t="s">
        <v>5</v>
      </c>
      <c r="C3815" s="4" t="s">
        <v>7</v>
      </c>
      <c r="D3815" s="4" t="s">
        <v>11</v>
      </c>
    </row>
    <row r="3816" spans="1:6">
      <c r="A3816" t="n">
        <v>35312</v>
      </c>
      <c r="B3816" s="32" t="n">
        <v>58</v>
      </c>
      <c r="C3816" s="7" t="n">
        <v>255</v>
      </c>
      <c r="D3816" s="7" t="n">
        <v>0</v>
      </c>
    </row>
    <row r="3817" spans="1:6">
      <c r="A3817" t="s">
        <v>4</v>
      </c>
      <c r="B3817" s="4" t="s">
        <v>5</v>
      </c>
      <c r="C3817" s="4" t="s">
        <v>7</v>
      </c>
    </row>
    <row r="3818" spans="1:6">
      <c r="A3818" t="n">
        <v>35316</v>
      </c>
      <c r="B3818" s="34" t="n">
        <v>23</v>
      </c>
      <c r="C3818" s="7" t="n">
        <v>0</v>
      </c>
    </row>
    <row r="3819" spans="1:6">
      <c r="A3819" t="s">
        <v>4</v>
      </c>
      <c r="B3819" s="4" t="s">
        <v>5</v>
      </c>
    </row>
    <row r="3820" spans="1:6">
      <c r="A3820" t="n">
        <v>35318</v>
      </c>
      <c r="B3820" s="5" t="n">
        <v>1</v>
      </c>
    </row>
    <row r="3821" spans="1:6" s="3" customFormat="1" customHeight="0">
      <c r="A3821" s="3" t="s">
        <v>2</v>
      </c>
      <c r="B3821" s="3" t="s">
        <v>397</v>
      </c>
    </row>
    <row r="3822" spans="1:6">
      <c r="A3822" t="s">
        <v>4</v>
      </c>
      <c r="B3822" s="4" t="s">
        <v>5</v>
      </c>
      <c r="C3822" s="4" t="s">
        <v>7</v>
      </c>
      <c r="D3822" s="4" t="s">
        <v>15</v>
      </c>
      <c r="E3822" s="4" t="s">
        <v>7</v>
      </c>
      <c r="F3822" s="4" t="s">
        <v>7</v>
      </c>
      <c r="G3822" s="4" t="s">
        <v>7</v>
      </c>
      <c r="H3822" s="4" t="s">
        <v>7</v>
      </c>
      <c r="I3822" s="4" t="s">
        <v>15</v>
      </c>
      <c r="J3822" s="4" t="s">
        <v>7</v>
      </c>
      <c r="K3822" s="14" t="s">
        <v>14</v>
      </c>
      <c r="L3822" s="4" t="s">
        <v>5</v>
      </c>
      <c r="M3822" s="4" t="s">
        <v>7</v>
      </c>
      <c r="N3822" s="4" t="s">
        <v>11</v>
      </c>
      <c r="O3822" s="14" t="s">
        <v>16</v>
      </c>
      <c r="P3822" s="4" t="s">
        <v>7</v>
      </c>
      <c r="Q3822" s="4" t="s">
        <v>7</v>
      </c>
      <c r="R3822" s="4" t="s">
        <v>7</v>
      </c>
      <c r="S3822" s="4" t="s">
        <v>15</v>
      </c>
      <c r="T3822" s="4" t="s">
        <v>7</v>
      </c>
      <c r="U3822" s="4" t="s">
        <v>7</v>
      </c>
      <c r="V3822" s="4" t="s">
        <v>7</v>
      </c>
      <c r="W3822" s="4" t="s">
        <v>7</v>
      </c>
      <c r="X3822" s="4" t="s">
        <v>15</v>
      </c>
      <c r="Y3822" s="4" t="s">
        <v>7</v>
      </c>
      <c r="Z3822" s="14" t="s">
        <v>14</v>
      </c>
      <c r="AA3822" s="4" t="s">
        <v>5</v>
      </c>
      <c r="AB3822" s="4" t="s">
        <v>7</v>
      </c>
      <c r="AC3822" s="4" t="s">
        <v>11</v>
      </c>
      <c r="AD3822" s="14" t="s">
        <v>16</v>
      </c>
      <c r="AE3822" s="4" t="s">
        <v>7</v>
      </c>
      <c r="AF3822" s="4" t="s">
        <v>7</v>
      </c>
      <c r="AG3822" s="4" t="s">
        <v>7</v>
      </c>
      <c r="AH3822" s="4" t="s">
        <v>7</v>
      </c>
      <c r="AI3822" s="4" t="s">
        <v>12</v>
      </c>
    </row>
    <row r="3823" spans="1:6">
      <c r="A3823" t="n">
        <v>35320</v>
      </c>
      <c r="B3823" s="10" t="n">
        <v>5</v>
      </c>
      <c r="C3823" s="7" t="n">
        <v>0</v>
      </c>
      <c r="D3823" s="7" t="n">
        <v>61440</v>
      </c>
      <c r="E3823" s="7" t="n">
        <v>35</v>
      </c>
      <c r="F3823" s="7" t="n">
        <v>0</v>
      </c>
      <c r="G3823" s="7" t="n">
        <v>12</v>
      </c>
      <c r="H3823" s="7" t="n">
        <v>0</v>
      </c>
      <c r="I3823" s="7" t="n">
        <v>61440</v>
      </c>
      <c r="J3823" s="7" t="n">
        <v>28</v>
      </c>
      <c r="K3823" s="14" t="s">
        <v>3</v>
      </c>
      <c r="L3823" s="52" t="n">
        <v>64</v>
      </c>
      <c r="M3823" s="7" t="n">
        <v>9</v>
      </c>
      <c r="N3823" s="7" t="n">
        <v>0</v>
      </c>
      <c r="O3823" s="14" t="s">
        <v>3</v>
      </c>
      <c r="P3823" s="7" t="n">
        <v>12</v>
      </c>
      <c r="Q3823" s="7" t="n">
        <v>3</v>
      </c>
      <c r="R3823" s="7" t="n">
        <v>0</v>
      </c>
      <c r="S3823" s="7" t="n">
        <v>61440</v>
      </c>
      <c r="T3823" s="7" t="n">
        <v>35</v>
      </c>
      <c r="U3823" s="7" t="n">
        <v>0</v>
      </c>
      <c r="V3823" s="7" t="n">
        <v>12</v>
      </c>
      <c r="W3823" s="7" t="n">
        <v>0</v>
      </c>
      <c r="X3823" s="7" t="n">
        <v>61440</v>
      </c>
      <c r="Y3823" s="7" t="n">
        <v>28</v>
      </c>
      <c r="Z3823" s="14" t="s">
        <v>3</v>
      </c>
      <c r="AA3823" s="52" t="n">
        <v>64</v>
      </c>
      <c r="AB3823" s="7" t="n">
        <v>9</v>
      </c>
      <c r="AC3823" s="7" t="n">
        <v>6</v>
      </c>
      <c r="AD3823" s="14" t="s">
        <v>3</v>
      </c>
      <c r="AE3823" s="7" t="n">
        <v>12</v>
      </c>
      <c r="AF3823" s="7" t="n">
        <v>3</v>
      </c>
      <c r="AG3823" s="7" t="n">
        <v>9</v>
      </c>
      <c r="AH3823" s="7" t="n">
        <v>1</v>
      </c>
      <c r="AI3823" s="11" t="n">
        <f t="normal" ca="1">A3845</f>
        <v>0</v>
      </c>
    </row>
    <row r="3824" spans="1:6">
      <c r="A3824" t="s">
        <v>4</v>
      </c>
      <c r="B3824" s="4" t="s">
        <v>5</v>
      </c>
      <c r="C3824" s="4" t="s">
        <v>7</v>
      </c>
      <c r="D3824" s="4" t="s">
        <v>7</v>
      </c>
      <c r="E3824" s="4" t="s">
        <v>7</v>
      </c>
      <c r="F3824" s="4" t="s">
        <v>7</v>
      </c>
      <c r="G3824" s="4" t="s">
        <v>11</v>
      </c>
      <c r="H3824" s="4" t="s">
        <v>12</v>
      </c>
      <c r="I3824" s="4" t="s">
        <v>11</v>
      </c>
      <c r="J3824" s="4" t="s">
        <v>12</v>
      </c>
      <c r="K3824" s="4" t="s">
        <v>11</v>
      </c>
      <c r="L3824" s="4" t="s">
        <v>12</v>
      </c>
      <c r="M3824" s="4" t="s">
        <v>11</v>
      </c>
      <c r="N3824" s="4" t="s">
        <v>12</v>
      </c>
      <c r="O3824" s="4" t="s">
        <v>12</v>
      </c>
    </row>
    <row r="3825" spans="1:35">
      <c r="A3825" t="n">
        <v>35367</v>
      </c>
      <c r="B3825" s="36" t="n">
        <v>6</v>
      </c>
      <c r="C3825" s="7" t="n">
        <v>35</v>
      </c>
      <c r="D3825" s="7" t="n">
        <v>1</v>
      </c>
      <c r="E3825" s="7" t="n">
        <v>1</v>
      </c>
      <c r="F3825" s="7" t="n">
        <v>4</v>
      </c>
      <c r="G3825" s="7" t="n">
        <v>0</v>
      </c>
      <c r="H3825" s="11" t="n">
        <f t="normal" ca="1">A3827</f>
        <v>0</v>
      </c>
      <c r="I3825" s="7" t="n">
        <v>1</v>
      </c>
      <c r="J3825" s="11" t="n">
        <f t="normal" ca="1">A3831</f>
        <v>0</v>
      </c>
      <c r="K3825" s="7" t="n">
        <v>2</v>
      </c>
      <c r="L3825" s="11" t="n">
        <f t="normal" ca="1">A3835</f>
        <v>0</v>
      </c>
      <c r="M3825" s="7" t="n">
        <v>3</v>
      </c>
      <c r="N3825" s="11" t="n">
        <f t="normal" ca="1">A3839</f>
        <v>0</v>
      </c>
      <c r="O3825" s="11" t="n">
        <f t="normal" ca="1">A3843</f>
        <v>0</v>
      </c>
    </row>
    <row r="3826" spans="1:35">
      <c r="A3826" t="s">
        <v>4</v>
      </c>
      <c r="B3826" s="4" t="s">
        <v>5</v>
      </c>
      <c r="C3826" s="4" t="s">
        <v>11</v>
      </c>
      <c r="D3826" s="4" t="s">
        <v>13</v>
      </c>
      <c r="E3826" s="4" t="s">
        <v>13</v>
      </c>
      <c r="F3826" s="4" t="s">
        <v>13</v>
      </c>
      <c r="G3826" s="4" t="s">
        <v>13</v>
      </c>
    </row>
    <row r="3827" spans="1:35">
      <c r="A3827" t="n">
        <v>35400</v>
      </c>
      <c r="B3827" s="37" t="n">
        <v>46</v>
      </c>
      <c r="C3827" s="7" t="n">
        <v>65534</v>
      </c>
      <c r="D3827" s="7" t="n">
        <v>2.07999992370605</v>
      </c>
      <c r="E3827" s="7" t="n">
        <v>0</v>
      </c>
      <c r="F3827" s="7" t="n">
        <v>-177.929992675781</v>
      </c>
      <c r="G3827" s="7" t="n">
        <v>144.199996948242</v>
      </c>
    </row>
    <row r="3828" spans="1:35">
      <c r="A3828" t="s">
        <v>4</v>
      </c>
      <c r="B3828" s="4" t="s">
        <v>5</v>
      </c>
      <c r="C3828" s="4" t="s">
        <v>12</v>
      </c>
    </row>
    <row r="3829" spans="1:35">
      <c r="A3829" t="n">
        <v>35419</v>
      </c>
      <c r="B3829" s="13" t="n">
        <v>3</v>
      </c>
      <c r="C3829" s="11" t="n">
        <f t="normal" ca="1">A3843</f>
        <v>0</v>
      </c>
    </row>
    <row r="3830" spans="1:35">
      <c r="A3830" t="s">
        <v>4</v>
      </c>
      <c r="B3830" s="4" t="s">
        <v>5</v>
      </c>
      <c r="C3830" s="4" t="s">
        <v>11</v>
      </c>
      <c r="D3830" s="4" t="s">
        <v>13</v>
      </c>
      <c r="E3830" s="4" t="s">
        <v>13</v>
      </c>
      <c r="F3830" s="4" t="s">
        <v>13</v>
      </c>
      <c r="G3830" s="4" t="s">
        <v>13</v>
      </c>
    </row>
    <row r="3831" spans="1:35">
      <c r="A3831" t="n">
        <v>35424</v>
      </c>
      <c r="B3831" s="37" t="n">
        <v>46</v>
      </c>
      <c r="C3831" s="7" t="n">
        <v>65534</v>
      </c>
      <c r="D3831" s="7" t="n">
        <v>0.709999978542328</v>
      </c>
      <c r="E3831" s="7" t="n">
        <v>0</v>
      </c>
      <c r="F3831" s="7" t="n">
        <v>-179.539993286133</v>
      </c>
      <c r="G3831" s="7" t="n">
        <v>144.199996948242</v>
      </c>
    </row>
    <row r="3832" spans="1:35">
      <c r="A3832" t="s">
        <v>4</v>
      </c>
      <c r="B3832" s="4" t="s">
        <v>5</v>
      </c>
      <c r="C3832" s="4" t="s">
        <v>12</v>
      </c>
    </row>
    <row r="3833" spans="1:35">
      <c r="A3833" t="n">
        <v>35443</v>
      </c>
      <c r="B3833" s="13" t="n">
        <v>3</v>
      </c>
      <c r="C3833" s="11" t="n">
        <f t="normal" ca="1">A3843</f>
        <v>0</v>
      </c>
    </row>
    <row r="3834" spans="1:35">
      <c r="A3834" t="s">
        <v>4</v>
      </c>
      <c r="B3834" s="4" t="s">
        <v>5</v>
      </c>
      <c r="C3834" s="4" t="s">
        <v>11</v>
      </c>
      <c r="D3834" s="4" t="s">
        <v>13</v>
      </c>
      <c r="E3834" s="4" t="s">
        <v>13</v>
      </c>
      <c r="F3834" s="4" t="s">
        <v>13</v>
      </c>
      <c r="G3834" s="4" t="s">
        <v>13</v>
      </c>
    </row>
    <row r="3835" spans="1:35">
      <c r="A3835" t="n">
        <v>35448</v>
      </c>
      <c r="B3835" s="37" t="n">
        <v>46</v>
      </c>
      <c r="C3835" s="7" t="n">
        <v>65534</v>
      </c>
      <c r="D3835" s="7" t="n">
        <v>0.839999973773956</v>
      </c>
      <c r="E3835" s="7" t="n">
        <v>0</v>
      </c>
      <c r="F3835" s="7" t="n">
        <v>-178.850006103516</v>
      </c>
      <c r="G3835" s="7" t="n">
        <v>145.399993896484</v>
      </c>
    </row>
    <row r="3836" spans="1:35">
      <c r="A3836" t="s">
        <v>4</v>
      </c>
      <c r="B3836" s="4" t="s">
        <v>5</v>
      </c>
      <c r="C3836" s="4" t="s">
        <v>12</v>
      </c>
    </row>
    <row r="3837" spans="1:35">
      <c r="A3837" t="n">
        <v>35467</v>
      </c>
      <c r="B3837" s="13" t="n">
        <v>3</v>
      </c>
      <c r="C3837" s="11" t="n">
        <f t="normal" ca="1">A3843</f>
        <v>0</v>
      </c>
    </row>
    <row r="3838" spans="1:35">
      <c r="A3838" t="s">
        <v>4</v>
      </c>
      <c r="B3838" s="4" t="s">
        <v>5</v>
      </c>
      <c r="C3838" s="4" t="s">
        <v>11</v>
      </c>
      <c r="D3838" s="4" t="s">
        <v>13</v>
      </c>
      <c r="E3838" s="4" t="s">
        <v>13</v>
      </c>
      <c r="F3838" s="4" t="s">
        <v>13</v>
      </c>
      <c r="G3838" s="4" t="s">
        <v>13</v>
      </c>
    </row>
    <row r="3839" spans="1:35">
      <c r="A3839" t="n">
        <v>35472</v>
      </c>
      <c r="B3839" s="37" t="n">
        <v>46</v>
      </c>
      <c r="C3839" s="7" t="n">
        <v>65534</v>
      </c>
      <c r="D3839" s="7" t="n">
        <v>1.37999999523163</v>
      </c>
      <c r="E3839" s="7" t="n">
        <v>0</v>
      </c>
      <c r="F3839" s="7" t="n">
        <v>-178.25</v>
      </c>
      <c r="G3839" s="7" t="n">
        <v>145.399993896484</v>
      </c>
    </row>
    <row r="3840" spans="1:35">
      <c r="A3840" t="s">
        <v>4</v>
      </c>
      <c r="B3840" s="4" t="s">
        <v>5</v>
      </c>
      <c r="C3840" s="4" t="s">
        <v>12</v>
      </c>
    </row>
    <row r="3841" spans="1:15">
      <c r="A3841" t="n">
        <v>35491</v>
      </c>
      <c r="B3841" s="13" t="n">
        <v>3</v>
      </c>
      <c r="C3841" s="11" t="n">
        <f t="normal" ca="1">A3843</f>
        <v>0</v>
      </c>
    </row>
    <row r="3842" spans="1:15">
      <c r="A3842" t="s">
        <v>4</v>
      </c>
      <c r="B3842" s="4" t="s">
        <v>5</v>
      </c>
      <c r="C3842" s="4" t="s">
        <v>7</v>
      </c>
      <c r="D3842" s="4" t="s">
        <v>7</v>
      </c>
      <c r="E3842" s="4" t="s">
        <v>7</v>
      </c>
      <c r="F3842" s="4" t="s">
        <v>7</v>
      </c>
      <c r="G3842" s="4" t="s">
        <v>15</v>
      </c>
      <c r="H3842" s="4" t="s">
        <v>7</v>
      </c>
      <c r="I3842" s="4" t="s">
        <v>7</v>
      </c>
      <c r="J3842" s="4" t="s">
        <v>7</v>
      </c>
    </row>
    <row r="3843" spans="1:15">
      <c r="A3843" t="n">
        <v>35496</v>
      </c>
      <c r="B3843" s="75" t="n">
        <v>18</v>
      </c>
      <c r="C3843" s="7" t="n">
        <v>1</v>
      </c>
      <c r="D3843" s="7" t="n">
        <v>35</v>
      </c>
      <c r="E3843" s="7" t="n">
        <v>1</v>
      </c>
      <c r="F3843" s="7" t="n">
        <v>0</v>
      </c>
      <c r="G3843" s="7" t="n">
        <v>1</v>
      </c>
      <c r="H3843" s="7" t="n">
        <v>12</v>
      </c>
      <c r="I3843" s="7" t="n">
        <v>19</v>
      </c>
      <c r="J3843" s="7" t="n">
        <v>1</v>
      </c>
    </row>
    <row r="3844" spans="1:15">
      <c r="A3844" t="s">
        <v>4</v>
      </c>
      <c r="B3844" s="4" t="s">
        <v>5</v>
      </c>
      <c r="C3844" s="4" t="s">
        <v>7</v>
      </c>
      <c r="D3844" s="4" t="s">
        <v>7</v>
      </c>
      <c r="E3844" s="4" t="s">
        <v>7</v>
      </c>
      <c r="F3844" s="4" t="s">
        <v>7</v>
      </c>
      <c r="G3844" s="4" t="s">
        <v>15</v>
      </c>
      <c r="H3844" s="4" t="s">
        <v>7</v>
      </c>
      <c r="I3844" s="4" t="s">
        <v>7</v>
      </c>
      <c r="J3844" s="4" t="s">
        <v>7</v>
      </c>
    </row>
    <row r="3845" spans="1:15">
      <c r="A3845" t="n">
        <v>35508</v>
      </c>
      <c r="B3845" s="75" t="n">
        <v>18</v>
      </c>
      <c r="C3845" s="7" t="n">
        <v>0</v>
      </c>
      <c r="D3845" s="7" t="n">
        <v>35</v>
      </c>
      <c r="E3845" s="7" t="n">
        <v>0</v>
      </c>
      <c r="F3845" s="7" t="n">
        <v>0</v>
      </c>
      <c r="G3845" s="7" t="n">
        <v>1</v>
      </c>
      <c r="H3845" s="7" t="n">
        <v>12</v>
      </c>
      <c r="I3845" s="7" t="n">
        <v>19</v>
      </c>
      <c r="J3845" s="7" t="n">
        <v>1</v>
      </c>
    </row>
    <row r="3846" spans="1:15">
      <c r="A3846" t="s">
        <v>4</v>
      </c>
      <c r="B3846" s="4" t="s">
        <v>5</v>
      </c>
    </row>
    <row r="3847" spans="1:15">
      <c r="A3847" t="n">
        <v>35520</v>
      </c>
      <c r="B3847" s="5" t="n">
        <v>1</v>
      </c>
    </row>
    <row r="3848" spans="1:15" s="3" customFormat="1" customHeight="0">
      <c r="A3848" s="3" t="s">
        <v>2</v>
      </c>
      <c r="B3848" s="3" t="s">
        <v>398</v>
      </c>
    </row>
    <row r="3849" spans="1:15">
      <c r="A3849" t="s">
        <v>4</v>
      </c>
      <c r="B3849" s="4" t="s">
        <v>5</v>
      </c>
      <c r="C3849" s="4" t="s">
        <v>7</v>
      </c>
      <c r="D3849" s="4" t="s">
        <v>15</v>
      </c>
      <c r="E3849" s="4" t="s">
        <v>7</v>
      </c>
      <c r="F3849" s="4" t="s">
        <v>7</v>
      </c>
      <c r="G3849" s="4" t="s">
        <v>7</v>
      </c>
      <c r="H3849" s="4" t="s">
        <v>7</v>
      </c>
      <c r="I3849" s="4" t="s">
        <v>15</v>
      </c>
      <c r="J3849" s="4" t="s">
        <v>7</v>
      </c>
      <c r="K3849" s="14" t="s">
        <v>14</v>
      </c>
      <c r="L3849" s="4" t="s">
        <v>5</v>
      </c>
      <c r="M3849" s="4" t="s">
        <v>7</v>
      </c>
      <c r="N3849" s="4" t="s">
        <v>11</v>
      </c>
      <c r="O3849" s="14" t="s">
        <v>16</v>
      </c>
      <c r="P3849" s="4" t="s">
        <v>7</v>
      </c>
      <c r="Q3849" s="4" t="s">
        <v>7</v>
      </c>
      <c r="R3849" s="4" t="s">
        <v>7</v>
      </c>
      <c r="S3849" s="4" t="s">
        <v>15</v>
      </c>
      <c r="T3849" s="4" t="s">
        <v>7</v>
      </c>
      <c r="U3849" s="4" t="s">
        <v>7</v>
      </c>
      <c r="V3849" s="4" t="s">
        <v>7</v>
      </c>
      <c r="W3849" s="4" t="s">
        <v>7</v>
      </c>
      <c r="X3849" s="4" t="s">
        <v>15</v>
      </c>
      <c r="Y3849" s="4" t="s">
        <v>7</v>
      </c>
      <c r="Z3849" s="14" t="s">
        <v>14</v>
      </c>
      <c r="AA3849" s="4" t="s">
        <v>5</v>
      </c>
      <c r="AB3849" s="4" t="s">
        <v>7</v>
      </c>
      <c r="AC3849" s="4" t="s">
        <v>11</v>
      </c>
      <c r="AD3849" s="14" t="s">
        <v>16</v>
      </c>
      <c r="AE3849" s="4" t="s">
        <v>7</v>
      </c>
      <c r="AF3849" s="4" t="s">
        <v>7</v>
      </c>
      <c r="AG3849" s="4" t="s">
        <v>7</v>
      </c>
      <c r="AH3849" s="4" t="s">
        <v>7</v>
      </c>
      <c r="AI3849" s="4" t="s">
        <v>12</v>
      </c>
    </row>
    <row r="3850" spans="1:15">
      <c r="A3850" t="n">
        <v>35524</v>
      </c>
      <c r="B3850" s="10" t="n">
        <v>5</v>
      </c>
      <c r="C3850" s="7" t="n">
        <v>0</v>
      </c>
      <c r="D3850" s="7" t="n">
        <v>61440</v>
      </c>
      <c r="E3850" s="7" t="n">
        <v>35</v>
      </c>
      <c r="F3850" s="7" t="n">
        <v>0</v>
      </c>
      <c r="G3850" s="7" t="n">
        <v>12</v>
      </c>
      <c r="H3850" s="7" t="n">
        <v>0</v>
      </c>
      <c r="I3850" s="7" t="n">
        <v>61440</v>
      </c>
      <c r="J3850" s="7" t="n">
        <v>28</v>
      </c>
      <c r="K3850" s="14" t="s">
        <v>3</v>
      </c>
      <c r="L3850" s="52" t="n">
        <v>64</v>
      </c>
      <c r="M3850" s="7" t="n">
        <v>9</v>
      </c>
      <c r="N3850" s="7" t="n">
        <v>0</v>
      </c>
      <c r="O3850" s="14" t="s">
        <v>3</v>
      </c>
      <c r="P3850" s="7" t="n">
        <v>12</v>
      </c>
      <c r="Q3850" s="7" t="n">
        <v>3</v>
      </c>
      <c r="R3850" s="7" t="n">
        <v>0</v>
      </c>
      <c r="S3850" s="7" t="n">
        <v>61440</v>
      </c>
      <c r="T3850" s="7" t="n">
        <v>35</v>
      </c>
      <c r="U3850" s="7" t="n">
        <v>0</v>
      </c>
      <c r="V3850" s="7" t="n">
        <v>12</v>
      </c>
      <c r="W3850" s="7" t="n">
        <v>0</v>
      </c>
      <c r="X3850" s="7" t="n">
        <v>61440</v>
      </c>
      <c r="Y3850" s="7" t="n">
        <v>28</v>
      </c>
      <c r="Z3850" s="14" t="s">
        <v>3</v>
      </c>
      <c r="AA3850" s="52" t="n">
        <v>64</v>
      </c>
      <c r="AB3850" s="7" t="n">
        <v>9</v>
      </c>
      <c r="AC3850" s="7" t="n">
        <v>6</v>
      </c>
      <c r="AD3850" s="14" t="s">
        <v>3</v>
      </c>
      <c r="AE3850" s="7" t="n">
        <v>12</v>
      </c>
      <c r="AF3850" s="7" t="n">
        <v>3</v>
      </c>
      <c r="AG3850" s="7" t="n">
        <v>9</v>
      </c>
      <c r="AH3850" s="7" t="n">
        <v>1</v>
      </c>
      <c r="AI3850" s="11" t="n">
        <f t="normal" ca="1">A3880</f>
        <v>0</v>
      </c>
    </row>
    <row r="3851" spans="1:15">
      <c r="A3851" t="s">
        <v>4</v>
      </c>
      <c r="B3851" s="4" t="s">
        <v>5</v>
      </c>
      <c r="C3851" s="4" t="s">
        <v>7</v>
      </c>
      <c r="D3851" s="4" t="s">
        <v>7</v>
      </c>
      <c r="E3851" s="4" t="s">
        <v>7</v>
      </c>
      <c r="F3851" s="4" t="s">
        <v>7</v>
      </c>
      <c r="G3851" s="4" t="s">
        <v>11</v>
      </c>
      <c r="H3851" s="4" t="s">
        <v>12</v>
      </c>
      <c r="I3851" s="4" t="s">
        <v>11</v>
      </c>
      <c r="J3851" s="4" t="s">
        <v>12</v>
      </c>
      <c r="K3851" s="4" t="s">
        <v>11</v>
      </c>
      <c r="L3851" s="4" t="s">
        <v>12</v>
      </c>
      <c r="M3851" s="4" t="s">
        <v>11</v>
      </c>
      <c r="N3851" s="4" t="s">
        <v>12</v>
      </c>
      <c r="O3851" s="4" t="s">
        <v>12</v>
      </c>
    </row>
    <row r="3852" spans="1:15">
      <c r="A3852" t="n">
        <v>35571</v>
      </c>
      <c r="B3852" s="36" t="n">
        <v>6</v>
      </c>
      <c r="C3852" s="7" t="n">
        <v>35</v>
      </c>
      <c r="D3852" s="7" t="n">
        <v>1</v>
      </c>
      <c r="E3852" s="7" t="n">
        <v>1</v>
      </c>
      <c r="F3852" s="7" t="n">
        <v>4</v>
      </c>
      <c r="G3852" s="7" t="n">
        <v>0</v>
      </c>
      <c r="H3852" s="11" t="n">
        <f t="normal" ca="1">A3854</f>
        <v>0</v>
      </c>
      <c r="I3852" s="7" t="n">
        <v>1</v>
      </c>
      <c r="J3852" s="11" t="n">
        <f t="normal" ca="1">A3860</f>
        <v>0</v>
      </c>
      <c r="K3852" s="7" t="n">
        <v>2</v>
      </c>
      <c r="L3852" s="11" t="n">
        <f t="normal" ca="1">A3866</f>
        <v>0</v>
      </c>
      <c r="M3852" s="7" t="n">
        <v>3</v>
      </c>
      <c r="N3852" s="11" t="n">
        <f t="normal" ca="1">A3872</f>
        <v>0</v>
      </c>
      <c r="O3852" s="11" t="n">
        <f t="normal" ca="1">A3878</f>
        <v>0</v>
      </c>
    </row>
    <row r="3853" spans="1:15">
      <c r="A3853" t="s">
        <v>4</v>
      </c>
      <c r="B3853" s="4" t="s">
        <v>5</v>
      </c>
      <c r="C3853" s="4" t="s">
        <v>11</v>
      </c>
      <c r="D3853" s="4" t="s">
        <v>11</v>
      </c>
      <c r="E3853" s="4" t="s">
        <v>11</v>
      </c>
    </row>
    <row r="3854" spans="1:15">
      <c r="A3854" t="n">
        <v>35604</v>
      </c>
      <c r="B3854" s="66" t="n">
        <v>61</v>
      </c>
      <c r="C3854" s="7" t="n">
        <v>65534</v>
      </c>
      <c r="D3854" s="7" t="n">
        <v>6</v>
      </c>
      <c r="E3854" s="7" t="n">
        <v>1000</v>
      </c>
    </row>
    <row r="3855" spans="1:15">
      <c r="A3855" t="s">
        <v>4</v>
      </c>
      <c r="B3855" s="4" t="s">
        <v>5</v>
      </c>
      <c r="C3855" s="4" t="s">
        <v>11</v>
      </c>
      <c r="D3855" s="4" t="s">
        <v>13</v>
      </c>
      <c r="E3855" s="4" t="s">
        <v>13</v>
      </c>
      <c r="F3855" s="4" t="s">
        <v>13</v>
      </c>
      <c r="G3855" s="4" t="s">
        <v>13</v>
      </c>
    </row>
    <row r="3856" spans="1:15">
      <c r="A3856" t="n">
        <v>35611</v>
      </c>
      <c r="B3856" s="37" t="n">
        <v>46</v>
      </c>
      <c r="C3856" s="7" t="n">
        <v>65534</v>
      </c>
      <c r="D3856" s="7" t="n">
        <v>6.01999998092651</v>
      </c>
      <c r="E3856" s="7" t="n">
        <v>0</v>
      </c>
      <c r="F3856" s="7" t="n">
        <v>-184.240005493164</v>
      </c>
      <c r="G3856" s="7" t="n">
        <v>144.199996948242</v>
      </c>
    </row>
    <row r="3857" spans="1:35">
      <c r="A3857" t="s">
        <v>4</v>
      </c>
      <c r="B3857" s="4" t="s">
        <v>5</v>
      </c>
      <c r="C3857" s="4" t="s">
        <v>12</v>
      </c>
    </row>
    <row r="3858" spans="1:35">
      <c r="A3858" t="n">
        <v>35630</v>
      </c>
      <c r="B3858" s="13" t="n">
        <v>3</v>
      </c>
      <c r="C3858" s="11" t="n">
        <f t="normal" ca="1">A3878</f>
        <v>0</v>
      </c>
    </row>
    <row r="3859" spans="1:35">
      <c r="A3859" t="s">
        <v>4</v>
      </c>
      <c r="B3859" s="4" t="s">
        <v>5</v>
      </c>
      <c r="C3859" s="4" t="s">
        <v>11</v>
      </c>
      <c r="D3859" s="4" t="s">
        <v>11</v>
      </c>
      <c r="E3859" s="4" t="s">
        <v>11</v>
      </c>
    </row>
    <row r="3860" spans="1:35">
      <c r="A3860" t="n">
        <v>35635</v>
      </c>
      <c r="B3860" s="66" t="n">
        <v>61</v>
      </c>
      <c r="C3860" s="7" t="n">
        <v>65534</v>
      </c>
      <c r="D3860" s="7" t="n">
        <v>6</v>
      </c>
      <c r="E3860" s="7" t="n">
        <v>1000</v>
      </c>
    </row>
    <row r="3861" spans="1:35">
      <c r="A3861" t="s">
        <v>4</v>
      </c>
      <c r="B3861" s="4" t="s">
        <v>5</v>
      </c>
      <c r="C3861" s="4" t="s">
        <v>11</v>
      </c>
      <c r="D3861" s="4" t="s">
        <v>13</v>
      </c>
      <c r="E3861" s="4" t="s">
        <v>13</v>
      </c>
      <c r="F3861" s="4" t="s">
        <v>13</v>
      </c>
      <c r="G3861" s="4" t="s">
        <v>13</v>
      </c>
    </row>
    <row r="3862" spans="1:35">
      <c r="A3862" t="n">
        <v>35642</v>
      </c>
      <c r="B3862" s="37" t="n">
        <v>46</v>
      </c>
      <c r="C3862" s="7" t="n">
        <v>65534</v>
      </c>
      <c r="D3862" s="7" t="n">
        <v>4.65000009536743</v>
      </c>
      <c r="E3862" s="7" t="n">
        <v>0</v>
      </c>
      <c r="F3862" s="7" t="n">
        <v>-185.119995117188</v>
      </c>
      <c r="G3862" s="7" t="n">
        <v>144.199996948242</v>
      </c>
    </row>
    <row r="3863" spans="1:35">
      <c r="A3863" t="s">
        <v>4</v>
      </c>
      <c r="B3863" s="4" t="s">
        <v>5</v>
      </c>
      <c r="C3863" s="4" t="s">
        <v>12</v>
      </c>
    </row>
    <row r="3864" spans="1:35">
      <c r="A3864" t="n">
        <v>35661</v>
      </c>
      <c r="B3864" s="13" t="n">
        <v>3</v>
      </c>
      <c r="C3864" s="11" t="n">
        <f t="normal" ca="1">A3878</f>
        <v>0</v>
      </c>
    </row>
    <row r="3865" spans="1:35">
      <c r="A3865" t="s">
        <v>4</v>
      </c>
      <c r="B3865" s="4" t="s">
        <v>5</v>
      </c>
      <c r="C3865" s="4" t="s">
        <v>11</v>
      </c>
      <c r="D3865" s="4" t="s">
        <v>11</v>
      </c>
      <c r="E3865" s="4" t="s">
        <v>11</v>
      </c>
    </row>
    <row r="3866" spans="1:35">
      <c r="A3866" t="n">
        <v>35666</v>
      </c>
      <c r="B3866" s="66" t="n">
        <v>61</v>
      </c>
      <c r="C3866" s="7" t="n">
        <v>65534</v>
      </c>
      <c r="D3866" s="7" t="n">
        <v>6</v>
      </c>
      <c r="E3866" s="7" t="n">
        <v>1000</v>
      </c>
    </row>
    <row r="3867" spans="1:35">
      <c r="A3867" t="s">
        <v>4</v>
      </c>
      <c r="B3867" s="4" t="s">
        <v>5</v>
      </c>
      <c r="C3867" s="4" t="s">
        <v>11</v>
      </c>
      <c r="D3867" s="4" t="s">
        <v>13</v>
      </c>
      <c r="E3867" s="4" t="s">
        <v>13</v>
      </c>
      <c r="F3867" s="4" t="s">
        <v>13</v>
      </c>
      <c r="G3867" s="4" t="s">
        <v>13</v>
      </c>
    </row>
    <row r="3868" spans="1:35">
      <c r="A3868" t="n">
        <v>35673</v>
      </c>
      <c r="B3868" s="37" t="n">
        <v>46</v>
      </c>
      <c r="C3868" s="7" t="n">
        <v>65534</v>
      </c>
      <c r="D3868" s="7" t="n">
        <v>4.40000009536743</v>
      </c>
      <c r="E3868" s="7" t="n">
        <v>0</v>
      </c>
      <c r="F3868" s="7" t="n">
        <v>-184.009994506836</v>
      </c>
      <c r="G3868" s="7" t="n">
        <v>145.399993896484</v>
      </c>
    </row>
    <row r="3869" spans="1:35">
      <c r="A3869" t="s">
        <v>4</v>
      </c>
      <c r="B3869" s="4" t="s">
        <v>5</v>
      </c>
      <c r="C3869" s="4" t="s">
        <v>12</v>
      </c>
    </row>
    <row r="3870" spans="1:35">
      <c r="A3870" t="n">
        <v>35692</v>
      </c>
      <c r="B3870" s="13" t="n">
        <v>3</v>
      </c>
      <c r="C3870" s="11" t="n">
        <f t="normal" ca="1">A3878</f>
        <v>0</v>
      </c>
    </row>
    <row r="3871" spans="1:35">
      <c r="A3871" t="s">
        <v>4</v>
      </c>
      <c r="B3871" s="4" t="s">
        <v>5</v>
      </c>
      <c r="C3871" s="4" t="s">
        <v>11</v>
      </c>
      <c r="D3871" s="4" t="s">
        <v>11</v>
      </c>
      <c r="E3871" s="4" t="s">
        <v>11</v>
      </c>
    </row>
    <row r="3872" spans="1:35">
      <c r="A3872" t="n">
        <v>35697</v>
      </c>
      <c r="B3872" s="66" t="n">
        <v>61</v>
      </c>
      <c r="C3872" s="7" t="n">
        <v>65534</v>
      </c>
      <c r="D3872" s="7" t="n">
        <v>6</v>
      </c>
      <c r="E3872" s="7" t="n">
        <v>1000</v>
      </c>
    </row>
    <row r="3873" spans="1:7">
      <c r="A3873" t="s">
        <v>4</v>
      </c>
      <c r="B3873" s="4" t="s">
        <v>5</v>
      </c>
      <c r="C3873" s="4" t="s">
        <v>11</v>
      </c>
      <c r="D3873" s="4" t="s">
        <v>13</v>
      </c>
      <c r="E3873" s="4" t="s">
        <v>13</v>
      </c>
      <c r="F3873" s="4" t="s">
        <v>13</v>
      </c>
      <c r="G3873" s="4" t="s">
        <v>13</v>
      </c>
    </row>
    <row r="3874" spans="1:7">
      <c r="A3874" t="n">
        <v>35704</v>
      </c>
      <c r="B3874" s="37" t="n">
        <v>46</v>
      </c>
      <c r="C3874" s="7" t="n">
        <v>65534</v>
      </c>
      <c r="D3874" s="7" t="n">
        <v>5.23000001907349</v>
      </c>
      <c r="E3874" s="7" t="n">
        <v>0</v>
      </c>
      <c r="F3874" s="7" t="n">
        <v>-183.830001831055</v>
      </c>
      <c r="G3874" s="7" t="n">
        <v>145.399993896484</v>
      </c>
    </row>
    <row r="3875" spans="1:7">
      <c r="A3875" t="s">
        <v>4</v>
      </c>
      <c r="B3875" s="4" t="s">
        <v>5</v>
      </c>
      <c r="C3875" s="4" t="s">
        <v>12</v>
      </c>
    </row>
    <row r="3876" spans="1:7">
      <c r="A3876" t="n">
        <v>35723</v>
      </c>
      <c r="B3876" s="13" t="n">
        <v>3</v>
      </c>
      <c r="C3876" s="11" t="n">
        <f t="normal" ca="1">A3878</f>
        <v>0</v>
      </c>
    </row>
    <row r="3877" spans="1:7">
      <c r="A3877" t="s">
        <v>4</v>
      </c>
      <c r="B3877" s="4" t="s">
        <v>5</v>
      </c>
      <c r="C3877" s="4" t="s">
        <v>7</v>
      </c>
      <c r="D3877" s="4" t="s">
        <v>7</v>
      </c>
      <c r="E3877" s="4" t="s">
        <v>7</v>
      </c>
      <c r="F3877" s="4" t="s">
        <v>7</v>
      </c>
      <c r="G3877" s="4" t="s">
        <v>15</v>
      </c>
      <c r="H3877" s="4" t="s">
        <v>7</v>
      </c>
      <c r="I3877" s="4" t="s">
        <v>7</v>
      </c>
      <c r="J3877" s="4" t="s">
        <v>7</v>
      </c>
    </row>
    <row r="3878" spans="1:7">
      <c r="A3878" t="n">
        <v>35728</v>
      </c>
      <c r="B3878" s="75" t="n">
        <v>18</v>
      </c>
      <c r="C3878" s="7" t="n">
        <v>1</v>
      </c>
      <c r="D3878" s="7" t="n">
        <v>35</v>
      </c>
      <c r="E3878" s="7" t="n">
        <v>1</v>
      </c>
      <c r="F3878" s="7" t="n">
        <v>0</v>
      </c>
      <c r="G3878" s="7" t="n">
        <v>1</v>
      </c>
      <c r="H3878" s="7" t="n">
        <v>12</v>
      </c>
      <c r="I3878" s="7" t="n">
        <v>19</v>
      </c>
      <c r="J3878" s="7" t="n">
        <v>1</v>
      </c>
    </row>
    <row r="3879" spans="1:7">
      <c r="A3879" t="s">
        <v>4</v>
      </c>
      <c r="B3879" s="4" t="s">
        <v>5</v>
      </c>
      <c r="C3879" s="4" t="s">
        <v>7</v>
      </c>
      <c r="D3879" s="4" t="s">
        <v>7</v>
      </c>
      <c r="E3879" s="4" t="s">
        <v>7</v>
      </c>
      <c r="F3879" s="4" t="s">
        <v>7</v>
      </c>
      <c r="G3879" s="4" t="s">
        <v>15</v>
      </c>
      <c r="H3879" s="4" t="s">
        <v>7</v>
      </c>
      <c r="I3879" s="4" t="s">
        <v>7</v>
      </c>
      <c r="J3879" s="4" t="s">
        <v>7</v>
      </c>
    </row>
    <row r="3880" spans="1:7">
      <c r="A3880" t="n">
        <v>35740</v>
      </c>
      <c r="B3880" s="75" t="n">
        <v>18</v>
      </c>
      <c r="C3880" s="7" t="n">
        <v>0</v>
      </c>
      <c r="D3880" s="7" t="n">
        <v>35</v>
      </c>
      <c r="E3880" s="7" t="n">
        <v>0</v>
      </c>
      <c r="F3880" s="7" t="n">
        <v>0</v>
      </c>
      <c r="G3880" s="7" t="n">
        <v>1</v>
      </c>
      <c r="H3880" s="7" t="n">
        <v>12</v>
      </c>
      <c r="I3880" s="7" t="n">
        <v>19</v>
      </c>
      <c r="J3880" s="7" t="n">
        <v>1</v>
      </c>
    </row>
    <row r="3881" spans="1:7">
      <c r="A3881" t="s">
        <v>4</v>
      </c>
      <c r="B3881" s="4" t="s">
        <v>5</v>
      </c>
    </row>
    <row r="3882" spans="1:7">
      <c r="A3882" t="n">
        <v>35752</v>
      </c>
      <c r="B3882" s="5" t="n">
        <v>1</v>
      </c>
    </row>
    <row r="3883" spans="1:7" s="3" customFormat="1" customHeight="0">
      <c r="A3883" s="3" t="s">
        <v>2</v>
      </c>
      <c r="B3883" s="3" t="s">
        <v>399</v>
      </c>
    </row>
    <row r="3884" spans="1:7">
      <c r="A3884" t="s">
        <v>4</v>
      </c>
      <c r="B3884" s="4" t="s">
        <v>5</v>
      </c>
      <c r="C3884" s="4" t="s">
        <v>7</v>
      </c>
      <c r="D3884" s="4" t="s">
        <v>15</v>
      </c>
      <c r="E3884" s="4" t="s">
        <v>7</v>
      </c>
      <c r="F3884" s="4" t="s">
        <v>7</v>
      </c>
      <c r="G3884" s="4" t="s">
        <v>7</v>
      </c>
      <c r="H3884" s="4" t="s">
        <v>7</v>
      </c>
      <c r="I3884" s="4" t="s">
        <v>15</v>
      </c>
      <c r="J3884" s="4" t="s">
        <v>7</v>
      </c>
      <c r="K3884" s="14" t="s">
        <v>14</v>
      </c>
      <c r="L3884" s="4" t="s">
        <v>5</v>
      </c>
      <c r="M3884" s="4" t="s">
        <v>7</v>
      </c>
      <c r="N3884" s="4" t="s">
        <v>11</v>
      </c>
      <c r="O3884" s="14" t="s">
        <v>16</v>
      </c>
      <c r="P3884" s="4" t="s">
        <v>7</v>
      </c>
      <c r="Q3884" s="4" t="s">
        <v>7</v>
      </c>
      <c r="R3884" s="4" t="s">
        <v>7</v>
      </c>
      <c r="S3884" s="4" t="s">
        <v>15</v>
      </c>
      <c r="T3884" s="4" t="s">
        <v>7</v>
      </c>
      <c r="U3884" s="4" t="s">
        <v>7</v>
      </c>
      <c r="V3884" s="4" t="s">
        <v>7</v>
      </c>
      <c r="W3884" s="4" t="s">
        <v>7</v>
      </c>
      <c r="X3884" s="4" t="s">
        <v>15</v>
      </c>
      <c r="Y3884" s="4" t="s">
        <v>7</v>
      </c>
      <c r="Z3884" s="14" t="s">
        <v>14</v>
      </c>
      <c r="AA3884" s="4" t="s">
        <v>5</v>
      </c>
      <c r="AB3884" s="4" t="s">
        <v>7</v>
      </c>
      <c r="AC3884" s="4" t="s">
        <v>11</v>
      </c>
      <c r="AD3884" s="14" t="s">
        <v>16</v>
      </c>
      <c r="AE3884" s="4" t="s">
        <v>7</v>
      </c>
      <c r="AF3884" s="4" t="s">
        <v>7</v>
      </c>
      <c r="AG3884" s="4" t="s">
        <v>7</v>
      </c>
      <c r="AH3884" s="4" t="s">
        <v>7</v>
      </c>
      <c r="AI3884" s="4" t="s">
        <v>12</v>
      </c>
    </row>
    <row r="3885" spans="1:7">
      <c r="A3885" t="n">
        <v>35756</v>
      </c>
      <c r="B3885" s="10" t="n">
        <v>5</v>
      </c>
      <c r="C3885" s="7" t="n">
        <v>0</v>
      </c>
      <c r="D3885" s="7" t="n">
        <v>61440</v>
      </c>
      <c r="E3885" s="7" t="n">
        <v>35</v>
      </c>
      <c r="F3885" s="7" t="n">
        <v>0</v>
      </c>
      <c r="G3885" s="7" t="n">
        <v>12</v>
      </c>
      <c r="H3885" s="7" t="n">
        <v>0</v>
      </c>
      <c r="I3885" s="7" t="n">
        <v>61440</v>
      </c>
      <c r="J3885" s="7" t="n">
        <v>28</v>
      </c>
      <c r="K3885" s="14" t="s">
        <v>3</v>
      </c>
      <c r="L3885" s="52" t="n">
        <v>64</v>
      </c>
      <c r="M3885" s="7" t="n">
        <v>9</v>
      </c>
      <c r="N3885" s="7" t="n">
        <v>0</v>
      </c>
      <c r="O3885" s="14" t="s">
        <v>3</v>
      </c>
      <c r="P3885" s="7" t="n">
        <v>12</v>
      </c>
      <c r="Q3885" s="7" t="n">
        <v>3</v>
      </c>
      <c r="R3885" s="7" t="n">
        <v>0</v>
      </c>
      <c r="S3885" s="7" t="n">
        <v>61440</v>
      </c>
      <c r="T3885" s="7" t="n">
        <v>35</v>
      </c>
      <c r="U3885" s="7" t="n">
        <v>0</v>
      </c>
      <c r="V3885" s="7" t="n">
        <v>12</v>
      </c>
      <c r="W3885" s="7" t="n">
        <v>0</v>
      </c>
      <c r="X3885" s="7" t="n">
        <v>61440</v>
      </c>
      <c r="Y3885" s="7" t="n">
        <v>28</v>
      </c>
      <c r="Z3885" s="14" t="s">
        <v>3</v>
      </c>
      <c r="AA3885" s="52" t="n">
        <v>64</v>
      </c>
      <c r="AB3885" s="7" t="n">
        <v>9</v>
      </c>
      <c r="AC3885" s="7" t="n">
        <v>6</v>
      </c>
      <c r="AD3885" s="14" t="s">
        <v>3</v>
      </c>
      <c r="AE3885" s="7" t="n">
        <v>12</v>
      </c>
      <c r="AF3885" s="7" t="n">
        <v>3</v>
      </c>
      <c r="AG3885" s="7" t="n">
        <v>9</v>
      </c>
      <c r="AH3885" s="7" t="n">
        <v>1</v>
      </c>
      <c r="AI3885" s="11" t="n">
        <f t="normal" ca="1">A3907</f>
        <v>0</v>
      </c>
    </row>
    <row r="3886" spans="1:7">
      <c r="A3886" t="s">
        <v>4</v>
      </c>
      <c r="B3886" s="4" t="s">
        <v>5</v>
      </c>
      <c r="C3886" s="4" t="s">
        <v>7</v>
      </c>
      <c r="D3886" s="4" t="s">
        <v>7</v>
      </c>
      <c r="E3886" s="4" t="s">
        <v>7</v>
      </c>
      <c r="F3886" s="4" t="s">
        <v>7</v>
      </c>
      <c r="G3886" s="4" t="s">
        <v>11</v>
      </c>
      <c r="H3886" s="4" t="s">
        <v>12</v>
      </c>
      <c r="I3886" s="4" t="s">
        <v>11</v>
      </c>
      <c r="J3886" s="4" t="s">
        <v>12</v>
      </c>
      <c r="K3886" s="4" t="s">
        <v>11</v>
      </c>
      <c r="L3886" s="4" t="s">
        <v>12</v>
      </c>
      <c r="M3886" s="4" t="s">
        <v>11</v>
      </c>
      <c r="N3886" s="4" t="s">
        <v>12</v>
      </c>
      <c r="O3886" s="4" t="s">
        <v>12</v>
      </c>
    </row>
    <row r="3887" spans="1:7">
      <c r="A3887" t="n">
        <v>35803</v>
      </c>
      <c r="B3887" s="36" t="n">
        <v>6</v>
      </c>
      <c r="C3887" s="7" t="n">
        <v>35</v>
      </c>
      <c r="D3887" s="7" t="n">
        <v>1</v>
      </c>
      <c r="E3887" s="7" t="n">
        <v>1</v>
      </c>
      <c r="F3887" s="7" t="n">
        <v>4</v>
      </c>
      <c r="G3887" s="7" t="n">
        <v>0</v>
      </c>
      <c r="H3887" s="11" t="n">
        <f t="normal" ca="1">A3889</f>
        <v>0</v>
      </c>
      <c r="I3887" s="7" t="n">
        <v>1</v>
      </c>
      <c r="J3887" s="11" t="n">
        <f t="normal" ca="1">A3893</f>
        <v>0</v>
      </c>
      <c r="K3887" s="7" t="n">
        <v>2</v>
      </c>
      <c r="L3887" s="11" t="n">
        <f t="normal" ca="1">A3897</f>
        <v>0</v>
      </c>
      <c r="M3887" s="7" t="n">
        <v>3</v>
      </c>
      <c r="N3887" s="11" t="n">
        <f t="normal" ca="1">A3901</f>
        <v>0</v>
      </c>
      <c r="O3887" s="11" t="n">
        <f t="normal" ca="1">A3905</f>
        <v>0</v>
      </c>
    </row>
    <row r="3888" spans="1:7">
      <c r="A3888" t="s">
        <v>4</v>
      </c>
      <c r="B3888" s="4" t="s">
        <v>5</v>
      </c>
      <c r="C3888" s="4" t="s">
        <v>11</v>
      </c>
      <c r="D3888" s="4" t="s">
        <v>13</v>
      </c>
      <c r="E3888" s="4" t="s">
        <v>13</v>
      </c>
      <c r="F3888" s="4" t="s">
        <v>13</v>
      </c>
      <c r="G3888" s="4" t="s">
        <v>13</v>
      </c>
    </row>
    <row r="3889" spans="1:35">
      <c r="A3889" t="n">
        <v>35836</v>
      </c>
      <c r="B3889" s="37" t="n">
        <v>46</v>
      </c>
      <c r="C3889" s="7" t="n">
        <v>65534</v>
      </c>
      <c r="D3889" s="7" t="n">
        <v>1.12000000476837</v>
      </c>
      <c r="E3889" s="7" t="n">
        <v>3</v>
      </c>
      <c r="F3889" s="7" t="n">
        <v>-61.9799995422363</v>
      </c>
      <c r="G3889" s="7" t="n">
        <v>0</v>
      </c>
    </row>
    <row r="3890" spans="1:35">
      <c r="A3890" t="s">
        <v>4</v>
      </c>
      <c r="B3890" s="4" t="s">
        <v>5</v>
      </c>
      <c r="C3890" s="4" t="s">
        <v>12</v>
      </c>
    </row>
    <row r="3891" spans="1:35">
      <c r="A3891" t="n">
        <v>35855</v>
      </c>
      <c r="B3891" s="13" t="n">
        <v>3</v>
      </c>
      <c r="C3891" s="11" t="n">
        <f t="normal" ca="1">A3905</f>
        <v>0</v>
      </c>
    </row>
    <row r="3892" spans="1:35">
      <c r="A3892" t="s">
        <v>4</v>
      </c>
      <c r="B3892" s="4" t="s">
        <v>5</v>
      </c>
      <c r="C3892" s="4" t="s">
        <v>11</v>
      </c>
      <c r="D3892" s="4" t="s">
        <v>13</v>
      </c>
      <c r="E3892" s="4" t="s">
        <v>13</v>
      </c>
      <c r="F3892" s="4" t="s">
        <v>13</v>
      </c>
      <c r="G3892" s="4" t="s">
        <v>13</v>
      </c>
    </row>
    <row r="3893" spans="1:35">
      <c r="A3893" t="n">
        <v>35860</v>
      </c>
      <c r="B3893" s="37" t="n">
        <v>46</v>
      </c>
      <c r="C3893" s="7" t="n">
        <v>65534</v>
      </c>
      <c r="D3893" s="7" t="n">
        <v>-0.870000004768372</v>
      </c>
      <c r="E3893" s="7" t="n">
        <v>3</v>
      </c>
      <c r="F3893" s="7" t="n">
        <v>-61.9900016784668</v>
      </c>
      <c r="G3893" s="7" t="n">
        <v>0</v>
      </c>
    </row>
    <row r="3894" spans="1:35">
      <c r="A3894" t="s">
        <v>4</v>
      </c>
      <c r="B3894" s="4" t="s">
        <v>5</v>
      </c>
      <c r="C3894" s="4" t="s">
        <v>12</v>
      </c>
    </row>
    <row r="3895" spans="1:35">
      <c r="A3895" t="n">
        <v>35879</v>
      </c>
      <c r="B3895" s="13" t="n">
        <v>3</v>
      </c>
      <c r="C3895" s="11" t="n">
        <f t="normal" ca="1">A3905</f>
        <v>0</v>
      </c>
    </row>
    <row r="3896" spans="1:35">
      <c r="A3896" t="s">
        <v>4</v>
      </c>
      <c r="B3896" s="4" t="s">
        <v>5</v>
      </c>
      <c r="C3896" s="4" t="s">
        <v>11</v>
      </c>
      <c r="D3896" s="4" t="s">
        <v>13</v>
      </c>
      <c r="E3896" s="4" t="s">
        <v>13</v>
      </c>
      <c r="F3896" s="4" t="s">
        <v>13</v>
      </c>
      <c r="G3896" s="4" t="s">
        <v>13</v>
      </c>
    </row>
    <row r="3897" spans="1:35">
      <c r="A3897" t="n">
        <v>35884</v>
      </c>
      <c r="B3897" s="37" t="n">
        <v>46</v>
      </c>
      <c r="C3897" s="7" t="n">
        <v>65534</v>
      </c>
      <c r="D3897" s="7" t="n">
        <v>-0.389999985694885</v>
      </c>
      <c r="E3897" s="7" t="n">
        <v>3</v>
      </c>
      <c r="F3897" s="7" t="n">
        <v>-62.5099983215332</v>
      </c>
      <c r="G3897" s="7" t="n">
        <v>0</v>
      </c>
    </row>
    <row r="3898" spans="1:35">
      <c r="A3898" t="s">
        <v>4</v>
      </c>
      <c r="B3898" s="4" t="s">
        <v>5</v>
      </c>
      <c r="C3898" s="4" t="s">
        <v>12</v>
      </c>
    </row>
    <row r="3899" spans="1:35">
      <c r="A3899" t="n">
        <v>35903</v>
      </c>
      <c r="B3899" s="13" t="n">
        <v>3</v>
      </c>
      <c r="C3899" s="11" t="n">
        <f t="normal" ca="1">A3905</f>
        <v>0</v>
      </c>
    </row>
    <row r="3900" spans="1:35">
      <c r="A3900" t="s">
        <v>4</v>
      </c>
      <c r="B3900" s="4" t="s">
        <v>5</v>
      </c>
      <c r="C3900" s="4" t="s">
        <v>11</v>
      </c>
      <c r="D3900" s="4" t="s">
        <v>13</v>
      </c>
      <c r="E3900" s="4" t="s">
        <v>13</v>
      </c>
      <c r="F3900" s="4" t="s">
        <v>13</v>
      </c>
      <c r="G3900" s="4" t="s">
        <v>13</v>
      </c>
    </row>
    <row r="3901" spans="1:35">
      <c r="A3901" t="n">
        <v>35908</v>
      </c>
      <c r="B3901" s="37" t="n">
        <v>46</v>
      </c>
      <c r="C3901" s="7" t="n">
        <v>65534</v>
      </c>
      <c r="D3901" s="7" t="n">
        <v>0.5</v>
      </c>
      <c r="E3901" s="7" t="n">
        <v>3</v>
      </c>
      <c r="F3901" s="7" t="n">
        <v>-62.3499984741211</v>
      </c>
      <c r="G3901" s="7" t="n">
        <v>0</v>
      </c>
    </row>
    <row r="3902" spans="1:35">
      <c r="A3902" t="s">
        <v>4</v>
      </c>
      <c r="B3902" s="4" t="s">
        <v>5</v>
      </c>
      <c r="C3902" s="4" t="s">
        <v>12</v>
      </c>
    </row>
    <row r="3903" spans="1:35">
      <c r="A3903" t="n">
        <v>35927</v>
      </c>
      <c r="B3903" s="13" t="n">
        <v>3</v>
      </c>
      <c r="C3903" s="11" t="n">
        <f t="normal" ca="1">A3905</f>
        <v>0</v>
      </c>
    </row>
    <row r="3904" spans="1:35">
      <c r="A3904" t="s">
        <v>4</v>
      </c>
      <c r="B3904" s="4" t="s">
        <v>5</v>
      </c>
      <c r="C3904" s="4" t="s">
        <v>7</v>
      </c>
      <c r="D3904" s="4" t="s">
        <v>7</v>
      </c>
      <c r="E3904" s="4" t="s">
        <v>7</v>
      </c>
      <c r="F3904" s="4" t="s">
        <v>7</v>
      </c>
      <c r="G3904" s="4" t="s">
        <v>15</v>
      </c>
      <c r="H3904" s="4" t="s">
        <v>7</v>
      </c>
      <c r="I3904" s="4" t="s">
        <v>7</v>
      </c>
      <c r="J3904" s="4" t="s">
        <v>7</v>
      </c>
    </row>
    <row r="3905" spans="1:10">
      <c r="A3905" t="n">
        <v>35932</v>
      </c>
      <c r="B3905" s="75" t="n">
        <v>18</v>
      </c>
      <c r="C3905" s="7" t="n">
        <v>1</v>
      </c>
      <c r="D3905" s="7" t="n">
        <v>35</v>
      </c>
      <c r="E3905" s="7" t="n">
        <v>1</v>
      </c>
      <c r="F3905" s="7" t="n">
        <v>0</v>
      </c>
      <c r="G3905" s="7" t="n">
        <v>1</v>
      </c>
      <c r="H3905" s="7" t="n">
        <v>12</v>
      </c>
      <c r="I3905" s="7" t="n">
        <v>19</v>
      </c>
      <c r="J3905" s="7" t="n">
        <v>1</v>
      </c>
    </row>
    <row r="3906" spans="1:10">
      <c r="A3906" t="s">
        <v>4</v>
      </c>
      <c r="B3906" s="4" t="s">
        <v>5</v>
      </c>
      <c r="C3906" s="4" t="s">
        <v>7</v>
      </c>
      <c r="D3906" s="4" t="s">
        <v>7</v>
      </c>
      <c r="E3906" s="4" t="s">
        <v>7</v>
      </c>
      <c r="F3906" s="4" t="s">
        <v>7</v>
      </c>
      <c r="G3906" s="4" t="s">
        <v>15</v>
      </c>
      <c r="H3906" s="4" t="s">
        <v>7</v>
      </c>
      <c r="I3906" s="4" t="s">
        <v>7</v>
      </c>
      <c r="J3906" s="4" t="s">
        <v>7</v>
      </c>
    </row>
    <row r="3907" spans="1:10">
      <c r="A3907" t="n">
        <v>35944</v>
      </c>
      <c r="B3907" s="75" t="n">
        <v>18</v>
      </c>
      <c r="C3907" s="7" t="n">
        <v>0</v>
      </c>
      <c r="D3907" s="7" t="n">
        <v>35</v>
      </c>
      <c r="E3907" s="7" t="n">
        <v>0</v>
      </c>
      <c r="F3907" s="7" t="n">
        <v>0</v>
      </c>
      <c r="G3907" s="7" t="n">
        <v>1</v>
      </c>
      <c r="H3907" s="7" t="n">
        <v>12</v>
      </c>
      <c r="I3907" s="7" t="n">
        <v>19</v>
      </c>
      <c r="J3907" s="7" t="n">
        <v>1</v>
      </c>
    </row>
    <row r="3908" spans="1:10">
      <c r="A3908" t="s">
        <v>4</v>
      </c>
      <c r="B3908" s="4" t="s">
        <v>5</v>
      </c>
    </row>
    <row r="3909" spans="1:10">
      <c r="A3909" t="n">
        <v>35956</v>
      </c>
      <c r="B3909" s="5" t="n">
        <v>1</v>
      </c>
    </row>
    <row r="3910" spans="1:10" s="3" customFormat="1" customHeight="0">
      <c r="A3910" s="3" t="s">
        <v>2</v>
      </c>
      <c r="B3910" s="3" t="s">
        <v>400</v>
      </c>
    </row>
    <row r="3911" spans="1:10">
      <c r="A3911" t="s">
        <v>4</v>
      </c>
      <c r="B3911" s="4" t="s">
        <v>5</v>
      </c>
      <c r="C3911" s="4" t="s">
        <v>11</v>
      </c>
      <c r="D3911" s="4" t="s">
        <v>7</v>
      </c>
    </row>
    <row r="3912" spans="1:10">
      <c r="A3912" t="n">
        <v>35960</v>
      </c>
      <c r="B3912" s="49" t="n">
        <v>56</v>
      </c>
      <c r="C3912" s="7" t="n">
        <v>65534</v>
      </c>
      <c r="D3912" s="7" t="n">
        <v>0</v>
      </c>
    </row>
    <row r="3913" spans="1:10">
      <c r="A3913" t="s">
        <v>4</v>
      </c>
      <c r="B3913" s="4" t="s">
        <v>5</v>
      </c>
      <c r="C3913" s="4" t="s">
        <v>11</v>
      </c>
      <c r="D3913" s="4" t="s">
        <v>7</v>
      </c>
      <c r="E3913" s="4" t="s">
        <v>8</v>
      </c>
      <c r="F3913" s="4" t="s">
        <v>13</v>
      </c>
      <c r="G3913" s="4" t="s">
        <v>13</v>
      </c>
      <c r="H3913" s="4" t="s">
        <v>13</v>
      </c>
    </row>
    <row r="3914" spans="1:10">
      <c r="A3914" t="n">
        <v>35964</v>
      </c>
      <c r="B3914" s="40" t="n">
        <v>48</v>
      </c>
      <c r="C3914" s="7" t="n">
        <v>65534</v>
      </c>
      <c r="D3914" s="7" t="n">
        <v>0</v>
      </c>
      <c r="E3914" s="7" t="s">
        <v>401</v>
      </c>
      <c r="F3914" s="7" t="n">
        <v>-1</v>
      </c>
      <c r="G3914" s="7" t="n">
        <v>1</v>
      </c>
      <c r="H3914" s="7" t="n">
        <v>5.60519385729927e-45</v>
      </c>
    </row>
    <row r="3915" spans="1:10">
      <c r="A3915" t="s">
        <v>4</v>
      </c>
      <c r="B3915" s="4" t="s">
        <v>5</v>
      </c>
    </row>
    <row r="3916" spans="1:10">
      <c r="A3916" t="n">
        <v>35995</v>
      </c>
      <c r="B3916" s="5" t="n">
        <v>1</v>
      </c>
    </row>
    <row r="3917" spans="1:10" s="3" customFormat="1" customHeight="0">
      <c r="A3917" s="3" t="s">
        <v>2</v>
      </c>
      <c r="B3917" s="3" t="s">
        <v>402</v>
      </c>
    </row>
    <row r="3918" spans="1:10">
      <c r="A3918" t="s">
        <v>4</v>
      </c>
      <c r="B3918" s="4" t="s">
        <v>5</v>
      </c>
      <c r="C3918" s="4" t="s">
        <v>7</v>
      </c>
      <c r="D3918" s="4" t="s">
        <v>7</v>
      </c>
      <c r="E3918" s="4" t="s">
        <v>7</v>
      </c>
      <c r="F3918" s="4" t="s">
        <v>7</v>
      </c>
    </row>
    <row r="3919" spans="1:10">
      <c r="A3919" t="n">
        <v>35996</v>
      </c>
      <c r="B3919" s="9" t="n">
        <v>14</v>
      </c>
      <c r="C3919" s="7" t="n">
        <v>2</v>
      </c>
      <c r="D3919" s="7" t="n">
        <v>0</v>
      </c>
      <c r="E3919" s="7" t="n">
        <v>0</v>
      </c>
      <c r="F3919" s="7" t="n">
        <v>0</v>
      </c>
    </row>
    <row r="3920" spans="1:10">
      <c r="A3920" t="s">
        <v>4</v>
      </c>
      <c r="B3920" s="4" t="s">
        <v>5</v>
      </c>
      <c r="C3920" s="4" t="s">
        <v>7</v>
      </c>
      <c r="D3920" s="14" t="s">
        <v>14</v>
      </c>
      <c r="E3920" s="4" t="s">
        <v>5</v>
      </c>
      <c r="F3920" s="4" t="s">
        <v>7</v>
      </c>
      <c r="G3920" s="4" t="s">
        <v>11</v>
      </c>
      <c r="H3920" s="14" t="s">
        <v>16</v>
      </c>
      <c r="I3920" s="4" t="s">
        <v>7</v>
      </c>
      <c r="J3920" s="4" t="s">
        <v>15</v>
      </c>
      <c r="K3920" s="4" t="s">
        <v>7</v>
      </c>
      <c r="L3920" s="4" t="s">
        <v>7</v>
      </c>
      <c r="M3920" s="14" t="s">
        <v>14</v>
      </c>
      <c r="N3920" s="4" t="s">
        <v>5</v>
      </c>
      <c r="O3920" s="4" t="s">
        <v>7</v>
      </c>
      <c r="P3920" s="4" t="s">
        <v>11</v>
      </c>
      <c r="Q3920" s="14" t="s">
        <v>16</v>
      </c>
      <c r="R3920" s="4" t="s">
        <v>7</v>
      </c>
      <c r="S3920" s="4" t="s">
        <v>15</v>
      </c>
      <c r="T3920" s="4" t="s">
        <v>7</v>
      </c>
      <c r="U3920" s="4" t="s">
        <v>7</v>
      </c>
      <c r="V3920" s="4" t="s">
        <v>7</v>
      </c>
      <c r="W3920" s="4" t="s">
        <v>12</v>
      </c>
    </row>
    <row r="3921" spans="1:23">
      <c r="A3921" t="n">
        <v>36001</v>
      </c>
      <c r="B3921" s="10" t="n">
        <v>5</v>
      </c>
      <c r="C3921" s="7" t="n">
        <v>28</v>
      </c>
      <c r="D3921" s="14" t="s">
        <v>3</v>
      </c>
      <c r="E3921" s="8" t="n">
        <v>162</v>
      </c>
      <c r="F3921" s="7" t="n">
        <v>3</v>
      </c>
      <c r="G3921" s="7" t="n">
        <v>33146</v>
      </c>
      <c r="H3921" s="14" t="s">
        <v>3</v>
      </c>
      <c r="I3921" s="7" t="n">
        <v>0</v>
      </c>
      <c r="J3921" s="7" t="n">
        <v>1</v>
      </c>
      <c r="K3921" s="7" t="n">
        <v>2</v>
      </c>
      <c r="L3921" s="7" t="n">
        <v>28</v>
      </c>
      <c r="M3921" s="14" t="s">
        <v>3</v>
      </c>
      <c r="N3921" s="8" t="n">
        <v>162</v>
      </c>
      <c r="O3921" s="7" t="n">
        <v>3</v>
      </c>
      <c r="P3921" s="7" t="n">
        <v>33146</v>
      </c>
      <c r="Q3921" s="14" t="s">
        <v>3</v>
      </c>
      <c r="R3921" s="7" t="n">
        <v>0</v>
      </c>
      <c r="S3921" s="7" t="n">
        <v>2</v>
      </c>
      <c r="T3921" s="7" t="n">
        <v>2</v>
      </c>
      <c r="U3921" s="7" t="n">
        <v>11</v>
      </c>
      <c r="V3921" s="7" t="n">
        <v>1</v>
      </c>
      <c r="W3921" s="11" t="n">
        <f t="normal" ca="1">A3925</f>
        <v>0</v>
      </c>
    </row>
    <row r="3922" spans="1:23">
      <c r="A3922" t="s">
        <v>4</v>
      </c>
      <c r="B3922" s="4" t="s">
        <v>5</v>
      </c>
      <c r="C3922" s="4" t="s">
        <v>7</v>
      </c>
      <c r="D3922" s="4" t="s">
        <v>11</v>
      </c>
      <c r="E3922" s="4" t="s">
        <v>13</v>
      </c>
    </row>
    <row r="3923" spans="1:23">
      <c r="A3923" t="n">
        <v>36030</v>
      </c>
      <c r="B3923" s="32" t="n">
        <v>58</v>
      </c>
      <c r="C3923" s="7" t="n">
        <v>0</v>
      </c>
      <c r="D3923" s="7" t="n">
        <v>0</v>
      </c>
      <c r="E3923" s="7" t="n">
        <v>1</v>
      </c>
    </row>
    <row r="3924" spans="1:23">
      <c r="A3924" t="s">
        <v>4</v>
      </c>
      <c r="B3924" s="4" t="s">
        <v>5</v>
      </c>
      <c r="C3924" s="4" t="s">
        <v>7</v>
      </c>
      <c r="D3924" s="14" t="s">
        <v>14</v>
      </c>
      <c r="E3924" s="4" t="s">
        <v>5</v>
      </c>
      <c r="F3924" s="4" t="s">
        <v>7</v>
      </c>
      <c r="G3924" s="4" t="s">
        <v>11</v>
      </c>
      <c r="H3924" s="14" t="s">
        <v>16</v>
      </c>
      <c r="I3924" s="4" t="s">
        <v>7</v>
      </c>
      <c r="J3924" s="4" t="s">
        <v>15</v>
      </c>
      <c r="K3924" s="4" t="s">
        <v>7</v>
      </c>
      <c r="L3924" s="4" t="s">
        <v>7</v>
      </c>
      <c r="M3924" s="14" t="s">
        <v>14</v>
      </c>
      <c r="N3924" s="4" t="s">
        <v>5</v>
      </c>
      <c r="O3924" s="4" t="s">
        <v>7</v>
      </c>
      <c r="P3924" s="4" t="s">
        <v>11</v>
      </c>
      <c r="Q3924" s="14" t="s">
        <v>16</v>
      </c>
      <c r="R3924" s="4" t="s">
        <v>7</v>
      </c>
      <c r="S3924" s="4" t="s">
        <v>15</v>
      </c>
      <c r="T3924" s="4" t="s">
        <v>7</v>
      </c>
      <c r="U3924" s="4" t="s">
        <v>7</v>
      </c>
      <c r="V3924" s="4" t="s">
        <v>7</v>
      </c>
      <c r="W3924" s="4" t="s">
        <v>12</v>
      </c>
    </row>
    <row r="3925" spans="1:23">
      <c r="A3925" t="n">
        <v>36038</v>
      </c>
      <c r="B3925" s="10" t="n">
        <v>5</v>
      </c>
      <c r="C3925" s="7" t="n">
        <v>28</v>
      </c>
      <c r="D3925" s="14" t="s">
        <v>3</v>
      </c>
      <c r="E3925" s="8" t="n">
        <v>162</v>
      </c>
      <c r="F3925" s="7" t="n">
        <v>3</v>
      </c>
      <c r="G3925" s="7" t="n">
        <v>33146</v>
      </c>
      <c r="H3925" s="14" t="s">
        <v>3</v>
      </c>
      <c r="I3925" s="7" t="n">
        <v>0</v>
      </c>
      <c r="J3925" s="7" t="n">
        <v>1</v>
      </c>
      <c r="K3925" s="7" t="n">
        <v>3</v>
      </c>
      <c r="L3925" s="7" t="n">
        <v>28</v>
      </c>
      <c r="M3925" s="14" t="s">
        <v>3</v>
      </c>
      <c r="N3925" s="8" t="n">
        <v>162</v>
      </c>
      <c r="O3925" s="7" t="n">
        <v>3</v>
      </c>
      <c r="P3925" s="7" t="n">
        <v>33146</v>
      </c>
      <c r="Q3925" s="14" t="s">
        <v>3</v>
      </c>
      <c r="R3925" s="7" t="n">
        <v>0</v>
      </c>
      <c r="S3925" s="7" t="n">
        <v>2</v>
      </c>
      <c r="T3925" s="7" t="n">
        <v>3</v>
      </c>
      <c r="U3925" s="7" t="n">
        <v>9</v>
      </c>
      <c r="V3925" s="7" t="n">
        <v>1</v>
      </c>
      <c r="W3925" s="11" t="n">
        <f t="normal" ca="1">A3935</f>
        <v>0</v>
      </c>
    </row>
    <row r="3926" spans="1:23">
      <c r="A3926" t="s">
        <v>4</v>
      </c>
      <c r="B3926" s="4" t="s">
        <v>5</v>
      </c>
      <c r="C3926" s="4" t="s">
        <v>7</v>
      </c>
      <c r="D3926" s="14" t="s">
        <v>14</v>
      </c>
      <c r="E3926" s="4" t="s">
        <v>5</v>
      </c>
      <c r="F3926" s="4" t="s">
        <v>11</v>
      </c>
      <c r="G3926" s="4" t="s">
        <v>7</v>
      </c>
      <c r="H3926" s="4" t="s">
        <v>7</v>
      </c>
      <c r="I3926" s="4" t="s">
        <v>8</v>
      </c>
      <c r="J3926" s="14" t="s">
        <v>16</v>
      </c>
      <c r="K3926" s="4" t="s">
        <v>7</v>
      </c>
      <c r="L3926" s="4" t="s">
        <v>7</v>
      </c>
      <c r="M3926" s="14" t="s">
        <v>14</v>
      </c>
      <c r="N3926" s="4" t="s">
        <v>5</v>
      </c>
      <c r="O3926" s="4" t="s">
        <v>7</v>
      </c>
      <c r="P3926" s="14" t="s">
        <v>16</v>
      </c>
      <c r="Q3926" s="4" t="s">
        <v>7</v>
      </c>
      <c r="R3926" s="4" t="s">
        <v>15</v>
      </c>
      <c r="S3926" s="4" t="s">
        <v>7</v>
      </c>
      <c r="T3926" s="4" t="s">
        <v>7</v>
      </c>
      <c r="U3926" s="4" t="s">
        <v>7</v>
      </c>
      <c r="V3926" s="14" t="s">
        <v>14</v>
      </c>
      <c r="W3926" s="4" t="s">
        <v>5</v>
      </c>
      <c r="X3926" s="4" t="s">
        <v>7</v>
      </c>
      <c r="Y3926" s="14" t="s">
        <v>16</v>
      </c>
      <c r="Z3926" s="4" t="s">
        <v>7</v>
      </c>
      <c r="AA3926" s="4" t="s">
        <v>15</v>
      </c>
      <c r="AB3926" s="4" t="s">
        <v>7</v>
      </c>
      <c r="AC3926" s="4" t="s">
        <v>7</v>
      </c>
      <c r="AD3926" s="4" t="s">
        <v>7</v>
      </c>
      <c r="AE3926" s="4" t="s">
        <v>12</v>
      </c>
    </row>
    <row r="3927" spans="1:23">
      <c r="A3927" t="n">
        <v>36067</v>
      </c>
      <c r="B3927" s="10" t="n">
        <v>5</v>
      </c>
      <c r="C3927" s="7" t="n">
        <v>28</v>
      </c>
      <c r="D3927" s="14" t="s">
        <v>3</v>
      </c>
      <c r="E3927" s="50" t="n">
        <v>47</v>
      </c>
      <c r="F3927" s="7" t="n">
        <v>61456</v>
      </c>
      <c r="G3927" s="7" t="n">
        <v>2</v>
      </c>
      <c r="H3927" s="7" t="n">
        <v>0</v>
      </c>
      <c r="I3927" s="7" t="s">
        <v>166</v>
      </c>
      <c r="J3927" s="14" t="s">
        <v>3</v>
      </c>
      <c r="K3927" s="7" t="n">
        <v>8</v>
      </c>
      <c r="L3927" s="7" t="n">
        <v>28</v>
      </c>
      <c r="M3927" s="14" t="s">
        <v>3</v>
      </c>
      <c r="N3927" s="43" t="n">
        <v>74</v>
      </c>
      <c r="O3927" s="7" t="n">
        <v>65</v>
      </c>
      <c r="P3927" s="14" t="s">
        <v>3</v>
      </c>
      <c r="Q3927" s="7" t="n">
        <v>0</v>
      </c>
      <c r="R3927" s="7" t="n">
        <v>1</v>
      </c>
      <c r="S3927" s="7" t="n">
        <v>3</v>
      </c>
      <c r="T3927" s="7" t="n">
        <v>9</v>
      </c>
      <c r="U3927" s="7" t="n">
        <v>28</v>
      </c>
      <c r="V3927" s="14" t="s">
        <v>3</v>
      </c>
      <c r="W3927" s="43" t="n">
        <v>74</v>
      </c>
      <c r="X3927" s="7" t="n">
        <v>65</v>
      </c>
      <c r="Y3927" s="14" t="s">
        <v>3</v>
      </c>
      <c r="Z3927" s="7" t="n">
        <v>0</v>
      </c>
      <c r="AA3927" s="7" t="n">
        <v>2</v>
      </c>
      <c r="AB3927" s="7" t="n">
        <v>3</v>
      </c>
      <c r="AC3927" s="7" t="n">
        <v>9</v>
      </c>
      <c r="AD3927" s="7" t="n">
        <v>1</v>
      </c>
      <c r="AE3927" s="11" t="n">
        <f t="normal" ca="1">A3931</f>
        <v>0</v>
      </c>
    </row>
    <row r="3928" spans="1:23">
      <c r="A3928" t="s">
        <v>4</v>
      </c>
      <c r="B3928" s="4" t="s">
        <v>5</v>
      </c>
      <c r="C3928" s="4" t="s">
        <v>11</v>
      </c>
      <c r="D3928" s="4" t="s">
        <v>7</v>
      </c>
      <c r="E3928" s="4" t="s">
        <v>7</v>
      </c>
      <c r="F3928" s="4" t="s">
        <v>8</v>
      </c>
    </row>
    <row r="3929" spans="1:23">
      <c r="A3929" t="n">
        <v>36115</v>
      </c>
      <c r="B3929" s="50" t="n">
        <v>47</v>
      </c>
      <c r="C3929" s="7" t="n">
        <v>61456</v>
      </c>
      <c r="D3929" s="7" t="n">
        <v>0</v>
      </c>
      <c r="E3929" s="7" t="n">
        <v>0</v>
      </c>
      <c r="F3929" s="7" t="s">
        <v>167</v>
      </c>
    </row>
    <row r="3930" spans="1:23">
      <c r="A3930" t="s">
        <v>4</v>
      </c>
      <c r="B3930" s="4" t="s">
        <v>5</v>
      </c>
      <c r="C3930" s="4" t="s">
        <v>7</v>
      </c>
      <c r="D3930" s="4" t="s">
        <v>11</v>
      </c>
      <c r="E3930" s="4" t="s">
        <v>13</v>
      </c>
    </row>
    <row r="3931" spans="1:23">
      <c r="A3931" t="n">
        <v>36128</v>
      </c>
      <c r="B3931" s="32" t="n">
        <v>58</v>
      </c>
      <c r="C3931" s="7" t="n">
        <v>0</v>
      </c>
      <c r="D3931" s="7" t="n">
        <v>300</v>
      </c>
      <c r="E3931" s="7" t="n">
        <v>1</v>
      </c>
    </row>
    <row r="3932" spans="1:23">
      <c r="A3932" t="s">
        <v>4</v>
      </c>
      <c r="B3932" s="4" t="s">
        <v>5</v>
      </c>
      <c r="C3932" s="4" t="s">
        <v>7</v>
      </c>
      <c r="D3932" s="4" t="s">
        <v>11</v>
      </c>
    </row>
    <row r="3933" spans="1:23">
      <c r="A3933" t="n">
        <v>36136</v>
      </c>
      <c r="B3933" s="32" t="n">
        <v>58</v>
      </c>
      <c r="C3933" s="7" t="n">
        <v>255</v>
      </c>
      <c r="D3933" s="7" t="n">
        <v>0</v>
      </c>
    </row>
    <row r="3934" spans="1:23">
      <c r="A3934" t="s">
        <v>4</v>
      </c>
      <c r="B3934" s="4" t="s">
        <v>5</v>
      </c>
      <c r="C3934" s="4" t="s">
        <v>7</v>
      </c>
      <c r="D3934" s="4" t="s">
        <v>7</v>
      </c>
      <c r="E3934" s="4" t="s">
        <v>7</v>
      </c>
      <c r="F3934" s="4" t="s">
        <v>7</v>
      </c>
    </row>
    <row r="3935" spans="1:23">
      <c r="A3935" t="n">
        <v>36140</v>
      </c>
      <c r="B3935" s="9" t="n">
        <v>14</v>
      </c>
      <c r="C3935" s="7" t="n">
        <v>0</v>
      </c>
      <c r="D3935" s="7" t="n">
        <v>0</v>
      </c>
      <c r="E3935" s="7" t="n">
        <v>0</v>
      </c>
      <c r="F3935" s="7" t="n">
        <v>64</v>
      </c>
    </row>
    <row r="3936" spans="1:23">
      <c r="A3936" t="s">
        <v>4</v>
      </c>
      <c r="B3936" s="4" t="s">
        <v>5</v>
      </c>
      <c r="C3936" s="4" t="s">
        <v>7</v>
      </c>
      <c r="D3936" s="4" t="s">
        <v>11</v>
      </c>
    </row>
    <row r="3937" spans="1:31">
      <c r="A3937" t="n">
        <v>36145</v>
      </c>
      <c r="B3937" s="22" t="n">
        <v>22</v>
      </c>
      <c r="C3937" s="7" t="n">
        <v>0</v>
      </c>
      <c r="D3937" s="7" t="n">
        <v>33146</v>
      </c>
    </row>
    <row r="3938" spans="1:31">
      <c r="A3938" t="s">
        <v>4</v>
      </c>
      <c r="B3938" s="4" t="s">
        <v>5</v>
      </c>
      <c r="C3938" s="4" t="s">
        <v>7</v>
      </c>
      <c r="D3938" s="4" t="s">
        <v>11</v>
      </c>
    </row>
    <row r="3939" spans="1:31">
      <c r="A3939" t="n">
        <v>36149</v>
      </c>
      <c r="B3939" s="32" t="n">
        <v>58</v>
      </c>
      <c r="C3939" s="7" t="n">
        <v>5</v>
      </c>
      <c r="D3939" s="7" t="n">
        <v>300</v>
      </c>
    </row>
    <row r="3940" spans="1:31">
      <c r="A3940" t="s">
        <v>4</v>
      </c>
      <c r="B3940" s="4" t="s">
        <v>5</v>
      </c>
      <c r="C3940" s="4" t="s">
        <v>13</v>
      </c>
      <c r="D3940" s="4" t="s">
        <v>11</v>
      </c>
    </row>
    <row r="3941" spans="1:31">
      <c r="A3941" t="n">
        <v>36153</v>
      </c>
      <c r="B3941" s="53" t="n">
        <v>103</v>
      </c>
      <c r="C3941" s="7" t="n">
        <v>0</v>
      </c>
      <c r="D3941" s="7" t="n">
        <v>300</v>
      </c>
    </row>
    <row r="3942" spans="1:31">
      <c r="A3942" t="s">
        <v>4</v>
      </c>
      <c r="B3942" s="4" t="s">
        <v>5</v>
      </c>
      <c r="C3942" s="4" t="s">
        <v>7</v>
      </c>
    </row>
    <row r="3943" spans="1:31">
      <c r="A3943" t="n">
        <v>36160</v>
      </c>
      <c r="B3943" s="52" t="n">
        <v>64</v>
      </c>
      <c r="C3943" s="7" t="n">
        <v>7</v>
      </c>
    </row>
    <row r="3944" spans="1:31">
      <c r="A3944" t="s">
        <v>4</v>
      </c>
      <c r="B3944" s="4" t="s">
        <v>5</v>
      </c>
      <c r="C3944" s="4" t="s">
        <v>7</v>
      </c>
      <c r="D3944" s="4" t="s">
        <v>11</v>
      </c>
    </row>
    <row r="3945" spans="1:31">
      <c r="A3945" t="n">
        <v>36162</v>
      </c>
      <c r="B3945" s="54" t="n">
        <v>72</v>
      </c>
      <c r="C3945" s="7" t="n">
        <v>5</v>
      </c>
      <c r="D3945" s="7" t="n">
        <v>0</v>
      </c>
    </row>
    <row r="3946" spans="1:31">
      <c r="A3946" t="s">
        <v>4</v>
      </c>
      <c r="B3946" s="4" t="s">
        <v>5</v>
      </c>
      <c r="C3946" s="4" t="s">
        <v>7</v>
      </c>
      <c r="D3946" s="14" t="s">
        <v>14</v>
      </c>
      <c r="E3946" s="4" t="s">
        <v>5</v>
      </c>
      <c r="F3946" s="4" t="s">
        <v>7</v>
      </c>
      <c r="G3946" s="4" t="s">
        <v>11</v>
      </c>
      <c r="H3946" s="14" t="s">
        <v>16</v>
      </c>
      <c r="I3946" s="4" t="s">
        <v>7</v>
      </c>
      <c r="J3946" s="4" t="s">
        <v>15</v>
      </c>
      <c r="K3946" s="4" t="s">
        <v>7</v>
      </c>
      <c r="L3946" s="4" t="s">
        <v>7</v>
      </c>
      <c r="M3946" s="4" t="s">
        <v>12</v>
      </c>
    </row>
    <row r="3947" spans="1:31">
      <c r="A3947" t="n">
        <v>36166</v>
      </c>
      <c r="B3947" s="10" t="n">
        <v>5</v>
      </c>
      <c r="C3947" s="7" t="n">
        <v>28</v>
      </c>
      <c r="D3947" s="14" t="s">
        <v>3</v>
      </c>
      <c r="E3947" s="8" t="n">
        <v>162</v>
      </c>
      <c r="F3947" s="7" t="n">
        <v>4</v>
      </c>
      <c r="G3947" s="7" t="n">
        <v>33146</v>
      </c>
      <c r="H3947" s="14" t="s">
        <v>3</v>
      </c>
      <c r="I3947" s="7" t="n">
        <v>0</v>
      </c>
      <c r="J3947" s="7" t="n">
        <v>1</v>
      </c>
      <c r="K3947" s="7" t="n">
        <v>2</v>
      </c>
      <c r="L3947" s="7" t="n">
        <v>1</v>
      </c>
      <c r="M3947" s="11" t="n">
        <f t="normal" ca="1">A3953</f>
        <v>0</v>
      </c>
    </row>
    <row r="3948" spans="1:31">
      <c r="A3948" t="s">
        <v>4</v>
      </c>
      <c r="B3948" s="4" t="s">
        <v>5</v>
      </c>
      <c r="C3948" s="4" t="s">
        <v>7</v>
      </c>
      <c r="D3948" s="4" t="s">
        <v>8</v>
      </c>
    </row>
    <row r="3949" spans="1:31">
      <c r="A3949" t="n">
        <v>36183</v>
      </c>
      <c r="B3949" s="6" t="n">
        <v>2</v>
      </c>
      <c r="C3949" s="7" t="n">
        <v>10</v>
      </c>
      <c r="D3949" s="7" t="s">
        <v>168</v>
      </c>
    </row>
    <row r="3950" spans="1:31">
      <c r="A3950" t="s">
        <v>4</v>
      </c>
      <c r="B3950" s="4" t="s">
        <v>5</v>
      </c>
      <c r="C3950" s="4" t="s">
        <v>11</v>
      </c>
    </row>
    <row r="3951" spans="1:31">
      <c r="A3951" t="n">
        <v>36200</v>
      </c>
      <c r="B3951" s="28" t="n">
        <v>16</v>
      </c>
      <c r="C3951" s="7" t="n">
        <v>0</v>
      </c>
    </row>
    <row r="3952" spans="1:31">
      <c r="A3952" t="s">
        <v>4</v>
      </c>
      <c r="B3952" s="4" t="s">
        <v>5</v>
      </c>
      <c r="C3952" s="4" t="s">
        <v>11</v>
      </c>
      <c r="D3952" s="4" t="s">
        <v>15</v>
      </c>
    </row>
    <row r="3953" spans="1:13">
      <c r="A3953" t="n">
        <v>36203</v>
      </c>
      <c r="B3953" s="38" t="n">
        <v>43</v>
      </c>
      <c r="C3953" s="7" t="n">
        <v>61456</v>
      </c>
      <c r="D3953" s="7" t="n">
        <v>1</v>
      </c>
    </row>
    <row r="3954" spans="1:13">
      <c r="A3954" t="s">
        <v>4</v>
      </c>
      <c r="B3954" s="4" t="s">
        <v>5</v>
      </c>
      <c r="C3954" s="4" t="s">
        <v>11</v>
      </c>
      <c r="D3954" s="4" t="s">
        <v>7</v>
      </c>
      <c r="E3954" s="4" t="s">
        <v>7</v>
      </c>
      <c r="F3954" s="4" t="s">
        <v>8</v>
      </c>
    </row>
    <row r="3955" spans="1:13">
      <c r="A3955" t="n">
        <v>36210</v>
      </c>
      <c r="B3955" s="41" t="n">
        <v>20</v>
      </c>
      <c r="C3955" s="7" t="n">
        <v>0</v>
      </c>
      <c r="D3955" s="7" t="n">
        <v>3</v>
      </c>
      <c r="E3955" s="7" t="n">
        <v>10</v>
      </c>
      <c r="F3955" s="7" t="s">
        <v>182</v>
      </c>
    </row>
    <row r="3956" spans="1:13">
      <c r="A3956" t="s">
        <v>4</v>
      </c>
      <c r="B3956" s="4" t="s">
        <v>5</v>
      </c>
      <c r="C3956" s="4" t="s">
        <v>11</v>
      </c>
    </row>
    <row r="3957" spans="1:13">
      <c r="A3957" t="n">
        <v>36228</v>
      </c>
      <c r="B3957" s="28" t="n">
        <v>16</v>
      </c>
      <c r="C3957" s="7" t="n">
        <v>0</v>
      </c>
    </row>
    <row r="3958" spans="1:13">
      <c r="A3958" t="s">
        <v>4</v>
      </c>
      <c r="B3958" s="4" t="s">
        <v>5</v>
      </c>
      <c r="C3958" s="4" t="s">
        <v>11</v>
      </c>
      <c r="D3958" s="4" t="s">
        <v>7</v>
      </c>
      <c r="E3958" s="4" t="s">
        <v>7</v>
      </c>
      <c r="F3958" s="4" t="s">
        <v>8</v>
      </c>
    </row>
    <row r="3959" spans="1:13">
      <c r="A3959" t="n">
        <v>36231</v>
      </c>
      <c r="B3959" s="41" t="n">
        <v>20</v>
      </c>
      <c r="C3959" s="7" t="n">
        <v>61491</v>
      </c>
      <c r="D3959" s="7" t="n">
        <v>3</v>
      </c>
      <c r="E3959" s="7" t="n">
        <v>10</v>
      </c>
      <c r="F3959" s="7" t="s">
        <v>182</v>
      </c>
    </row>
    <row r="3960" spans="1:13">
      <c r="A3960" t="s">
        <v>4</v>
      </c>
      <c r="B3960" s="4" t="s">
        <v>5</v>
      </c>
      <c r="C3960" s="4" t="s">
        <v>11</v>
      </c>
    </row>
    <row r="3961" spans="1:13">
      <c r="A3961" t="n">
        <v>36249</v>
      </c>
      <c r="B3961" s="28" t="n">
        <v>16</v>
      </c>
      <c r="C3961" s="7" t="n">
        <v>0</v>
      </c>
    </row>
    <row r="3962" spans="1:13">
      <c r="A3962" t="s">
        <v>4</v>
      </c>
      <c r="B3962" s="4" t="s">
        <v>5</v>
      </c>
      <c r="C3962" s="4" t="s">
        <v>11</v>
      </c>
      <c r="D3962" s="4" t="s">
        <v>7</v>
      </c>
      <c r="E3962" s="4" t="s">
        <v>7</v>
      </c>
      <c r="F3962" s="4" t="s">
        <v>8</v>
      </c>
    </row>
    <row r="3963" spans="1:13">
      <c r="A3963" t="n">
        <v>36252</v>
      </c>
      <c r="B3963" s="41" t="n">
        <v>20</v>
      </c>
      <c r="C3963" s="7" t="n">
        <v>61492</v>
      </c>
      <c r="D3963" s="7" t="n">
        <v>3</v>
      </c>
      <c r="E3963" s="7" t="n">
        <v>10</v>
      </c>
      <c r="F3963" s="7" t="s">
        <v>182</v>
      </c>
    </row>
    <row r="3964" spans="1:13">
      <c r="A3964" t="s">
        <v>4</v>
      </c>
      <c r="B3964" s="4" t="s">
        <v>5</v>
      </c>
      <c r="C3964" s="4" t="s">
        <v>11</v>
      </c>
    </row>
    <row r="3965" spans="1:13">
      <c r="A3965" t="n">
        <v>36270</v>
      </c>
      <c r="B3965" s="28" t="n">
        <v>16</v>
      </c>
      <c r="C3965" s="7" t="n">
        <v>0</v>
      </c>
    </row>
    <row r="3966" spans="1:13">
      <c r="A3966" t="s">
        <v>4</v>
      </c>
      <c r="B3966" s="4" t="s">
        <v>5</v>
      </c>
      <c r="C3966" s="4" t="s">
        <v>11</v>
      </c>
      <c r="D3966" s="4" t="s">
        <v>7</v>
      </c>
      <c r="E3966" s="4" t="s">
        <v>7</v>
      </c>
      <c r="F3966" s="4" t="s">
        <v>8</v>
      </c>
    </row>
    <row r="3967" spans="1:13">
      <c r="A3967" t="n">
        <v>36273</v>
      </c>
      <c r="B3967" s="41" t="n">
        <v>20</v>
      </c>
      <c r="C3967" s="7" t="n">
        <v>61493</v>
      </c>
      <c r="D3967" s="7" t="n">
        <v>3</v>
      </c>
      <c r="E3967" s="7" t="n">
        <v>10</v>
      </c>
      <c r="F3967" s="7" t="s">
        <v>182</v>
      </c>
    </row>
    <row r="3968" spans="1:13">
      <c r="A3968" t="s">
        <v>4</v>
      </c>
      <c r="B3968" s="4" t="s">
        <v>5</v>
      </c>
      <c r="C3968" s="4" t="s">
        <v>11</v>
      </c>
    </row>
    <row r="3969" spans="1:6">
      <c r="A3969" t="n">
        <v>36291</v>
      </c>
      <c r="B3969" s="28" t="n">
        <v>16</v>
      </c>
      <c r="C3969" s="7" t="n">
        <v>0</v>
      </c>
    </row>
    <row r="3970" spans="1:6">
      <c r="A3970" t="s">
        <v>4</v>
      </c>
      <c r="B3970" s="4" t="s">
        <v>5</v>
      </c>
      <c r="C3970" s="4" t="s">
        <v>11</v>
      </c>
      <c r="D3970" s="4" t="s">
        <v>7</v>
      </c>
      <c r="E3970" s="4" t="s">
        <v>7</v>
      </c>
      <c r="F3970" s="4" t="s">
        <v>8</v>
      </c>
    </row>
    <row r="3971" spans="1:6">
      <c r="A3971" t="n">
        <v>36294</v>
      </c>
      <c r="B3971" s="41" t="n">
        <v>20</v>
      </c>
      <c r="C3971" s="7" t="n">
        <v>61494</v>
      </c>
      <c r="D3971" s="7" t="n">
        <v>3</v>
      </c>
      <c r="E3971" s="7" t="n">
        <v>10</v>
      </c>
      <c r="F3971" s="7" t="s">
        <v>182</v>
      </c>
    </row>
    <row r="3972" spans="1:6">
      <c r="A3972" t="s">
        <v>4</v>
      </c>
      <c r="B3972" s="4" t="s">
        <v>5</v>
      </c>
      <c r="C3972" s="4" t="s">
        <v>11</v>
      </c>
    </row>
    <row r="3973" spans="1:6">
      <c r="A3973" t="n">
        <v>36312</v>
      </c>
      <c r="B3973" s="28" t="n">
        <v>16</v>
      </c>
      <c r="C3973" s="7" t="n">
        <v>0</v>
      </c>
    </row>
    <row r="3974" spans="1:6">
      <c r="A3974" t="s">
        <v>4</v>
      </c>
      <c r="B3974" s="4" t="s">
        <v>5</v>
      </c>
      <c r="C3974" s="4" t="s">
        <v>11</v>
      </c>
      <c r="D3974" s="4" t="s">
        <v>7</v>
      </c>
      <c r="E3974" s="4" t="s">
        <v>7</v>
      </c>
      <c r="F3974" s="4" t="s">
        <v>8</v>
      </c>
    </row>
    <row r="3975" spans="1:6">
      <c r="A3975" t="n">
        <v>36315</v>
      </c>
      <c r="B3975" s="41" t="n">
        <v>20</v>
      </c>
      <c r="C3975" s="7" t="n">
        <v>61495</v>
      </c>
      <c r="D3975" s="7" t="n">
        <v>3</v>
      </c>
      <c r="E3975" s="7" t="n">
        <v>10</v>
      </c>
      <c r="F3975" s="7" t="s">
        <v>182</v>
      </c>
    </row>
    <row r="3976" spans="1:6">
      <c r="A3976" t="s">
        <v>4</v>
      </c>
      <c r="B3976" s="4" t="s">
        <v>5</v>
      </c>
      <c r="C3976" s="4" t="s">
        <v>11</v>
      </c>
    </row>
    <row r="3977" spans="1:6">
      <c r="A3977" t="n">
        <v>36333</v>
      </c>
      <c r="B3977" s="28" t="n">
        <v>16</v>
      </c>
      <c r="C3977" s="7" t="n">
        <v>0</v>
      </c>
    </row>
    <row r="3978" spans="1:6">
      <c r="A3978" t="s">
        <v>4</v>
      </c>
      <c r="B3978" s="4" t="s">
        <v>5</v>
      </c>
      <c r="C3978" s="4" t="s">
        <v>7</v>
      </c>
    </row>
    <row r="3979" spans="1:6">
      <c r="A3979" t="n">
        <v>36336</v>
      </c>
      <c r="B3979" s="59" t="n">
        <v>116</v>
      </c>
      <c r="C3979" s="7" t="n">
        <v>0</v>
      </c>
    </row>
    <row r="3980" spans="1:6">
      <c r="A3980" t="s">
        <v>4</v>
      </c>
      <c r="B3980" s="4" t="s">
        <v>5</v>
      </c>
      <c r="C3980" s="4" t="s">
        <v>7</v>
      </c>
      <c r="D3980" s="4" t="s">
        <v>11</v>
      </c>
    </row>
    <row r="3981" spans="1:6">
      <c r="A3981" t="n">
        <v>36338</v>
      </c>
      <c r="B3981" s="59" t="n">
        <v>116</v>
      </c>
      <c r="C3981" s="7" t="n">
        <v>2</v>
      </c>
      <c r="D3981" s="7" t="n">
        <v>1</v>
      </c>
    </row>
    <row r="3982" spans="1:6">
      <c r="A3982" t="s">
        <v>4</v>
      </c>
      <c r="B3982" s="4" t="s">
        <v>5</v>
      </c>
      <c r="C3982" s="4" t="s">
        <v>7</v>
      </c>
      <c r="D3982" s="4" t="s">
        <v>15</v>
      </c>
    </row>
    <row r="3983" spans="1:6">
      <c r="A3983" t="n">
        <v>36342</v>
      </c>
      <c r="B3983" s="59" t="n">
        <v>116</v>
      </c>
      <c r="C3983" s="7" t="n">
        <v>5</v>
      </c>
      <c r="D3983" s="7" t="n">
        <v>1106247680</v>
      </c>
    </row>
    <row r="3984" spans="1:6">
      <c r="A3984" t="s">
        <v>4</v>
      </c>
      <c r="B3984" s="4" t="s">
        <v>5</v>
      </c>
      <c r="C3984" s="4" t="s">
        <v>7</v>
      </c>
      <c r="D3984" s="4" t="s">
        <v>11</v>
      </c>
    </row>
    <row r="3985" spans="1:6">
      <c r="A3985" t="n">
        <v>36348</v>
      </c>
      <c r="B3985" s="59" t="n">
        <v>116</v>
      </c>
      <c r="C3985" s="7" t="n">
        <v>6</v>
      </c>
      <c r="D3985" s="7" t="n">
        <v>1</v>
      </c>
    </row>
    <row r="3986" spans="1:6">
      <c r="A3986" t="s">
        <v>4</v>
      </c>
      <c r="B3986" s="4" t="s">
        <v>5</v>
      </c>
      <c r="C3986" s="4" t="s">
        <v>11</v>
      </c>
      <c r="D3986" s="4" t="s">
        <v>15</v>
      </c>
    </row>
    <row r="3987" spans="1:6">
      <c r="A3987" t="n">
        <v>36352</v>
      </c>
      <c r="B3987" s="38" t="n">
        <v>43</v>
      </c>
      <c r="C3987" s="7" t="n">
        <v>5256</v>
      </c>
      <c r="D3987" s="7" t="n">
        <v>1</v>
      </c>
    </row>
    <row r="3988" spans="1:6">
      <c r="A3988" t="s">
        <v>4</v>
      </c>
      <c r="B3988" s="4" t="s">
        <v>5</v>
      </c>
      <c r="C3988" s="4" t="s">
        <v>11</v>
      </c>
      <c r="D3988" s="4" t="s">
        <v>13</v>
      </c>
      <c r="E3988" s="4" t="s">
        <v>13</v>
      </c>
      <c r="F3988" s="4" t="s">
        <v>13</v>
      </c>
      <c r="G3988" s="4" t="s">
        <v>13</v>
      </c>
    </row>
    <row r="3989" spans="1:6">
      <c r="A3989" t="n">
        <v>36359</v>
      </c>
      <c r="B3989" s="37" t="n">
        <v>46</v>
      </c>
      <c r="C3989" s="7" t="n">
        <v>0</v>
      </c>
      <c r="D3989" s="7" t="n">
        <v>0.00999999977648258</v>
      </c>
      <c r="E3989" s="7" t="n">
        <v>3</v>
      </c>
      <c r="F3989" s="7" t="n">
        <v>-59.4199981689453</v>
      </c>
      <c r="G3989" s="7" t="n">
        <v>180</v>
      </c>
    </row>
    <row r="3990" spans="1:6">
      <c r="A3990" t="s">
        <v>4</v>
      </c>
      <c r="B3990" s="4" t="s">
        <v>5</v>
      </c>
      <c r="C3990" s="4" t="s">
        <v>11</v>
      </c>
      <c r="D3990" s="4" t="s">
        <v>13</v>
      </c>
      <c r="E3990" s="4" t="s">
        <v>13</v>
      </c>
      <c r="F3990" s="4" t="s">
        <v>13</v>
      </c>
      <c r="G3990" s="4" t="s">
        <v>13</v>
      </c>
    </row>
    <row r="3991" spans="1:6">
      <c r="A3991" t="n">
        <v>36378</v>
      </c>
      <c r="B3991" s="37" t="n">
        <v>46</v>
      </c>
      <c r="C3991" s="7" t="n">
        <v>61491</v>
      </c>
      <c r="D3991" s="7" t="n">
        <v>0.589999973773956</v>
      </c>
      <c r="E3991" s="7" t="n">
        <v>3</v>
      </c>
      <c r="F3991" s="7" t="n">
        <v>-58.9099998474121</v>
      </c>
      <c r="G3991" s="7" t="n">
        <v>180</v>
      </c>
    </row>
    <row r="3992" spans="1:6">
      <c r="A3992" t="s">
        <v>4</v>
      </c>
      <c r="B3992" s="4" t="s">
        <v>5</v>
      </c>
      <c r="C3992" s="4" t="s">
        <v>11</v>
      </c>
      <c r="D3992" s="4" t="s">
        <v>13</v>
      </c>
      <c r="E3992" s="4" t="s">
        <v>13</v>
      </c>
      <c r="F3992" s="4" t="s">
        <v>13</v>
      </c>
      <c r="G3992" s="4" t="s">
        <v>13</v>
      </c>
    </row>
    <row r="3993" spans="1:6">
      <c r="A3993" t="n">
        <v>36397</v>
      </c>
      <c r="B3993" s="37" t="n">
        <v>46</v>
      </c>
      <c r="C3993" s="7" t="n">
        <v>61492</v>
      </c>
      <c r="D3993" s="7" t="n">
        <v>-0.560000002384186</v>
      </c>
      <c r="E3993" s="7" t="n">
        <v>3</v>
      </c>
      <c r="F3993" s="7" t="n">
        <v>-58.7599983215332</v>
      </c>
      <c r="G3993" s="7" t="n">
        <v>180</v>
      </c>
    </row>
    <row r="3994" spans="1:6">
      <c r="A3994" t="s">
        <v>4</v>
      </c>
      <c r="B3994" s="4" t="s">
        <v>5</v>
      </c>
      <c r="C3994" s="4" t="s">
        <v>11</v>
      </c>
      <c r="D3994" s="4" t="s">
        <v>13</v>
      </c>
      <c r="E3994" s="4" t="s">
        <v>13</v>
      </c>
      <c r="F3994" s="4" t="s">
        <v>13</v>
      </c>
      <c r="G3994" s="4" t="s">
        <v>13</v>
      </c>
    </row>
    <row r="3995" spans="1:6">
      <c r="A3995" t="n">
        <v>36416</v>
      </c>
      <c r="B3995" s="37" t="n">
        <v>46</v>
      </c>
      <c r="C3995" s="7" t="n">
        <v>61493</v>
      </c>
      <c r="D3995" s="7" t="n">
        <v>-0.180000007152557</v>
      </c>
      <c r="E3995" s="7" t="n">
        <v>3</v>
      </c>
      <c r="F3995" s="7" t="n">
        <v>-58.0499992370605</v>
      </c>
      <c r="G3995" s="7" t="n">
        <v>180</v>
      </c>
    </row>
    <row r="3996" spans="1:6">
      <c r="A3996" t="s">
        <v>4</v>
      </c>
      <c r="B3996" s="4" t="s">
        <v>5</v>
      </c>
      <c r="C3996" s="4" t="s">
        <v>11</v>
      </c>
      <c r="D3996" s="4" t="s">
        <v>13</v>
      </c>
      <c r="E3996" s="4" t="s">
        <v>13</v>
      </c>
      <c r="F3996" s="4" t="s">
        <v>13</v>
      </c>
      <c r="G3996" s="4" t="s">
        <v>13</v>
      </c>
    </row>
    <row r="3997" spans="1:6">
      <c r="A3997" t="n">
        <v>36435</v>
      </c>
      <c r="B3997" s="37" t="n">
        <v>46</v>
      </c>
      <c r="C3997" s="7" t="n">
        <v>61494</v>
      </c>
      <c r="D3997" s="7" t="n">
        <v>-1.12000000476837</v>
      </c>
      <c r="E3997" s="7" t="n">
        <v>3</v>
      </c>
      <c r="F3997" s="7" t="n">
        <v>-58.5800018310547</v>
      </c>
      <c r="G3997" s="7" t="n">
        <v>180</v>
      </c>
    </row>
    <row r="3998" spans="1:6">
      <c r="A3998" t="s">
        <v>4</v>
      </c>
      <c r="B3998" s="4" t="s">
        <v>5</v>
      </c>
      <c r="C3998" s="4" t="s">
        <v>11</v>
      </c>
      <c r="D3998" s="4" t="s">
        <v>13</v>
      </c>
      <c r="E3998" s="4" t="s">
        <v>13</v>
      </c>
      <c r="F3998" s="4" t="s">
        <v>13</v>
      </c>
      <c r="G3998" s="4" t="s">
        <v>13</v>
      </c>
    </row>
    <row r="3999" spans="1:6">
      <c r="A3999" t="n">
        <v>36454</v>
      </c>
      <c r="B3999" s="37" t="n">
        <v>46</v>
      </c>
      <c r="C3999" s="7" t="n">
        <v>61495</v>
      </c>
      <c r="D3999" s="7" t="n">
        <v>0.990000009536743</v>
      </c>
      <c r="E3999" s="7" t="n">
        <v>3</v>
      </c>
      <c r="F3999" s="7" t="n">
        <v>-58.0499992370605</v>
      </c>
      <c r="G3999" s="7" t="n">
        <v>180</v>
      </c>
    </row>
    <row r="4000" spans="1:6">
      <c r="A4000" t="s">
        <v>4</v>
      </c>
      <c r="B4000" s="4" t="s">
        <v>5</v>
      </c>
      <c r="C4000" s="4" t="s">
        <v>7</v>
      </c>
    </row>
    <row r="4001" spans="1:7">
      <c r="A4001" t="n">
        <v>36473</v>
      </c>
      <c r="B4001" s="43" t="n">
        <v>74</v>
      </c>
      <c r="C4001" s="7" t="n">
        <v>18</v>
      </c>
    </row>
    <row r="4002" spans="1:7">
      <c r="A4002" t="s">
        <v>4</v>
      </c>
      <c r="B4002" s="4" t="s">
        <v>5</v>
      </c>
      <c r="C4002" s="4" t="s">
        <v>7</v>
      </c>
      <c r="D4002" s="4" t="s">
        <v>7</v>
      </c>
      <c r="E4002" s="4" t="s">
        <v>13</v>
      </c>
      <c r="F4002" s="4" t="s">
        <v>13</v>
      </c>
      <c r="G4002" s="4" t="s">
        <v>13</v>
      </c>
      <c r="H4002" s="4" t="s">
        <v>11</v>
      </c>
    </row>
    <row r="4003" spans="1:7">
      <c r="A4003" t="n">
        <v>36475</v>
      </c>
      <c r="B4003" s="60" t="n">
        <v>45</v>
      </c>
      <c r="C4003" s="7" t="n">
        <v>2</v>
      </c>
      <c r="D4003" s="7" t="n">
        <v>3</v>
      </c>
      <c r="E4003" s="7" t="n">
        <v>0.0700000002980232</v>
      </c>
      <c r="F4003" s="7" t="n">
        <v>4.76999998092651</v>
      </c>
      <c r="G4003" s="7" t="n">
        <v>-59.4099998474121</v>
      </c>
      <c r="H4003" s="7" t="n">
        <v>0</v>
      </c>
    </row>
    <row r="4004" spans="1:7">
      <c r="A4004" t="s">
        <v>4</v>
      </c>
      <c r="B4004" s="4" t="s">
        <v>5</v>
      </c>
      <c r="C4004" s="4" t="s">
        <v>7</v>
      </c>
      <c r="D4004" s="4" t="s">
        <v>7</v>
      </c>
      <c r="E4004" s="4" t="s">
        <v>13</v>
      </c>
      <c r="F4004" s="4" t="s">
        <v>13</v>
      </c>
      <c r="G4004" s="4" t="s">
        <v>13</v>
      </c>
      <c r="H4004" s="4" t="s">
        <v>11</v>
      </c>
      <c r="I4004" s="4" t="s">
        <v>7</v>
      </c>
    </row>
    <row r="4005" spans="1:7">
      <c r="A4005" t="n">
        <v>36492</v>
      </c>
      <c r="B4005" s="60" t="n">
        <v>45</v>
      </c>
      <c r="C4005" s="7" t="n">
        <v>4</v>
      </c>
      <c r="D4005" s="7" t="n">
        <v>3</v>
      </c>
      <c r="E4005" s="7" t="n">
        <v>356.940002441406</v>
      </c>
      <c r="F4005" s="7" t="n">
        <v>2.79999995231628</v>
      </c>
      <c r="G4005" s="7" t="n">
        <v>0</v>
      </c>
      <c r="H4005" s="7" t="n">
        <v>0</v>
      </c>
      <c r="I4005" s="7" t="n">
        <v>0</v>
      </c>
    </row>
    <row r="4006" spans="1:7">
      <c r="A4006" t="s">
        <v>4</v>
      </c>
      <c r="B4006" s="4" t="s">
        <v>5</v>
      </c>
      <c r="C4006" s="4" t="s">
        <v>7</v>
      </c>
      <c r="D4006" s="4" t="s">
        <v>7</v>
      </c>
      <c r="E4006" s="4" t="s">
        <v>13</v>
      </c>
      <c r="F4006" s="4" t="s">
        <v>11</v>
      </c>
    </row>
    <row r="4007" spans="1:7">
      <c r="A4007" t="n">
        <v>36510</v>
      </c>
      <c r="B4007" s="60" t="n">
        <v>45</v>
      </c>
      <c r="C4007" s="7" t="n">
        <v>5</v>
      </c>
      <c r="D4007" s="7" t="n">
        <v>3</v>
      </c>
      <c r="E4007" s="7" t="n">
        <v>5</v>
      </c>
      <c r="F4007" s="7" t="n">
        <v>0</v>
      </c>
    </row>
    <row r="4008" spans="1:7">
      <c r="A4008" t="s">
        <v>4</v>
      </c>
      <c r="B4008" s="4" t="s">
        <v>5</v>
      </c>
      <c r="C4008" s="4" t="s">
        <v>7</v>
      </c>
      <c r="D4008" s="4" t="s">
        <v>7</v>
      </c>
      <c r="E4008" s="4" t="s">
        <v>13</v>
      </c>
      <c r="F4008" s="4" t="s">
        <v>11</v>
      </c>
    </row>
    <row r="4009" spans="1:7">
      <c r="A4009" t="n">
        <v>36519</v>
      </c>
      <c r="B4009" s="60" t="n">
        <v>45</v>
      </c>
      <c r="C4009" s="7" t="n">
        <v>11</v>
      </c>
      <c r="D4009" s="7" t="n">
        <v>3</v>
      </c>
      <c r="E4009" s="7" t="n">
        <v>34</v>
      </c>
      <c r="F4009" s="7" t="n">
        <v>0</v>
      </c>
    </row>
    <row r="4010" spans="1:7">
      <c r="A4010" t="s">
        <v>4</v>
      </c>
      <c r="B4010" s="4" t="s">
        <v>5</v>
      </c>
      <c r="C4010" s="4" t="s">
        <v>7</v>
      </c>
      <c r="D4010" s="4" t="s">
        <v>11</v>
      </c>
      <c r="E4010" s="4" t="s">
        <v>13</v>
      </c>
    </row>
    <row r="4011" spans="1:7">
      <c r="A4011" t="n">
        <v>36528</v>
      </c>
      <c r="B4011" s="32" t="n">
        <v>58</v>
      </c>
      <c r="C4011" s="7" t="n">
        <v>100</v>
      </c>
      <c r="D4011" s="7" t="n">
        <v>1000</v>
      </c>
      <c r="E4011" s="7" t="n">
        <v>1</v>
      </c>
    </row>
    <row r="4012" spans="1:7">
      <c r="A4012" t="s">
        <v>4</v>
      </c>
      <c r="B4012" s="4" t="s">
        <v>5</v>
      </c>
      <c r="C4012" s="4" t="s">
        <v>7</v>
      </c>
      <c r="D4012" s="4" t="s">
        <v>11</v>
      </c>
    </row>
    <row r="4013" spans="1:7">
      <c r="A4013" t="n">
        <v>36536</v>
      </c>
      <c r="B4013" s="32" t="n">
        <v>58</v>
      </c>
      <c r="C4013" s="7" t="n">
        <v>255</v>
      </c>
      <c r="D4013" s="7" t="n">
        <v>0</v>
      </c>
    </row>
    <row r="4014" spans="1:7">
      <c r="A4014" t="s">
        <v>4</v>
      </c>
      <c r="B4014" s="4" t="s">
        <v>5</v>
      </c>
      <c r="C4014" s="4" t="s">
        <v>7</v>
      </c>
      <c r="D4014" s="14" t="s">
        <v>14</v>
      </c>
      <c r="E4014" s="4" t="s">
        <v>5</v>
      </c>
      <c r="F4014" s="4" t="s">
        <v>7</v>
      </c>
      <c r="G4014" s="4" t="s">
        <v>11</v>
      </c>
      <c r="H4014" s="14" t="s">
        <v>16</v>
      </c>
      <c r="I4014" s="4" t="s">
        <v>7</v>
      </c>
      <c r="J4014" s="4" t="s">
        <v>7</v>
      </c>
      <c r="K4014" s="4" t="s">
        <v>12</v>
      </c>
    </row>
    <row r="4015" spans="1:7">
      <c r="A4015" t="n">
        <v>36540</v>
      </c>
      <c r="B4015" s="10" t="n">
        <v>5</v>
      </c>
      <c r="C4015" s="7" t="n">
        <v>28</v>
      </c>
      <c r="D4015" s="14" t="s">
        <v>3</v>
      </c>
      <c r="E4015" s="52" t="n">
        <v>64</v>
      </c>
      <c r="F4015" s="7" t="n">
        <v>5</v>
      </c>
      <c r="G4015" s="7" t="n">
        <v>6</v>
      </c>
      <c r="H4015" s="14" t="s">
        <v>3</v>
      </c>
      <c r="I4015" s="7" t="n">
        <v>8</v>
      </c>
      <c r="J4015" s="7" t="n">
        <v>1</v>
      </c>
      <c r="K4015" s="11" t="n">
        <f t="normal" ca="1">A4105</f>
        <v>0</v>
      </c>
    </row>
    <row r="4016" spans="1:7">
      <c r="A4016" t="s">
        <v>4</v>
      </c>
      <c r="B4016" s="4" t="s">
        <v>5</v>
      </c>
      <c r="C4016" s="4" t="s">
        <v>7</v>
      </c>
      <c r="D4016" s="4" t="s">
        <v>11</v>
      </c>
      <c r="E4016" s="4" t="s">
        <v>8</v>
      </c>
    </row>
    <row r="4017" spans="1:11">
      <c r="A4017" t="n">
        <v>36552</v>
      </c>
      <c r="B4017" s="27" t="n">
        <v>51</v>
      </c>
      <c r="C4017" s="7" t="n">
        <v>4</v>
      </c>
      <c r="D4017" s="7" t="n">
        <v>0</v>
      </c>
      <c r="E4017" s="7" t="s">
        <v>41</v>
      </c>
    </row>
    <row r="4018" spans="1:11">
      <c r="A4018" t="s">
        <v>4</v>
      </c>
      <c r="B4018" s="4" t="s">
        <v>5</v>
      </c>
      <c r="C4018" s="4" t="s">
        <v>11</v>
      </c>
    </row>
    <row r="4019" spans="1:11">
      <c r="A4019" t="n">
        <v>36565</v>
      </c>
      <c r="B4019" s="28" t="n">
        <v>16</v>
      </c>
      <c r="C4019" s="7" t="n">
        <v>0</v>
      </c>
    </row>
    <row r="4020" spans="1:11">
      <c r="A4020" t="s">
        <v>4</v>
      </c>
      <c r="B4020" s="4" t="s">
        <v>5</v>
      </c>
      <c r="C4020" s="4" t="s">
        <v>11</v>
      </c>
      <c r="D4020" s="4" t="s">
        <v>39</v>
      </c>
      <c r="E4020" s="4" t="s">
        <v>7</v>
      </c>
      <c r="F4020" s="4" t="s">
        <v>7</v>
      </c>
      <c r="G4020" s="4" t="s">
        <v>39</v>
      </c>
      <c r="H4020" s="4" t="s">
        <v>7</v>
      </c>
      <c r="I4020" s="4" t="s">
        <v>7</v>
      </c>
      <c r="J4020" s="4" t="s">
        <v>39</v>
      </c>
      <c r="K4020" s="4" t="s">
        <v>7</v>
      </c>
      <c r="L4020" s="4" t="s">
        <v>7</v>
      </c>
      <c r="M4020" s="4" t="s">
        <v>39</v>
      </c>
      <c r="N4020" s="4" t="s">
        <v>7</v>
      </c>
      <c r="O4020" s="4" t="s">
        <v>7</v>
      </c>
    </row>
    <row r="4021" spans="1:11">
      <c r="A4021" t="n">
        <v>36568</v>
      </c>
      <c r="B4021" s="29" t="n">
        <v>26</v>
      </c>
      <c r="C4021" s="7" t="n">
        <v>0</v>
      </c>
      <c r="D4021" s="7" t="s">
        <v>403</v>
      </c>
      <c r="E4021" s="7" t="n">
        <v>2</v>
      </c>
      <c r="F4021" s="7" t="n">
        <v>3</v>
      </c>
      <c r="G4021" s="7" t="s">
        <v>404</v>
      </c>
      <c r="H4021" s="7" t="n">
        <v>2</v>
      </c>
      <c r="I4021" s="7" t="n">
        <v>3</v>
      </c>
      <c r="J4021" s="7" t="s">
        <v>405</v>
      </c>
      <c r="K4021" s="7" t="n">
        <v>2</v>
      </c>
      <c r="L4021" s="7" t="n">
        <v>3</v>
      </c>
      <c r="M4021" s="7" t="s">
        <v>406</v>
      </c>
      <c r="N4021" s="7" t="n">
        <v>2</v>
      </c>
      <c r="O4021" s="7" t="n">
        <v>0</v>
      </c>
    </row>
    <row r="4022" spans="1:11">
      <c r="A4022" t="s">
        <v>4</v>
      </c>
      <c r="B4022" s="4" t="s">
        <v>5</v>
      </c>
    </row>
    <row r="4023" spans="1:11">
      <c r="A4023" t="n">
        <v>36861</v>
      </c>
      <c r="B4023" s="25" t="n">
        <v>28</v>
      </c>
    </row>
    <row r="4024" spans="1:11">
      <c r="A4024" t="s">
        <v>4</v>
      </c>
      <c r="B4024" s="4" t="s">
        <v>5</v>
      </c>
      <c r="C4024" s="4" t="s">
        <v>7</v>
      </c>
      <c r="D4024" s="4" t="s">
        <v>11</v>
      </c>
      <c r="E4024" s="4" t="s">
        <v>13</v>
      </c>
    </row>
    <row r="4025" spans="1:11">
      <c r="A4025" t="n">
        <v>36862</v>
      </c>
      <c r="B4025" s="32" t="n">
        <v>58</v>
      </c>
      <c r="C4025" s="7" t="n">
        <v>0</v>
      </c>
      <c r="D4025" s="7" t="n">
        <v>1000</v>
      </c>
      <c r="E4025" s="7" t="n">
        <v>1</v>
      </c>
    </row>
    <row r="4026" spans="1:11">
      <c r="A4026" t="s">
        <v>4</v>
      </c>
      <c r="B4026" s="4" t="s">
        <v>5</v>
      </c>
      <c r="C4026" s="4" t="s">
        <v>7</v>
      </c>
      <c r="D4026" s="4" t="s">
        <v>11</v>
      </c>
    </row>
    <row r="4027" spans="1:11">
      <c r="A4027" t="n">
        <v>36870</v>
      </c>
      <c r="B4027" s="32" t="n">
        <v>58</v>
      </c>
      <c r="C4027" s="7" t="n">
        <v>255</v>
      </c>
      <c r="D4027" s="7" t="n">
        <v>0</v>
      </c>
    </row>
    <row r="4028" spans="1:11">
      <c r="A4028" t="s">
        <v>4</v>
      </c>
      <c r="B4028" s="4" t="s">
        <v>5</v>
      </c>
      <c r="C4028" s="4" t="s">
        <v>11</v>
      </c>
      <c r="D4028" s="4" t="s">
        <v>13</v>
      </c>
      <c r="E4028" s="4" t="s">
        <v>13</v>
      </c>
      <c r="F4028" s="4" t="s">
        <v>13</v>
      </c>
      <c r="G4028" s="4" t="s">
        <v>13</v>
      </c>
    </row>
    <row r="4029" spans="1:11">
      <c r="A4029" t="n">
        <v>36874</v>
      </c>
      <c r="B4029" s="37" t="n">
        <v>46</v>
      </c>
      <c r="C4029" s="7" t="n">
        <v>61456</v>
      </c>
      <c r="D4029" s="7" t="n">
        <v>-0.219999998807907</v>
      </c>
      <c r="E4029" s="7" t="n">
        <v>3</v>
      </c>
      <c r="F4029" s="7" t="n">
        <v>-59.5200004577637</v>
      </c>
      <c r="G4029" s="7" t="n">
        <v>359.299987792969</v>
      </c>
    </row>
    <row r="4030" spans="1:11">
      <c r="A4030" t="s">
        <v>4</v>
      </c>
      <c r="B4030" s="4" t="s">
        <v>5</v>
      </c>
      <c r="C4030" s="4" t="s">
        <v>7</v>
      </c>
      <c r="D4030" s="4" t="s">
        <v>7</v>
      </c>
      <c r="E4030" s="4" t="s">
        <v>13</v>
      </c>
      <c r="F4030" s="4" t="s">
        <v>13</v>
      </c>
      <c r="G4030" s="4" t="s">
        <v>13</v>
      </c>
      <c r="H4030" s="4" t="s">
        <v>11</v>
      </c>
      <c r="I4030" s="4" t="s">
        <v>7</v>
      </c>
    </row>
    <row r="4031" spans="1:11">
      <c r="A4031" t="n">
        <v>36893</v>
      </c>
      <c r="B4031" s="60" t="n">
        <v>45</v>
      </c>
      <c r="C4031" s="7" t="n">
        <v>4</v>
      </c>
      <c r="D4031" s="7" t="n">
        <v>3</v>
      </c>
      <c r="E4031" s="7" t="n">
        <v>7</v>
      </c>
      <c r="F4031" s="7" t="n">
        <v>359.299987792969</v>
      </c>
      <c r="G4031" s="7" t="n">
        <v>0</v>
      </c>
      <c r="H4031" s="7" t="n">
        <v>0</v>
      </c>
      <c r="I4031" s="7" t="n">
        <v>0</v>
      </c>
    </row>
    <row r="4032" spans="1:11">
      <c r="A4032" t="s">
        <v>4</v>
      </c>
      <c r="B4032" s="4" t="s">
        <v>5</v>
      </c>
      <c r="C4032" s="4" t="s">
        <v>7</v>
      </c>
      <c r="D4032" s="4" t="s">
        <v>8</v>
      </c>
    </row>
    <row r="4033" spans="1:15">
      <c r="A4033" t="n">
        <v>36911</v>
      </c>
      <c r="B4033" s="6" t="n">
        <v>2</v>
      </c>
      <c r="C4033" s="7" t="n">
        <v>10</v>
      </c>
      <c r="D4033" s="7" t="s">
        <v>218</v>
      </c>
    </row>
    <row r="4034" spans="1:15">
      <c r="A4034" t="s">
        <v>4</v>
      </c>
      <c r="B4034" s="4" t="s">
        <v>5</v>
      </c>
      <c r="C4034" s="4" t="s">
        <v>11</v>
      </c>
    </row>
    <row r="4035" spans="1:15">
      <c r="A4035" t="n">
        <v>36926</v>
      </c>
      <c r="B4035" s="28" t="n">
        <v>16</v>
      </c>
      <c r="C4035" s="7" t="n">
        <v>0</v>
      </c>
    </row>
    <row r="4036" spans="1:15">
      <c r="A4036" t="s">
        <v>4</v>
      </c>
      <c r="B4036" s="4" t="s">
        <v>5</v>
      </c>
      <c r="C4036" s="4" t="s">
        <v>7</v>
      </c>
      <c r="D4036" s="4" t="s">
        <v>11</v>
      </c>
    </row>
    <row r="4037" spans="1:15">
      <c r="A4037" t="n">
        <v>36929</v>
      </c>
      <c r="B4037" s="32" t="n">
        <v>58</v>
      </c>
      <c r="C4037" s="7" t="n">
        <v>105</v>
      </c>
      <c r="D4037" s="7" t="n">
        <v>300</v>
      </c>
    </row>
    <row r="4038" spans="1:15">
      <c r="A4038" t="s">
        <v>4</v>
      </c>
      <c r="B4038" s="4" t="s">
        <v>5</v>
      </c>
      <c r="C4038" s="4" t="s">
        <v>13</v>
      </c>
      <c r="D4038" s="4" t="s">
        <v>11</v>
      </c>
    </row>
    <row r="4039" spans="1:15">
      <c r="A4039" t="n">
        <v>36933</v>
      </c>
      <c r="B4039" s="53" t="n">
        <v>103</v>
      </c>
      <c r="C4039" s="7" t="n">
        <v>1</v>
      </c>
      <c r="D4039" s="7" t="n">
        <v>300</v>
      </c>
    </row>
    <row r="4040" spans="1:15">
      <c r="A4040" t="s">
        <v>4</v>
      </c>
      <c r="B4040" s="4" t="s">
        <v>5</v>
      </c>
      <c r="C4040" s="4" t="s">
        <v>7</v>
      </c>
      <c r="D4040" s="4" t="s">
        <v>11</v>
      </c>
    </row>
    <row r="4041" spans="1:15">
      <c r="A4041" t="n">
        <v>36940</v>
      </c>
      <c r="B4041" s="54" t="n">
        <v>72</v>
      </c>
      <c r="C4041" s="7" t="n">
        <v>4</v>
      </c>
      <c r="D4041" s="7" t="n">
        <v>0</v>
      </c>
    </row>
    <row r="4042" spans="1:15">
      <c r="A4042" t="s">
        <v>4</v>
      </c>
      <c r="B4042" s="4" t="s">
        <v>5</v>
      </c>
      <c r="C4042" s="4" t="s">
        <v>15</v>
      </c>
    </row>
    <row r="4043" spans="1:15">
      <c r="A4043" t="n">
        <v>36944</v>
      </c>
      <c r="B4043" s="64" t="n">
        <v>15</v>
      </c>
      <c r="C4043" s="7" t="n">
        <v>1073741824</v>
      </c>
    </row>
    <row r="4044" spans="1:15">
      <c r="A4044" t="s">
        <v>4</v>
      </c>
      <c r="B4044" s="4" t="s">
        <v>5</v>
      </c>
      <c r="C4044" s="4" t="s">
        <v>7</v>
      </c>
    </row>
    <row r="4045" spans="1:15">
      <c r="A4045" t="n">
        <v>36949</v>
      </c>
      <c r="B4045" s="52" t="n">
        <v>64</v>
      </c>
      <c r="C4045" s="7" t="n">
        <v>3</v>
      </c>
    </row>
    <row r="4046" spans="1:15">
      <c r="A4046" t="s">
        <v>4</v>
      </c>
      <c r="B4046" s="4" t="s">
        <v>5</v>
      </c>
      <c r="C4046" s="4" t="s">
        <v>7</v>
      </c>
    </row>
    <row r="4047" spans="1:15">
      <c r="A4047" t="n">
        <v>36951</v>
      </c>
      <c r="B4047" s="43" t="n">
        <v>74</v>
      </c>
      <c r="C4047" s="7" t="n">
        <v>67</v>
      </c>
    </row>
    <row r="4048" spans="1:15">
      <c r="A4048" t="s">
        <v>4</v>
      </c>
      <c r="B4048" s="4" t="s">
        <v>5</v>
      </c>
      <c r="C4048" s="4" t="s">
        <v>7</v>
      </c>
      <c r="D4048" s="4" t="s">
        <v>7</v>
      </c>
      <c r="E4048" s="4" t="s">
        <v>11</v>
      </c>
    </row>
    <row r="4049" spans="1:5">
      <c r="A4049" t="n">
        <v>36953</v>
      </c>
      <c r="B4049" s="60" t="n">
        <v>45</v>
      </c>
      <c r="C4049" s="7" t="n">
        <v>8</v>
      </c>
      <c r="D4049" s="7" t="n">
        <v>1</v>
      </c>
      <c r="E4049" s="7" t="n">
        <v>0</v>
      </c>
    </row>
    <row r="4050" spans="1:5">
      <c r="A4050" t="s">
        <v>4</v>
      </c>
      <c r="B4050" s="4" t="s">
        <v>5</v>
      </c>
      <c r="C4050" s="4" t="s">
        <v>11</v>
      </c>
    </row>
    <row r="4051" spans="1:5">
      <c r="A4051" t="n">
        <v>36958</v>
      </c>
      <c r="B4051" s="70" t="n">
        <v>13</v>
      </c>
      <c r="C4051" s="7" t="n">
        <v>6409</v>
      </c>
    </row>
    <row r="4052" spans="1:5">
      <c r="A4052" t="s">
        <v>4</v>
      </c>
      <c r="B4052" s="4" t="s">
        <v>5</v>
      </c>
      <c r="C4052" s="4" t="s">
        <v>11</v>
      </c>
    </row>
    <row r="4053" spans="1:5">
      <c r="A4053" t="n">
        <v>36961</v>
      </c>
      <c r="B4053" s="70" t="n">
        <v>13</v>
      </c>
      <c r="C4053" s="7" t="n">
        <v>6408</v>
      </c>
    </row>
    <row r="4054" spans="1:5">
      <c r="A4054" t="s">
        <v>4</v>
      </c>
      <c r="B4054" s="4" t="s">
        <v>5</v>
      </c>
      <c r="C4054" s="4" t="s">
        <v>11</v>
      </c>
    </row>
    <row r="4055" spans="1:5">
      <c r="A4055" t="n">
        <v>36964</v>
      </c>
      <c r="B4055" s="42" t="n">
        <v>12</v>
      </c>
      <c r="C4055" s="7" t="n">
        <v>6464</v>
      </c>
    </row>
    <row r="4056" spans="1:5">
      <c r="A4056" t="s">
        <v>4</v>
      </c>
      <c r="B4056" s="4" t="s">
        <v>5</v>
      </c>
      <c r="C4056" s="4" t="s">
        <v>11</v>
      </c>
    </row>
    <row r="4057" spans="1:5">
      <c r="A4057" t="n">
        <v>36967</v>
      </c>
      <c r="B4057" s="70" t="n">
        <v>13</v>
      </c>
      <c r="C4057" s="7" t="n">
        <v>6465</v>
      </c>
    </row>
    <row r="4058" spans="1:5">
      <c r="A4058" t="s">
        <v>4</v>
      </c>
      <c r="B4058" s="4" t="s">
        <v>5</v>
      </c>
      <c r="C4058" s="4" t="s">
        <v>11</v>
      </c>
    </row>
    <row r="4059" spans="1:5">
      <c r="A4059" t="n">
        <v>36970</v>
      </c>
      <c r="B4059" s="70" t="n">
        <v>13</v>
      </c>
      <c r="C4059" s="7" t="n">
        <v>6466</v>
      </c>
    </row>
    <row r="4060" spans="1:5">
      <c r="A4060" t="s">
        <v>4</v>
      </c>
      <c r="B4060" s="4" t="s">
        <v>5</v>
      </c>
      <c r="C4060" s="4" t="s">
        <v>11</v>
      </c>
    </row>
    <row r="4061" spans="1:5">
      <c r="A4061" t="n">
        <v>36973</v>
      </c>
      <c r="B4061" s="70" t="n">
        <v>13</v>
      </c>
      <c r="C4061" s="7" t="n">
        <v>6467</v>
      </c>
    </row>
    <row r="4062" spans="1:5">
      <c r="A4062" t="s">
        <v>4</v>
      </c>
      <c r="B4062" s="4" t="s">
        <v>5</v>
      </c>
      <c r="C4062" s="4" t="s">
        <v>11</v>
      </c>
    </row>
    <row r="4063" spans="1:5">
      <c r="A4063" t="n">
        <v>36976</v>
      </c>
      <c r="B4063" s="70" t="n">
        <v>13</v>
      </c>
      <c r="C4063" s="7" t="n">
        <v>6468</v>
      </c>
    </row>
    <row r="4064" spans="1:5">
      <c r="A4064" t="s">
        <v>4</v>
      </c>
      <c r="B4064" s="4" t="s">
        <v>5</v>
      </c>
      <c r="C4064" s="4" t="s">
        <v>11</v>
      </c>
    </row>
    <row r="4065" spans="1:5">
      <c r="A4065" t="n">
        <v>36979</v>
      </c>
      <c r="B4065" s="70" t="n">
        <v>13</v>
      </c>
      <c r="C4065" s="7" t="n">
        <v>6469</v>
      </c>
    </row>
    <row r="4066" spans="1:5">
      <c r="A4066" t="s">
        <v>4</v>
      </c>
      <c r="B4066" s="4" t="s">
        <v>5</v>
      </c>
      <c r="C4066" s="4" t="s">
        <v>11</v>
      </c>
    </row>
    <row r="4067" spans="1:5">
      <c r="A4067" t="n">
        <v>36982</v>
      </c>
      <c r="B4067" s="70" t="n">
        <v>13</v>
      </c>
      <c r="C4067" s="7" t="n">
        <v>6470</v>
      </c>
    </row>
    <row r="4068" spans="1:5">
      <c r="A4068" t="s">
        <v>4</v>
      </c>
      <c r="B4068" s="4" t="s">
        <v>5</v>
      </c>
      <c r="C4068" s="4" t="s">
        <v>11</v>
      </c>
    </row>
    <row r="4069" spans="1:5">
      <c r="A4069" t="n">
        <v>36985</v>
      </c>
      <c r="B4069" s="70" t="n">
        <v>13</v>
      </c>
      <c r="C4069" s="7" t="n">
        <v>6471</v>
      </c>
    </row>
    <row r="4070" spans="1:5">
      <c r="A4070" t="s">
        <v>4</v>
      </c>
      <c r="B4070" s="4" t="s">
        <v>5</v>
      </c>
      <c r="C4070" s="4" t="s">
        <v>7</v>
      </c>
    </row>
    <row r="4071" spans="1:5">
      <c r="A4071" t="n">
        <v>36988</v>
      </c>
      <c r="B4071" s="43" t="n">
        <v>74</v>
      </c>
      <c r="C4071" s="7" t="n">
        <v>18</v>
      </c>
    </row>
    <row r="4072" spans="1:5">
      <c r="A4072" t="s">
        <v>4</v>
      </c>
      <c r="B4072" s="4" t="s">
        <v>5</v>
      </c>
      <c r="C4072" s="4" t="s">
        <v>7</v>
      </c>
    </row>
    <row r="4073" spans="1:5">
      <c r="A4073" t="n">
        <v>36990</v>
      </c>
      <c r="B4073" s="43" t="n">
        <v>74</v>
      </c>
      <c r="C4073" s="7" t="n">
        <v>45</v>
      </c>
    </row>
    <row r="4074" spans="1:5">
      <c r="A4074" t="s">
        <v>4</v>
      </c>
      <c r="B4074" s="4" t="s">
        <v>5</v>
      </c>
      <c r="C4074" s="4" t="s">
        <v>11</v>
      </c>
    </row>
    <row r="4075" spans="1:5">
      <c r="A4075" t="n">
        <v>36992</v>
      </c>
      <c r="B4075" s="28" t="n">
        <v>16</v>
      </c>
      <c r="C4075" s="7" t="n">
        <v>0</v>
      </c>
    </row>
    <row r="4076" spans="1:5">
      <c r="A4076" t="s">
        <v>4</v>
      </c>
      <c r="B4076" s="4" t="s">
        <v>5</v>
      </c>
      <c r="C4076" s="4" t="s">
        <v>7</v>
      </c>
      <c r="D4076" s="4" t="s">
        <v>7</v>
      </c>
      <c r="E4076" s="4" t="s">
        <v>7</v>
      </c>
      <c r="F4076" s="4" t="s">
        <v>7</v>
      </c>
    </row>
    <row r="4077" spans="1:5">
      <c r="A4077" t="n">
        <v>36995</v>
      </c>
      <c r="B4077" s="9" t="n">
        <v>14</v>
      </c>
      <c r="C4077" s="7" t="n">
        <v>0</v>
      </c>
      <c r="D4077" s="7" t="n">
        <v>8</v>
      </c>
      <c r="E4077" s="7" t="n">
        <v>0</v>
      </c>
      <c r="F4077" s="7" t="n">
        <v>0</v>
      </c>
    </row>
    <row r="4078" spans="1:5">
      <c r="A4078" t="s">
        <v>4</v>
      </c>
      <c r="B4078" s="4" t="s">
        <v>5</v>
      </c>
      <c r="C4078" s="4" t="s">
        <v>7</v>
      </c>
      <c r="D4078" s="4" t="s">
        <v>8</v>
      </c>
    </row>
    <row r="4079" spans="1:5">
      <c r="A4079" t="n">
        <v>37000</v>
      </c>
      <c r="B4079" s="6" t="n">
        <v>2</v>
      </c>
      <c r="C4079" s="7" t="n">
        <v>11</v>
      </c>
      <c r="D4079" s="7" t="s">
        <v>20</v>
      </c>
    </row>
    <row r="4080" spans="1:5">
      <c r="A4080" t="s">
        <v>4</v>
      </c>
      <c r="B4080" s="4" t="s">
        <v>5</v>
      </c>
      <c r="C4080" s="4" t="s">
        <v>11</v>
      </c>
    </row>
    <row r="4081" spans="1:6">
      <c r="A4081" t="n">
        <v>37014</v>
      </c>
      <c r="B4081" s="28" t="n">
        <v>16</v>
      </c>
      <c r="C4081" s="7" t="n">
        <v>0</v>
      </c>
    </row>
    <row r="4082" spans="1:6">
      <c r="A4082" t="s">
        <v>4</v>
      </c>
      <c r="B4082" s="4" t="s">
        <v>5</v>
      </c>
      <c r="C4082" s="4" t="s">
        <v>7</v>
      </c>
      <c r="D4082" s="4" t="s">
        <v>8</v>
      </c>
    </row>
    <row r="4083" spans="1:6">
      <c r="A4083" t="n">
        <v>37017</v>
      </c>
      <c r="B4083" s="6" t="n">
        <v>2</v>
      </c>
      <c r="C4083" s="7" t="n">
        <v>11</v>
      </c>
      <c r="D4083" s="7" t="s">
        <v>222</v>
      </c>
    </row>
    <row r="4084" spans="1:6">
      <c r="A4084" t="s">
        <v>4</v>
      </c>
      <c r="B4084" s="4" t="s">
        <v>5</v>
      </c>
      <c r="C4084" s="4" t="s">
        <v>11</v>
      </c>
    </row>
    <row r="4085" spans="1:6">
      <c r="A4085" t="n">
        <v>37026</v>
      </c>
      <c r="B4085" s="28" t="n">
        <v>16</v>
      </c>
      <c r="C4085" s="7" t="n">
        <v>0</v>
      </c>
    </row>
    <row r="4086" spans="1:6">
      <c r="A4086" t="s">
        <v>4</v>
      </c>
      <c r="B4086" s="4" t="s">
        <v>5</v>
      </c>
      <c r="C4086" s="4" t="s">
        <v>15</v>
      </c>
    </row>
    <row r="4087" spans="1:6">
      <c r="A4087" t="n">
        <v>37029</v>
      </c>
      <c r="B4087" s="64" t="n">
        <v>15</v>
      </c>
      <c r="C4087" s="7" t="n">
        <v>2048</v>
      </c>
    </row>
    <row r="4088" spans="1:6">
      <c r="A4088" t="s">
        <v>4</v>
      </c>
      <c r="B4088" s="4" t="s">
        <v>5</v>
      </c>
      <c r="C4088" s="4" t="s">
        <v>7</v>
      </c>
      <c r="D4088" s="4" t="s">
        <v>8</v>
      </c>
    </row>
    <row r="4089" spans="1:6">
      <c r="A4089" t="n">
        <v>37034</v>
      </c>
      <c r="B4089" s="6" t="n">
        <v>2</v>
      </c>
      <c r="C4089" s="7" t="n">
        <v>10</v>
      </c>
      <c r="D4089" s="7" t="s">
        <v>48</v>
      </c>
    </row>
    <row r="4090" spans="1:6">
      <c r="A4090" t="s">
        <v>4</v>
      </c>
      <c r="B4090" s="4" t="s">
        <v>5</v>
      </c>
      <c r="C4090" s="4" t="s">
        <v>11</v>
      </c>
    </row>
    <row r="4091" spans="1:6">
      <c r="A4091" t="n">
        <v>37052</v>
      </c>
      <c r="B4091" s="28" t="n">
        <v>16</v>
      </c>
      <c r="C4091" s="7" t="n">
        <v>0</v>
      </c>
    </row>
    <row r="4092" spans="1:6">
      <c r="A4092" t="s">
        <v>4</v>
      </c>
      <c r="B4092" s="4" t="s">
        <v>5</v>
      </c>
      <c r="C4092" s="4" t="s">
        <v>7</v>
      </c>
      <c r="D4092" s="4" t="s">
        <v>8</v>
      </c>
    </row>
    <row r="4093" spans="1:6">
      <c r="A4093" t="n">
        <v>37055</v>
      </c>
      <c r="B4093" s="6" t="n">
        <v>2</v>
      </c>
      <c r="C4093" s="7" t="n">
        <v>10</v>
      </c>
      <c r="D4093" s="7" t="s">
        <v>49</v>
      </c>
    </row>
    <row r="4094" spans="1:6">
      <c r="A4094" t="s">
        <v>4</v>
      </c>
      <c r="B4094" s="4" t="s">
        <v>5</v>
      </c>
      <c r="C4094" s="4" t="s">
        <v>11</v>
      </c>
    </row>
    <row r="4095" spans="1:6">
      <c r="A4095" t="n">
        <v>37074</v>
      </c>
      <c r="B4095" s="28" t="n">
        <v>16</v>
      </c>
      <c r="C4095" s="7" t="n">
        <v>0</v>
      </c>
    </row>
    <row r="4096" spans="1:6">
      <c r="A4096" t="s">
        <v>4</v>
      </c>
      <c r="B4096" s="4" t="s">
        <v>5</v>
      </c>
      <c r="C4096" s="4" t="s">
        <v>7</v>
      </c>
      <c r="D4096" s="4" t="s">
        <v>11</v>
      </c>
      <c r="E4096" s="4" t="s">
        <v>13</v>
      </c>
    </row>
    <row r="4097" spans="1:5">
      <c r="A4097" t="n">
        <v>37077</v>
      </c>
      <c r="B4097" s="32" t="n">
        <v>58</v>
      </c>
      <c r="C4097" s="7" t="n">
        <v>100</v>
      </c>
      <c r="D4097" s="7" t="n">
        <v>300</v>
      </c>
      <c r="E4097" s="7" t="n">
        <v>1</v>
      </c>
    </row>
    <row r="4098" spans="1:5">
      <c r="A4098" t="s">
        <v>4</v>
      </c>
      <c r="B4098" s="4" t="s">
        <v>5</v>
      </c>
      <c r="C4098" s="4" t="s">
        <v>7</v>
      </c>
      <c r="D4098" s="4" t="s">
        <v>11</v>
      </c>
    </row>
    <row r="4099" spans="1:5">
      <c r="A4099" t="n">
        <v>37085</v>
      </c>
      <c r="B4099" s="32" t="n">
        <v>58</v>
      </c>
      <c r="C4099" s="7" t="n">
        <v>255</v>
      </c>
      <c r="D4099" s="7" t="n">
        <v>0</v>
      </c>
    </row>
    <row r="4100" spans="1:5">
      <c r="A4100" t="s">
        <v>4</v>
      </c>
      <c r="B4100" s="4" t="s">
        <v>5</v>
      </c>
      <c r="C4100" s="4" t="s">
        <v>7</v>
      </c>
    </row>
    <row r="4101" spans="1:5">
      <c r="A4101" t="n">
        <v>37089</v>
      </c>
      <c r="B4101" s="34" t="n">
        <v>23</v>
      </c>
      <c r="C4101" s="7" t="n">
        <v>0</v>
      </c>
    </row>
    <row r="4102" spans="1:5">
      <c r="A4102" t="s">
        <v>4</v>
      </c>
      <c r="B4102" s="4" t="s">
        <v>5</v>
      </c>
    </row>
    <row r="4103" spans="1:5">
      <c r="A4103" t="n">
        <v>37091</v>
      </c>
      <c r="B4103" s="5" t="n">
        <v>1</v>
      </c>
    </row>
    <row r="4104" spans="1:5">
      <c r="A4104" t="s">
        <v>4</v>
      </c>
      <c r="B4104" s="4" t="s">
        <v>5</v>
      </c>
      <c r="C4104" s="4" t="s">
        <v>7</v>
      </c>
      <c r="D4104" s="4" t="s">
        <v>11</v>
      </c>
      <c r="E4104" s="4" t="s">
        <v>8</v>
      </c>
    </row>
    <row r="4105" spans="1:5">
      <c r="A4105" t="n">
        <v>37092</v>
      </c>
      <c r="B4105" s="27" t="n">
        <v>51</v>
      </c>
      <c r="C4105" s="7" t="n">
        <v>4</v>
      </c>
      <c r="D4105" s="7" t="n">
        <v>6</v>
      </c>
      <c r="E4105" s="7" t="s">
        <v>407</v>
      </c>
    </row>
    <row r="4106" spans="1:5">
      <c r="A4106" t="s">
        <v>4</v>
      </c>
      <c r="B4106" s="4" t="s">
        <v>5</v>
      </c>
      <c r="C4106" s="4" t="s">
        <v>11</v>
      </c>
    </row>
    <row r="4107" spans="1:5">
      <c r="A4107" t="n">
        <v>37106</v>
      </c>
      <c r="B4107" s="28" t="n">
        <v>16</v>
      </c>
      <c r="C4107" s="7" t="n">
        <v>0</v>
      </c>
    </row>
    <row r="4108" spans="1:5">
      <c r="A4108" t="s">
        <v>4</v>
      </c>
      <c r="B4108" s="4" t="s">
        <v>5</v>
      </c>
      <c r="C4108" s="4" t="s">
        <v>11</v>
      </c>
      <c r="D4108" s="4" t="s">
        <v>39</v>
      </c>
      <c r="E4108" s="4" t="s">
        <v>7</v>
      </c>
      <c r="F4108" s="4" t="s">
        <v>7</v>
      </c>
      <c r="G4108" s="4" t="s">
        <v>39</v>
      </c>
      <c r="H4108" s="4" t="s">
        <v>7</v>
      </c>
      <c r="I4108" s="4" t="s">
        <v>7</v>
      </c>
      <c r="J4108" s="4" t="s">
        <v>39</v>
      </c>
      <c r="K4108" s="4" t="s">
        <v>7</v>
      </c>
      <c r="L4108" s="4" t="s">
        <v>7</v>
      </c>
    </row>
    <row r="4109" spans="1:5">
      <c r="A4109" t="n">
        <v>37109</v>
      </c>
      <c r="B4109" s="29" t="n">
        <v>26</v>
      </c>
      <c r="C4109" s="7" t="n">
        <v>6</v>
      </c>
      <c r="D4109" s="7" t="s">
        <v>408</v>
      </c>
      <c r="E4109" s="7" t="n">
        <v>2</v>
      </c>
      <c r="F4109" s="7" t="n">
        <v>3</v>
      </c>
      <c r="G4109" s="7" t="s">
        <v>409</v>
      </c>
      <c r="H4109" s="7" t="n">
        <v>2</v>
      </c>
      <c r="I4109" s="7" t="n">
        <v>3</v>
      </c>
      <c r="J4109" s="7" t="s">
        <v>410</v>
      </c>
      <c r="K4109" s="7" t="n">
        <v>2</v>
      </c>
      <c r="L4109" s="7" t="n">
        <v>0</v>
      </c>
    </row>
    <row r="4110" spans="1:5">
      <c r="A4110" t="s">
        <v>4</v>
      </c>
      <c r="B4110" s="4" t="s">
        <v>5</v>
      </c>
    </row>
    <row r="4111" spans="1:5">
      <c r="A4111" t="n">
        <v>37241</v>
      </c>
      <c r="B4111" s="25" t="n">
        <v>28</v>
      </c>
    </row>
    <row r="4112" spans="1:5">
      <c r="A4112" t="s">
        <v>4</v>
      </c>
      <c r="B4112" s="4" t="s">
        <v>5</v>
      </c>
      <c r="C4112" s="4" t="s">
        <v>11</v>
      </c>
      <c r="D4112" s="4" t="s">
        <v>11</v>
      </c>
      <c r="E4112" s="4" t="s">
        <v>11</v>
      </c>
    </row>
    <row r="4113" spans="1:12">
      <c r="A4113" t="n">
        <v>37242</v>
      </c>
      <c r="B4113" s="66" t="n">
        <v>61</v>
      </c>
      <c r="C4113" s="7" t="n">
        <v>0</v>
      </c>
      <c r="D4113" s="7" t="n">
        <v>6</v>
      </c>
      <c r="E4113" s="7" t="n">
        <v>1000</v>
      </c>
    </row>
    <row r="4114" spans="1:12">
      <c r="A4114" t="s">
        <v>4</v>
      </c>
      <c r="B4114" s="4" t="s">
        <v>5</v>
      </c>
      <c r="C4114" s="4" t="s">
        <v>7</v>
      </c>
      <c r="D4114" s="4" t="s">
        <v>11</v>
      </c>
      <c r="E4114" s="4" t="s">
        <v>8</v>
      </c>
    </row>
    <row r="4115" spans="1:12">
      <c r="A4115" t="n">
        <v>37249</v>
      </c>
      <c r="B4115" s="27" t="n">
        <v>51</v>
      </c>
      <c r="C4115" s="7" t="n">
        <v>4</v>
      </c>
      <c r="D4115" s="7" t="n">
        <v>0</v>
      </c>
      <c r="E4115" s="7" t="s">
        <v>41</v>
      </c>
    </row>
    <row r="4116" spans="1:12">
      <c r="A4116" t="s">
        <v>4</v>
      </c>
      <c r="B4116" s="4" t="s">
        <v>5</v>
      </c>
      <c r="C4116" s="4" t="s">
        <v>11</v>
      </c>
    </row>
    <row r="4117" spans="1:12">
      <c r="A4117" t="n">
        <v>37262</v>
      </c>
      <c r="B4117" s="28" t="n">
        <v>16</v>
      </c>
      <c r="C4117" s="7" t="n">
        <v>0</v>
      </c>
    </row>
    <row r="4118" spans="1:12">
      <c r="A4118" t="s">
        <v>4</v>
      </c>
      <c r="B4118" s="4" t="s">
        <v>5</v>
      </c>
      <c r="C4118" s="4" t="s">
        <v>11</v>
      </c>
      <c r="D4118" s="4" t="s">
        <v>39</v>
      </c>
      <c r="E4118" s="4" t="s">
        <v>7</v>
      </c>
      <c r="F4118" s="4" t="s">
        <v>7</v>
      </c>
    </row>
    <row r="4119" spans="1:12">
      <c r="A4119" t="n">
        <v>37265</v>
      </c>
      <c r="B4119" s="29" t="n">
        <v>26</v>
      </c>
      <c r="C4119" s="7" t="n">
        <v>0</v>
      </c>
      <c r="D4119" s="7" t="s">
        <v>411</v>
      </c>
      <c r="E4119" s="7" t="n">
        <v>2</v>
      </c>
      <c r="F4119" s="7" t="n">
        <v>0</v>
      </c>
    </row>
    <row r="4120" spans="1:12">
      <c r="A4120" t="s">
        <v>4</v>
      </c>
      <c r="B4120" s="4" t="s">
        <v>5</v>
      </c>
    </row>
    <row r="4121" spans="1:12">
      <c r="A4121" t="n">
        <v>37358</v>
      </c>
      <c r="B4121" s="25" t="n">
        <v>28</v>
      </c>
    </row>
    <row r="4122" spans="1:12">
      <c r="A4122" t="s">
        <v>4</v>
      </c>
      <c r="B4122" s="4" t="s">
        <v>5</v>
      </c>
      <c r="C4122" s="4" t="s">
        <v>7</v>
      </c>
      <c r="D4122" s="14" t="s">
        <v>14</v>
      </c>
      <c r="E4122" s="4" t="s">
        <v>5</v>
      </c>
      <c r="F4122" s="4" t="s">
        <v>7</v>
      </c>
      <c r="G4122" s="4" t="s">
        <v>11</v>
      </c>
      <c r="H4122" s="14" t="s">
        <v>16</v>
      </c>
      <c r="I4122" s="4" t="s">
        <v>7</v>
      </c>
      <c r="J4122" s="4" t="s">
        <v>12</v>
      </c>
    </row>
    <row r="4123" spans="1:12">
      <c r="A4123" t="n">
        <v>37359</v>
      </c>
      <c r="B4123" s="10" t="n">
        <v>5</v>
      </c>
      <c r="C4123" s="7" t="n">
        <v>28</v>
      </c>
      <c r="D4123" s="14" t="s">
        <v>3</v>
      </c>
      <c r="E4123" s="52" t="n">
        <v>64</v>
      </c>
      <c r="F4123" s="7" t="n">
        <v>5</v>
      </c>
      <c r="G4123" s="7" t="n">
        <v>4</v>
      </c>
      <c r="H4123" s="14" t="s">
        <v>3</v>
      </c>
      <c r="I4123" s="7" t="n">
        <v>1</v>
      </c>
      <c r="J4123" s="11" t="n">
        <f t="normal" ca="1">A4135</f>
        <v>0</v>
      </c>
    </row>
    <row r="4124" spans="1:12">
      <c r="A4124" t="s">
        <v>4</v>
      </c>
      <c r="B4124" s="4" t="s">
        <v>5</v>
      </c>
      <c r="C4124" s="4" t="s">
        <v>11</v>
      </c>
      <c r="D4124" s="4" t="s">
        <v>11</v>
      </c>
      <c r="E4124" s="4" t="s">
        <v>11</v>
      </c>
    </row>
    <row r="4125" spans="1:12">
      <c r="A4125" t="n">
        <v>37370</v>
      </c>
      <c r="B4125" s="66" t="n">
        <v>61</v>
      </c>
      <c r="C4125" s="7" t="n">
        <v>4</v>
      </c>
      <c r="D4125" s="7" t="n">
        <v>6</v>
      </c>
      <c r="E4125" s="7" t="n">
        <v>1000</v>
      </c>
    </row>
    <row r="4126" spans="1:12">
      <c r="A4126" t="s">
        <v>4</v>
      </c>
      <c r="B4126" s="4" t="s">
        <v>5</v>
      </c>
      <c r="C4126" s="4" t="s">
        <v>7</v>
      </c>
      <c r="D4126" s="4" t="s">
        <v>11</v>
      </c>
      <c r="E4126" s="4" t="s">
        <v>8</v>
      </c>
    </row>
    <row r="4127" spans="1:12">
      <c r="A4127" t="n">
        <v>37377</v>
      </c>
      <c r="B4127" s="27" t="n">
        <v>51</v>
      </c>
      <c r="C4127" s="7" t="n">
        <v>4</v>
      </c>
      <c r="D4127" s="7" t="n">
        <v>4</v>
      </c>
      <c r="E4127" s="7" t="s">
        <v>284</v>
      </c>
    </row>
    <row r="4128" spans="1:12">
      <c r="A4128" t="s">
        <v>4</v>
      </c>
      <c r="B4128" s="4" t="s">
        <v>5</v>
      </c>
      <c r="C4128" s="4" t="s">
        <v>11</v>
      </c>
    </row>
    <row r="4129" spans="1:10">
      <c r="A4129" t="n">
        <v>37391</v>
      </c>
      <c r="B4129" s="28" t="n">
        <v>16</v>
      </c>
      <c r="C4129" s="7" t="n">
        <v>0</v>
      </c>
    </row>
    <row r="4130" spans="1:10">
      <c r="A4130" t="s">
        <v>4</v>
      </c>
      <c r="B4130" s="4" t="s">
        <v>5</v>
      </c>
      <c r="C4130" s="4" t="s">
        <v>11</v>
      </c>
      <c r="D4130" s="4" t="s">
        <v>39</v>
      </c>
      <c r="E4130" s="4" t="s">
        <v>7</v>
      </c>
      <c r="F4130" s="4" t="s">
        <v>7</v>
      </c>
    </row>
    <row r="4131" spans="1:10">
      <c r="A4131" t="n">
        <v>37394</v>
      </c>
      <c r="B4131" s="29" t="n">
        <v>26</v>
      </c>
      <c r="C4131" s="7" t="n">
        <v>4</v>
      </c>
      <c r="D4131" s="7" t="s">
        <v>412</v>
      </c>
      <c r="E4131" s="7" t="n">
        <v>2</v>
      </c>
      <c r="F4131" s="7" t="n">
        <v>0</v>
      </c>
    </row>
    <row r="4132" spans="1:10">
      <c r="A4132" t="s">
        <v>4</v>
      </c>
      <c r="B4132" s="4" t="s">
        <v>5</v>
      </c>
    </row>
    <row r="4133" spans="1:10">
      <c r="A4133" t="n">
        <v>37442</v>
      </c>
      <c r="B4133" s="25" t="n">
        <v>28</v>
      </c>
    </row>
    <row r="4134" spans="1:10">
      <c r="A4134" t="s">
        <v>4</v>
      </c>
      <c r="B4134" s="4" t="s">
        <v>5</v>
      </c>
      <c r="C4134" s="4" t="s">
        <v>11</v>
      </c>
    </row>
    <row r="4135" spans="1:10">
      <c r="A4135" t="n">
        <v>37443</v>
      </c>
      <c r="B4135" s="28" t="n">
        <v>16</v>
      </c>
      <c r="C4135" s="7" t="n">
        <v>300</v>
      </c>
    </row>
    <row r="4136" spans="1:10">
      <c r="A4136" t="s">
        <v>4</v>
      </c>
      <c r="B4136" s="4" t="s">
        <v>5</v>
      </c>
      <c r="C4136" s="4" t="s">
        <v>7</v>
      </c>
      <c r="D4136" s="4" t="s">
        <v>11</v>
      </c>
      <c r="E4136" s="4" t="s">
        <v>13</v>
      </c>
    </row>
    <row r="4137" spans="1:10">
      <c r="A4137" t="n">
        <v>37446</v>
      </c>
      <c r="B4137" s="32" t="n">
        <v>58</v>
      </c>
      <c r="C4137" s="7" t="n">
        <v>0</v>
      </c>
      <c r="D4137" s="7" t="n">
        <v>300</v>
      </c>
      <c r="E4137" s="7" t="n">
        <v>0.300000011920929</v>
      </c>
    </row>
    <row r="4138" spans="1:10">
      <c r="A4138" t="s">
        <v>4</v>
      </c>
      <c r="B4138" s="4" t="s">
        <v>5</v>
      </c>
      <c r="C4138" s="4" t="s">
        <v>7</v>
      </c>
      <c r="D4138" s="4" t="s">
        <v>11</v>
      </c>
    </row>
    <row r="4139" spans="1:10">
      <c r="A4139" t="n">
        <v>37454</v>
      </c>
      <c r="B4139" s="32" t="n">
        <v>58</v>
      </c>
      <c r="C4139" s="7" t="n">
        <v>255</v>
      </c>
      <c r="D4139" s="7" t="n">
        <v>0</v>
      </c>
    </row>
    <row r="4140" spans="1:10">
      <c r="A4140" t="s">
        <v>4</v>
      </c>
      <c r="B4140" s="4" t="s">
        <v>5</v>
      </c>
      <c r="C4140" s="4" t="s">
        <v>7</v>
      </c>
      <c r="D4140" s="4" t="s">
        <v>11</v>
      </c>
      <c r="E4140" s="4" t="s">
        <v>11</v>
      </c>
      <c r="F4140" s="4" t="s">
        <v>11</v>
      </c>
      <c r="G4140" s="4" t="s">
        <v>11</v>
      </c>
      <c r="H4140" s="4" t="s">
        <v>7</v>
      </c>
    </row>
    <row r="4141" spans="1:10">
      <c r="A4141" t="n">
        <v>37458</v>
      </c>
      <c r="B4141" s="23" t="n">
        <v>25</v>
      </c>
      <c r="C4141" s="7" t="n">
        <v>5</v>
      </c>
      <c r="D4141" s="7" t="n">
        <v>65535</v>
      </c>
      <c r="E4141" s="7" t="n">
        <v>160</v>
      </c>
      <c r="F4141" s="7" t="n">
        <v>65535</v>
      </c>
      <c r="G4141" s="7" t="n">
        <v>65535</v>
      </c>
      <c r="H4141" s="7" t="n">
        <v>0</v>
      </c>
    </row>
    <row r="4142" spans="1:10">
      <c r="A4142" t="s">
        <v>4</v>
      </c>
      <c r="B4142" s="4" t="s">
        <v>5</v>
      </c>
      <c r="C4142" s="4" t="s">
        <v>11</v>
      </c>
      <c r="D4142" s="4" t="s">
        <v>7</v>
      </c>
      <c r="E4142" s="4" t="s">
        <v>7</v>
      </c>
      <c r="F4142" s="4" t="s">
        <v>7</v>
      </c>
      <c r="G4142" s="4" t="s">
        <v>39</v>
      </c>
      <c r="H4142" s="4" t="s">
        <v>7</v>
      </c>
      <c r="I4142" s="4" t="s">
        <v>7</v>
      </c>
      <c r="J4142" s="4" t="s">
        <v>7</v>
      </c>
      <c r="K4142" s="4" t="s">
        <v>7</v>
      </c>
    </row>
    <row r="4143" spans="1:10">
      <c r="A4143" t="n">
        <v>37469</v>
      </c>
      <c r="B4143" s="24" t="n">
        <v>24</v>
      </c>
      <c r="C4143" s="7" t="n">
        <v>65533</v>
      </c>
      <c r="D4143" s="7" t="n">
        <v>11</v>
      </c>
      <c r="E4143" s="7" t="n">
        <v>6</v>
      </c>
      <c r="F4143" s="7" t="n">
        <v>8</v>
      </c>
      <c r="G4143" s="7" t="s">
        <v>413</v>
      </c>
      <c r="H4143" s="7" t="n">
        <v>6</v>
      </c>
      <c r="I4143" s="7" t="n">
        <v>8</v>
      </c>
      <c r="J4143" s="7" t="n">
        <v>2</v>
      </c>
      <c r="K4143" s="7" t="n">
        <v>0</v>
      </c>
    </row>
    <row r="4144" spans="1:10">
      <c r="A4144" t="s">
        <v>4</v>
      </c>
      <c r="B4144" s="4" t="s">
        <v>5</v>
      </c>
      <c r="C4144" s="4" t="s">
        <v>7</v>
      </c>
      <c r="D4144" s="4" t="s">
        <v>7</v>
      </c>
      <c r="E4144" s="4" t="s">
        <v>15</v>
      </c>
      <c r="F4144" s="4" t="s">
        <v>7</v>
      </c>
      <c r="G4144" s="4" t="s">
        <v>7</v>
      </c>
    </row>
    <row r="4145" spans="1:11">
      <c r="A4145" t="n">
        <v>37505</v>
      </c>
      <c r="B4145" s="75" t="n">
        <v>18</v>
      </c>
      <c r="C4145" s="7" t="n">
        <v>0</v>
      </c>
      <c r="D4145" s="7" t="n">
        <v>0</v>
      </c>
      <c r="E4145" s="7" t="n">
        <v>0</v>
      </c>
      <c r="F4145" s="7" t="n">
        <v>19</v>
      </c>
      <c r="G4145" s="7" t="n">
        <v>1</v>
      </c>
    </row>
    <row r="4146" spans="1:11">
      <c r="A4146" t="s">
        <v>4</v>
      </c>
      <c r="B4146" s="4" t="s">
        <v>5</v>
      </c>
      <c r="C4146" s="4" t="s">
        <v>7</v>
      </c>
      <c r="D4146" s="4" t="s">
        <v>7</v>
      </c>
      <c r="E4146" s="4" t="s">
        <v>11</v>
      </c>
      <c r="F4146" s="4" t="s">
        <v>13</v>
      </c>
    </row>
    <row r="4147" spans="1:11">
      <c r="A4147" t="n">
        <v>37514</v>
      </c>
      <c r="B4147" s="76" t="n">
        <v>107</v>
      </c>
      <c r="C4147" s="7" t="n">
        <v>0</v>
      </c>
      <c r="D4147" s="7" t="n">
        <v>0</v>
      </c>
      <c r="E4147" s="7" t="n">
        <v>0</v>
      </c>
      <c r="F4147" s="7" t="n">
        <v>32</v>
      </c>
    </row>
    <row r="4148" spans="1:11">
      <c r="A4148" t="s">
        <v>4</v>
      </c>
      <c r="B4148" s="4" t="s">
        <v>5</v>
      </c>
      <c r="C4148" s="4" t="s">
        <v>7</v>
      </c>
      <c r="D4148" s="4" t="s">
        <v>7</v>
      </c>
      <c r="E4148" s="4" t="s">
        <v>8</v>
      </c>
      <c r="F4148" s="4" t="s">
        <v>11</v>
      </c>
    </row>
    <row r="4149" spans="1:11">
      <c r="A4149" t="n">
        <v>37523</v>
      </c>
      <c r="B4149" s="76" t="n">
        <v>107</v>
      </c>
      <c r="C4149" s="7" t="n">
        <v>1</v>
      </c>
      <c r="D4149" s="7" t="n">
        <v>0</v>
      </c>
      <c r="E4149" s="7" t="s">
        <v>414</v>
      </c>
      <c r="F4149" s="7" t="n">
        <v>1</v>
      </c>
    </row>
    <row r="4150" spans="1:11">
      <c r="A4150" t="s">
        <v>4</v>
      </c>
      <c r="B4150" s="4" t="s">
        <v>5</v>
      </c>
      <c r="C4150" s="4" t="s">
        <v>7</v>
      </c>
      <c r="D4150" s="4" t="s">
        <v>7</v>
      </c>
      <c r="E4150" s="4" t="s">
        <v>8</v>
      </c>
      <c r="F4150" s="4" t="s">
        <v>11</v>
      </c>
    </row>
    <row r="4151" spans="1:11">
      <c r="A4151" t="n">
        <v>37532</v>
      </c>
      <c r="B4151" s="76" t="n">
        <v>107</v>
      </c>
      <c r="C4151" s="7" t="n">
        <v>1</v>
      </c>
      <c r="D4151" s="7" t="n">
        <v>0</v>
      </c>
      <c r="E4151" s="7" t="s">
        <v>415</v>
      </c>
      <c r="F4151" s="7" t="n">
        <v>2</v>
      </c>
    </row>
    <row r="4152" spans="1:11">
      <c r="A4152" t="s">
        <v>4</v>
      </c>
      <c r="B4152" s="4" t="s">
        <v>5</v>
      </c>
      <c r="C4152" s="4" t="s">
        <v>7</v>
      </c>
      <c r="D4152" s="4" t="s">
        <v>7</v>
      </c>
      <c r="E4152" s="4" t="s">
        <v>7</v>
      </c>
      <c r="F4152" s="4" t="s">
        <v>11</v>
      </c>
      <c r="G4152" s="4" t="s">
        <v>11</v>
      </c>
      <c r="H4152" s="4" t="s">
        <v>7</v>
      </c>
    </row>
    <row r="4153" spans="1:11">
      <c r="A4153" t="n">
        <v>37540</v>
      </c>
      <c r="B4153" s="76" t="n">
        <v>107</v>
      </c>
      <c r="C4153" s="7" t="n">
        <v>2</v>
      </c>
      <c r="D4153" s="7" t="n">
        <v>0</v>
      </c>
      <c r="E4153" s="7" t="n">
        <v>1</v>
      </c>
      <c r="F4153" s="7" t="n">
        <v>65535</v>
      </c>
      <c r="G4153" s="7" t="n">
        <v>65535</v>
      </c>
      <c r="H4153" s="7" t="n">
        <v>0</v>
      </c>
    </row>
    <row r="4154" spans="1:11">
      <c r="A4154" t="s">
        <v>4</v>
      </c>
      <c r="B4154" s="4" t="s">
        <v>5</v>
      </c>
      <c r="C4154" s="4" t="s">
        <v>7</v>
      </c>
      <c r="D4154" s="4" t="s">
        <v>7</v>
      </c>
      <c r="E4154" s="4" t="s">
        <v>7</v>
      </c>
    </row>
    <row r="4155" spans="1:11">
      <c r="A4155" t="n">
        <v>37549</v>
      </c>
      <c r="B4155" s="76" t="n">
        <v>107</v>
      </c>
      <c r="C4155" s="7" t="n">
        <v>4</v>
      </c>
      <c r="D4155" s="7" t="n">
        <v>0</v>
      </c>
      <c r="E4155" s="7" t="n">
        <v>0</v>
      </c>
    </row>
    <row r="4156" spans="1:11">
      <c r="A4156" t="s">
        <v>4</v>
      </c>
      <c r="B4156" s="4" t="s">
        <v>5</v>
      </c>
      <c r="C4156" s="4" t="s">
        <v>7</v>
      </c>
      <c r="D4156" s="4" t="s">
        <v>7</v>
      </c>
    </row>
    <row r="4157" spans="1:11">
      <c r="A4157" t="n">
        <v>37553</v>
      </c>
      <c r="B4157" s="76" t="n">
        <v>107</v>
      </c>
      <c r="C4157" s="7" t="n">
        <v>3</v>
      </c>
      <c r="D4157" s="7" t="n">
        <v>0</v>
      </c>
    </row>
    <row r="4158" spans="1:11">
      <c r="A4158" t="s">
        <v>4</v>
      </c>
      <c r="B4158" s="4" t="s">
        <v>5</v>
      </c>
      <c r="C4158" s="4" t="s">
        <v>7</v>
      </c>
    </row>
    <row r="4159" spans="1:11">
      <c r="A4159" t="n">
        <v>37556</v>
      </c>
      <c r="B4159" s="26" t="n">
        <v>27</v>
      </c>
      <c r="C4159" s="7" t="n">
        <v>0</v>
      </c>
    </row>
    <row r="4160" spans="1:11">
      <c r="A4160" t="s">
        <v>4</v>
      </c>
      <c r="B4160" s="4" t="s">
        <v>5</v>
      </c>
      <c r="C4160" s="4" t="s">
        <v>7</v>
      </c>
      <c r="D4160" s="4" t="s">
        <v>11</v>
      </c>
      <c r="E4160" s="4" t="s">
        <v>11</v>
      </c>
      <c r="F4160" s="4" t="s">
        <v>11</v>
      </c>
      <c r="G4160" s="4" t="s">
        <v>11</v>
      </c>
      <c r="H4160" s="4" t="s">
        <v>7</v>
      </c>
    </row>
    <row r="4161" spans="1:8">
      <c r="A4161" t="n">
        <v>37558</v>
      </c>
      <c r="B4161" s="23" t="n">
        <v>25</v>
      </c>
      <c r="C4161" s="7" t="n">
        <v>5</v>
      </c>
      <c r="D4161" s="7" t="n">
        <v>65535</v>
      </c>
      <c r="E4161" s="7" t="n">
        <v>65535</v>
      </c>
      <c r="F4161" s="7" t="n">
        <v>65535</v>
      </c>
      <c r="G4161" s="7" t="n">
        <v>65535</v>
      </c>
      <c r="H4161" s="7" t="n">
        <v>0</v>
      </c>
    </row>
    <row r="4162" spans="1:8">
      <c r="A4162" t="s">
        <v>4</v>
      </c>
      <c r="B4162" s="4" t="s">
        <v>5</v>
      </c>
      <c r="C4162" s="4" t="s">
        <v>7</v>
      </c>
      <c r="D4162" s="4" t="s">
        <v>7</v>
      </c>
      <c r="E4162" s="4" t="s">
        <v>7</v>
      </c>
      <c r="F4162" s="4" t="s">
        <v>15</v>
      </c>
      <c r="G4162" s="4" t="s">
        <v>7</v>
      </c>
      <c r="H4162" s="4" t="s">
        <v>7</v>
      </c>
      <c r="I4162" s="4" t="s">
        <v>12</v>
      </c>
    </row>
    <row r="4163" spans="1:8">
      <c r="A4163" t="n">
        <v>37569</v>
      </c>
      <c r="B4163" s="10" t="n">
        <v>5</v>
      </c>
      <c r="C4163" s="7" t="n">
        <v>35</v>
      </c>
      <c r="D4163" s="7" t="n">
        <v>0</v>
      </c>
      <c r="E4163" s="7" t="n">
        <v>0</v>
      </c>
      <c r="F4163" s="7" t="n">
        <v>1</v>
      </c>
      <c r="G4163" s="7" t="n">
        <v>3</v>
      </c>
      <c r="H4163" s="7" t="n">
        <v>1</v>
      </c>
      <c r="I4163" s="11" t="n">
        <f t="normal" ca="1">A4245</f>
        <v>0</v>
      </c>
    </row>
    <row r="4164" spans="1:8">
      <c r="A4164" t="s">
        <v>4</v>
      </c>
      <c r="B4164" s="4" t="s">
        <v>5</v>
      </c>
      <c r="C4164" s="4" t="s">
        <v>7</v>
      </c>
      <c r="D4164" s="4" t="s">
        <v>11</v>
      </c>
      <c r="E4164" s="4" t="s">
        <v>13</v>
      </c>
    </row>
    <row r="4165" spans="1:8">
      <c r="A4165" t="n">
        <v>37583</v>
      </c>
      <c r="B4165" s="32" t="n">
        <v>58</v>
      </c>
      <c r="C4165" s="7" t="n">
        <v>0</v>
      </c>
      <c r="D4165" s="7" t="n">
        <v>1000</v>
      </c>
      <c r="E4165" s="7" t="n">
        <v>1</v>
      </c>
    </row>
    <row r="4166" spans="1:8">
      <c r="A4166" t="s">
        <v>4</v>
      </c>
      <c r="B4166" s="4" t="s">
        <v>5</v>
      </c>
      <c r="C4166" s="4" t="s">
        <v>7</v>
      </c>
      <c r="D4166" s="4" t="s">
        <v>11</v>
      </c>
    </row>
    <row r="4167" spans="1:8">
      <c r="A4167" t="n">
        <v>37591</v>
      </c>
      <c r="B4167" s="32" t="n">
        <v>58</v>
      </c>
      <c r="C4167" s="7" t="n">
        <v>255</v>
      </c>
      <c r="D4167" s="7" t="n">
        <v>0</v>
      </c>
    </row>
    <row r="4168" spans="1:8">
      <c r="A4168" t="s">
        <v>4</v>
      </c>
      <c r="B4168" s="4" t="s">
        <v>5</v>
      </c>
      <c r="C4168" s="4" t="s">
        <v>11</v>
      </c>
      <c r="D4168" s="4" t="s">
        <v>13</v>
      </c>
      <c r="E4168" s="4" t="s">
        <v>13</v>
      </c>
      <c r="F4168" s="4" t="s">
        <v>13</v>
      </c>
      <c r="G4168" s="4" t="s">
        <v>13</v>
      </c>
    </row>
    <row r="4169" spans="1:8">
      <c r="A4169" t="n">
        <v>37595</v>
      </c>
      <c r="B4169" s="37" t="n">
        <v>46</v>
      </c>
      <c r="C4169" s="7" t="n">
        <v>61456</v>
      </c>
      <c r="D4169" s="7" t="n">
        <v>-0.219999998807907</v>
      </c>
      <c r="E4169" s="7" t="n">
        <v>3</v>
      </c>
      <c r="F4169" s="7" t="n">
        <v>-59.5200004577637</v>
      </c>
      <c r="G4169" s="7" t="n">
        <v>359.299987792969</v>
      </c>
    </row>
    <row r="4170" spans="1:8">
      <c r="A4170" t="s">
        <v>4</v>
      </c>
      <c r="B4170" s="4" t="s">
        <v>5</v>
      </c>
      <c r="C4170" s="4" t="s">
        <v>7</v>
      </c>
      <c r="D4170" s="4" t="s">
        <v>7</v>
      </c>
      <c r="E4170" s="4" t="s">
        <v>13</v>
      </c>
      <c r="F4170" s="4" t="s">
        <v>13</v>
      </c>
      <c r="G4170" s="4" t="s">
        <v>13</v>
      </c>
      <c r="H4170" s="4" t="s">
        <v>11</v>
      </c>
      <c r="I4170" s="4" t="s">
        <v>7</v>
      </c>
    </row>
    <row r="4171" spans="1:8">
      <c r="A4171" t="n">
        <v>37614</v>
      </c>
      <c r="B4171" s="60" t="n">
        <v>45</v>
      </c>
      <c r="C4171" s="7" t="n">
        <v>4</v>
      </c>
      <c r="D4171" s="7" t="n">
        <v>3</v>
      </c>
      <c r="E4171" s="7" t="n">
        <v>7</v>
      </c>
      <c r="F4171" s="7" t="n">
        <v>359.299987792969</v>
      </c>
      <c r="G4171" s="7" t="n">
        <v>0</v>
      </c>
      <c r="H4171" s="7" t="n">
        <v>0</v>
      </c>
      <c r="I4171" s="7" t="n">
        <v>0</v>
      </c>
    </row>
    <row r="4172" spans="1:8">
      <c r="A4172" t="s">
        <v>4</v>
      </c>
      <c r="B4172" s="4" t="s">
        <v>5</v>
      </c>
      <c r="C4172" s="4" t="s">
        <v>7</v>
      </c>
      <c r="D4172" s="4" t="s">
        <v>8</v>
      </c>
    </row>
    <row r="4173" spans="1:8">
      <c r="A4173" t="n">
        <v>37632</v>
      </c>
      <c r="B4173" s="6" t="n">
        <v>2</v>
      </c>
      <c r="C4173" s="7" t="n">
        <v>10</v>
      </c>
      <c r="D4173" s="7" t="s">
        <v>218</v>
      </c>
    </row>
    <row r="4174" spans="1:8">
      <c r="A4174" t="s">
        <v>4</v>
      </c>
      <c r="B4174" s="4" t="s">
        <v>5</v>
      </c>
      <c r="C4174" s="4" t="s">
        <v>11</v>
      </c>
    </row>
    <row r="4175" spans="1:8">
      <c r="A4175" t="n">
        <v>37647</v>
      </c>
      <c r="B4175" s="28" t="n">
        <v>16</v>
      </c>
      <c r="C4175" s="7" t="n">
        <v>0</v>
      </c>
    </row>
    <row r="4176" spans="1:8">
      <c r="A4176" t="s">
        <v>4</v>
      </c>
      <c r="B4176" s="4" t="s">
        <v>5</v>
      </c>
      <c r="C4176" s="4" t="s">
        <v>7</v>
      </c>
      <c r="D4176" s="4" t="s">
        <v>11</v>
      </c>
    </row>
    <row r="4177" spans="1:9">
      <c r="A4177" t="n">
        <v>37650</v>
      </c>
      <c r="B4177" s="32" t="n">
        <v>58</v>
      </c>
      <c r="C4177" s="7" t="n">
        <v>105</v>
      </c>
      <c r="D4177" s="7" t="n">
        <v>300</v>
      </c>
    </row>
    <row r="4178" spans="1:9">
      <c r="A4178" t="s">
        <v>4</v>
      </c>
      <c r="B4178" s="4" t="s">
        <v>5</v>
      </c>
      <c r="C4178" s="4" t="s">
        <v>13</v>
      </c>
      <c r="D4178" s="4" t="s">
        <v>11</v>
      </c>
    </row>
    <row r="4179" spans="1:9">
      <c r="A4179" t="n">
        <v>37654</v>
      </c>
      <c r="B4179" s="53" t="n">
        <v>103</v>
      </c>
      <c r="C4179" s="7" t="n">
        <v>1</v>
      </c>
      <c r="D4179" s="7" t="n">
        <v>300</v>
      </c>
    </row>
    <row r="4180" spans="1:9">
      <c r="A4180" t="s">
        <v>4</v>
      </c>
      <c r="B4180" s="4" t="s">
        <v>5</v>
      </c>
      <c r="C4180" s="4" t="s">
        <v>7</v>
      </c>
      <c r="D4180" s="4" t="s">
        <v>11</v>
      </c>
    </row>
    <row r="4181" spans="1:9">
      <c r="A4181" t="n">
        <v>37661</v>
      </c>
      <c r="B4181" s="54" t="n">
        <v>72</v>
      </c>
      <c r="C4181" s="7" t="n">
        <v>4</v>
      </c>
      <c r="D4181" s="7" t="n">
        <v>0</v>
      </c>
    </row>
    <row r="4182" spans="1:9">
      <c r="A4182" t="s">
        <v>4</v>
      </c>
      <c r="B4182" s="4" t="s">
        <v>5</v>
      </c>
      <c r="C4182" s="4" t="s">
        <v>15</v>
      </c>
    </row>
    <row r="4183" spans="1:9">
      <c r="A4183" t="n">
        <v>37665</v>
      </c>
      <c r="B4183" s="64" t="n">
        <v>15</v>
      </c>
      <c r="C4183" s="7" t="n">
        <v>1073741824</v>
      </c>
    </row>
    <row r="4184" spans="1:9">
      <c r="A4184" t="s">
        <v>4</v>
      </c>
      <c r="B4184" s="4" t="s">
        <v>5</v>
      </c>
      <c r="C4184" s="4" t="s">
        <v>7</v>
      </c>
    </row>
    <row r="4185" spans="1:9">
      <c r="A4185" t="n">
        <v>37670</v>
      </c>
      <c r="B4185" s="52" t="n">
        <v>64</v>
      </c>
      <c r="C4185" s="7" t="n">
        <v>3</v>
      </c>
    </row>
    <row r="4186" spans="1:9">
      <c r="A4186" t="s">
        <v>4</v>
      </c>
      <c r="B4186" s="4" t="s">
        <v>5</v>
      </c>
      <c r="C4186" s="4" t="s">
        <v>7</v>
      </c>
    </row>
    <row r="4187" spans="1:9">
      <c r="A4187" t="n">
        <v>37672</v>
      </c>
      <c r="B4187" s="43" t="n">
        <v>74</v>
      </c>
      <c r="C4187" s="7" t="n">
        <v>67</v>
      </c>
    </row>
    <row r="4188" spans="1:9">
      <c r="A4188" t="s">
        <v>4</v>
      </c>
      <c r="B4188" s="4" t="s">
        <v>5</v>
      </c>
      <c r="C4188" s="4" t="s">
        <v>7</v>
      </c>
      <c r="D4188" s="4" t="s">
        <v>7</v>
      </c>
      <c r="E4188" s="4" t="s">
        <v>11</v>
      </c>
    </row>
    <row r="4189" spans="1:9">
      <c r="A4189" t="n">
        <v>37674</v>
      </c>
      <c r="B4189" s="60" t="n">
        <v>45</v>
      </c>
      <c r="C4189" s="7" t="n">
        <v>8</v>
      </c>
      <c r="D4189" s="7" t="n">
        <v>1</v>
      </c>
      <c r="E4189" s="7" t="n">
        <v>0</v>
      </c>
    </row>
    <row r="4190" spans="1:9">
      <c r="A4190" t="s">
        <v>4</v>
      </c>
      <c r="B4190" s="4" t="s">
        <v>5</v>
      </c>
      <c r="C4190" s="4" t="s">
        <v>11</v>
      </c>
    </row>
    <row r="4191" spans="1:9">
      <c r="A4191" t="n">
        <v>37679</v>
      </c>
      <c r="B4191" s="70" t="n">
        <v>13</v>
      </c>
      <c r="C4191" s="7" t="n">
        <v>6409</v>
      </c>
    </row>
    <row r="4192" spans="1:9">
      <c r="A4192" t="s">
        <v>4</v>
      </c>
      <c r="B4192" s="4" t="s">
        <v>5</v>
      </c>
      <c r="C4192" s="4" t="s">
        <v>11</v>
      </c>
    </row>
    <row r="4193" spans="1:5">
      <c r="A4193" t="n">
        <v>37682</v>
      </c>
      <c r="B4193" s="70" t="n">
        <v>13</v>
      </c>
      <c r="C4193" s="7" t="n">
        <v>6408</v>
      </c>
    </row>
    <row r="4194" spans="1:5">
      <c r="A4194" t="s">
        <v>4</v>
      </c>
      <c r="B4194" s="4" t="s">
        <v>5</v>
      </c>
      <c r="C4194" s="4" t="s">
        <v>11</v>
      </c>
    </row>
    <row r="4195" spans="1:5">
      <c r="A4195" t="n">
        <v>37685</v>
      </c>
      <c r="B4195" s="42" t="n">
        <v>12</v>
      </c>
      <c r="C4195" s="7" t="n">
        <v>6464</v>
      </c>
    </row>
    <row r="4196" spans="1:5">
      <c r="A4196" t="s">
        <v>4</v>
      </c>
      <c r="B4196" s="4" t="s">
        <v>5</v>
      </c>
      <c r="C4196" s="4" t="s">
        <v>11</v>
      </c>
    </row>
    <row r="4197" spans="1:5">
      <c r="A4197" t="n">
        <v>37688</v>
      </c>
      <c r="B4197" s="70" t="n">
        <v>13</v>
      </c>
      <c r="C4197" s="7" t="n">
        <v>6465</v>
      </c>
    </row>
    <row r="4198" spans="1:5">
      <c r="A4198" t="s">
        <v>4</v>
      </c>
      <c r="B4198" s="4" t="s">
        <v>5</v>
      </c>
      <c r="C4198" s="4" t="s">
        <v>11</v>
      </c>
    </row>
    <row r="4199" spans="1:5">
      <c r="A4199" t="n">
        <v>37691</v>
      </c>
      <c r="B4199" s="70" t="n">
        <v>13</v>
      </c>
      <c r="C4199" s="7" t="n">
        <v>6466</v>
      </c>
    </row>
    <row r="4200" spans="1:5">
      <c r="A4200" t="s">
        <v>4</v>
      </c>
      <c r="B4200" s="4" t="s">
        <v>5</v>
      </c>
      <c r="C4200" s="4" t="s">
        <v>11</v>
      </c>
    </row>
    <row r="4201" spans="1:5">
      <c r="A4201" t="n">
        <v>37694</v>
      </c>
      <c r="B4201" s="70" t="n">
        <v>13</v>
      </c>
      <c r="C4201" s="7" t="n">
        <v>6467</v>
      </c>
    </row>
    <row r="4202" spans="1:5">
      <c r="A4202" t="s">
        <v>4</v>
      </c>
      <c r="B4202" s="4" t="s">
        <v>5</v>
      </c>
      <c r="C4202" s="4" t="s">
        <v>11</v>
      </c>
    </row>
    <row r="4203" spans="1:5">
      <c r="A4203" t="n">
        <v>37697</v>
      </c>
      <c r="B4203" s="70" t="n">
        <v>13</v>
      </c>
      <c r="C4203" s="7" t="n">
        <v>6468</v>
      </c>
    </row>
    <row r="4204" spans="1:5">
      <c r="A4204" t="s">
        <v>4</v>
      </c>
      <c r="B4204" s="4" t="s">
        <v>5</v>
      </c>
      <c r="C4204" s="4" t="s">
        <v>11</v>
      </c>
    </row>
    <row r="4205" spans="1:5">
      <c r="A4205" t="n">
        <v>37700</v>
      </c>
      <c r="B4205" s="70" t="n">
        <v>13</v>
      </c>
      <c r="C4205" s="7" t="n">
        <v>6469</v>
      </c>
    </row>
    <row r="4206" spans="1:5">
      <c r="A4206" t="s">
        <v>4</v>
      </c>
      <c r="B4206" s="4" t="s">
        <v>5</v>
      </c>
      <c r="C4206" s="4" t="s">
        <v>11</v>
      </c>
    </row>
    <row r="4207" spans="1:5">
      <c r="A4207" t="n">
        <v>37703</v>
      </c>
      <c r="B4207" s="70" t="n">
        <v>13</v>
      </c>
      <c r="C4207" s="7" t="n">
        <v>6470</v>
      </c>
    </row>
    <row r="4208" spans="1:5">
      <c r="A4208" t="s">
        <v>4</v>
      </c>
      <c r="B4208" s="4" t="s">
        <v>5</v>
      </c>
      <c r="C4208" s="4" t="s">
        <v>11</v>
      </c>
    </row>
    <row r="4209" spans="1:3">
      <c r="A4209" t="n">
        <v>37706</v>
      </c>
      <c r="B4209" s="70" t="n">
        <v>13</v>
      </c>
      <c r="C4209" s="7" t="n">
        <v>6471</v>
      </c>
    </row>
    <row r="4210" spans="1:3">
      <c r="A4210" t="s">
        <v>4</v>
      </c>
      <c r="B4210" s="4" t="s">
        <v>5</v>
      </c>
      <c r="C4210" s="4" t="s">
        <v>7</v>
      </c>
    </row>
    <row r="4211" spans="1:3">
      <c r="A4211" t="n">
        <v>37709</v>
      </c>
      <c r="B4211" s="43" t="n">
        <v>74</v>
      </c>
      <c r="C4211" s="7" t="n">
        <v>18</v>
      </c>
    </row>
    <row r="4212" spans="1:3">
      <c r="A4212" t="s">
        <v>4</v>
      </c>
      <c r="B4212" s="4" t="s">
        <v>5</v>
      </c>
      <c r="C4212" s="4" t="s">
        <v>7</v>
      </c>
    </row>
    <row r="4213" spans="1:3">
      <c r="A4213" t="n">
        <v>37711</v>
      </c>
      <c r="B4213" s="43" t="n">
        <v>74</v>
      </c>
      <c r="C4213" s="7" t="n">
        <v>45</v>
      </c>
    </row>
    <row r="4214" spans="1:3">
      <c r="A4214" t="s">
        <v>4</v>
      </c>
      <c r="B4214" s="4" t="s">
        <v>5</v>
      </c>
      <c r="C4214" s="4" t="s">
        <v>11</v>
      </c>
    </row>
    <row r="4215" spans="1:3">
      <c r="A4215" t="n">
        <v>37713</v>
      </c>
      <c r="B4215" s="28" t="n">
        <v>16</v>
      </c>
      <c r="C4215" s="7" t="n">
        <v>0</v>
      </c>
    </row>
    <row r="4216" spans="1:3">
      <c r="A4216" t="s">
        <v>4</v>
      </c>
      <c r="B4216" s="4" t="s">
        <v>5</v>
      </c>
      <c r="C4216" s="4" t="s">
        <v>7</v>
      </c>
      <c r="D4216" s="4" t="s">
        <v>7</v>
      </c>
      <c r="E4216" s="4" t="s">
        <v>7</v>
      </c>
      <c r="F4216" s="4" t="s">
        <v>7</v>
      </c>
    </row>
    <row r="4217" spans="1:3">
      <c r="A4217" t="n">
        <v>37716</v>
      </c>
      <c r="B4217" s="9" t="n">
        <v>14</v>
      </c>
      <c r="C4217" s="7" t="n">
        <v>0</v>
      </c>
      <c r="D4217" s="7" t="n">
        <v>8</v>
      </c>
      <c r="E4217" s="7" t="n">
        <v>0</v>
      </c>
      <c r="F4217" s="7" t="n">
        <v>0</v>
      </c>
    </row>
    <row r="4218" spans="1:3">
      <c r="A4218" t="s">
        <v>4</v>
      </c>
      <c r="B4218" s="4" t="s">
        <v>5</v>
      </c>
      <c r="C4218" s="4" t="s">
        <v>7</v>
      </c>
      <c r="D4218" s="4" t="s">
        <v>8</v>
      </c>
    </row>
    <row r="4219" spans="1:3">
      <c r="A4219" t="n">
        <v>37721</v>
      </c>
      <c r="B4219" s="6" t="n">
        <v>2</v>
      </c>
      <c r="C4219" s="7" t="n">
        <v>11</v>
      </c>
      <c r="D4219" s="7" t="s">
        <v>20</v>
      </c>
    </row>
    <row r="4220" spans="1:3">
      <c r="A4220" t="s">
        <v>4</v>
      </c>
      <c r="B4220" s="4" t="s">
        <v>5</v>
      </c>
      <c r="C4220" s="4" t="s">
        <v>11</v>
      </c>
    </row>
    <row r="4221" spans="1:3">
      <c r="A4221" t="n">
        <v>37735</v>
      </c>
      <c r="B4221" s="28" t="n">
        <v>16</v>
      </c>
      <c r="C4221" s="7" t="n">
        <v>0</v>
      </c>
    </row>
    <row r="4222" spans="1:3">
      <c r="A4222" t="s">
        <v>4</v>
      </c>
      <c r="B4222" s="4" t="s">
        <v>5</v>
      </c>
      <c r="C4222" s="4" t="s">
        <v>7</v>
      </c>
      <c r="D4222" s="4" t="s">
        <v>8</v>
      </c>
    </row>
    <row r="4223" spans="1:3">
      <c r="A4223" t="n">
        <v>37738</v>
      </c>
      <c r="B4223" s="6" t="n">
        <v>2</v>
      </c>
      <c r="C4223" s="7" t="n">
        <v>11</v>
      </c>
      <c r="D4223" s="7" t="s">
        <v>222</v>
      </c>
    </row>
    <row r="4224" spans="1:3">
      <c r="A4224" t="s">
        <v>4</v>
      </c>
      <c r="B4224" s="4" t="s">
        <v>5</v>
      </c>
      <c r="C4224" s="4" t="s">
        <v>11</v>
      </c>
    </row>
    <row r="4225" spans="1:6">
      <c r="A4225" t="n">
        <v>37747</v>
      </c>
      <c r="B4225" s="28" t="n">
        <v>16</v>
      </c>
      <c r="C4225" s="7" t="n">
        <v>0</v>
      </c>
    </row>
    <row r="4226" spans="1:6">
      <c r="A4226" t="s">
        <v>4</v>
      </c>
      <c r="B4226" s="4" t="s">
        <v>5</v>
      </c>
      <c r="C4226" s="4" t="s">
        <v>15</v>
      </c>
    </row>
    <row r="4227" spans="1:6">
      <c r="A4227" t="n">
        <v>37750</v>
      </c>
      <c r="B4227" s="64" t="n">
        <v>15</v>
      </c>
      <c r="C4227" s="7" t="n">
        <v>2048</v>
      </c>
    </row>
    <row r="4228" spans="1:6">
      <c r="A4228" t="s">
        <v>4</v>
      </c>
      <c r="B4228" s="4" t="s">
        <v>5</v>
      </c>
      <c r="C4228" s="4" t="s">
        <v>7</v>
      </c>
      <c r="D4228" s="4" t="s">
        <v>8</v>
      </c>
    </row>
    <row r="4229" spans="1:6">
      <c r="A4229" t="n">
        <v>37755</v>
      </c>
      <c r="B4229" s="6" t="n">
        <v>2</v>
      </c>
      <c r="C4229" s="7" t="n">
        <v>10</v>
      </c>
      <c r="D4229" s="7" t="s">
        <v>48</v>
      </c>
    </row>
    <row r="4230" spans="1:6">
      <c r="A4230" t="s">
        <v>4</v>
      </c>
      <c r="B4230" s="4" t="s">
        <v>5</v>
      </c>
      <c r="C4230" s="4" t="s">
        <v>11</v>
      </c>
    </row>
    <row r="4231" spans="1:6">
      <c r="A4231" t="n">
        <v>37773</v>
      </c>
      <c r="B4231" s="28" t="n">
        <v>16</v>
      </c>
      <c r="C4231" s="7" t="n">
        <v>0</v>
      </c>
    </row>
    <row r="4232" spans="1:6">
      <c r="A4232" t="s">
        <v>4</v>
      </c>
      <c r="B4232" s="4" t="s">
        <v>5</v>
      </c>
      <c r="C4232" s="4" t="s">
        <v>7</v>
      </c>
      <c r="D4232" s="4" t="s">
        <v>8</v>
      </c>
    </row>
    <row r="4233" spans="1:6">
      <c r="A4233" t="n">
        <v>37776</v>
      </c>
      <c r="B4233" s="6" t="n">
        <v>2</v>
      </c>
      <c r="C4233" s="7" t="n">
        <v>10</v>
      </c>
      <c r="D4233" s="7" t="s">
        <v>49</v>
      </c>
    </row>
    <row r="4234" spans="1:6">
      <c r="A4234" t="s">
        <v>4</v>
      </c>
      <c r="B4234" s="4" t="s">
        <v>5</v>
      </c>
      <c r="C4234" s="4" t="s">
        <v>11</v>
      </c>
    </row>
    <row r="4235" spans="1:6">
      <c r="A4235" t="n">
        <v>37795</v>
      </c>
      <c r="B4235" s="28" t="n">
        <v>16</v>
      </c>
      <c r="C4235" s="7" t="n">
        <v>0</v>
      </c>
    </row>
    <row r="4236" spans="1:6">
      <c r="A4236" t="s">
        <v>4</v>
      </c>
      <c r="B4236" s="4" t="s">
        <v>5</v>
      </c>
      <c r="C4236" s="4" t="s">
        <v>7</v>
      </c>
      <c r="D4236" s="4" t="s">
        <v>11</v>
      </c>
      <c r="E4236" s="4" t="s">
        <v>13</v>
      </c>
    </row>
    <row r="4237" spans="1:6">
      <c r="A4237" t="n">
        <v>37798</v>
      </c>
      <c r="B4237" s="32" t="n">
        <v>58</v>
      </c>
      <c r="C4237" s="7" t="n">
        <v>100</v>
      </c>
      <c r="D4237" s="7" t="n">
        <v>300</v>
      </c>
      <c r="E4237" s="7" t="n">
        <v>1</v>
      </c>
    </row>
    <row r="4238" spans="1:6">
      <c r="A4238" t="s">
        <v>4</v>
      </c>
      <c r="B4238" s="4" t="s">
        <v>5</v>
      </c>
      <c r="C4238" s="4" t="s">
        <v>7</v>
      </c>
      <c r="D4238" s="4" t="s">
        <v>11</v>
      </c>
    </row>
    <row r="4239" spans="1:6">
      <c r="A4239" t="n">
        <v>37806</v>
      </c>
      <c r="B4239" s="32" t="n">
        <v>58</v>
      </c>
      <c r="C4239" s="7" t="n">
        <v>255</v>
      </c>
      <c r="D4239" s="7" t="n">
        <v>0</v>
      </c>
    </row>
    <row r="4240" spans="1:6">
      <c r="A4240" t="s">
        <v>4</v>
      </c>
      <c r="B4240" s="4" t="s">
        <v>5</v>
      </c>
      <c r="C4240" s="4" t="s">
        <v>7</v>
      </c>
    </row>
    <row r="4241" spans="1:5">
      <c r="A4241" t="n">
        <v>37810</v>
      </c>
      <c r="B4241" s="34" t="n">
        <v>23</v>
      </c>
      <c r="C4241" s="7" t="n">
        <v>0</v>
      </c>
    </row>
    <row r="4242" spans="1:5">
      <c r="A4242" t="s">
        <v>4</v>
      </c>
      <c r="B4242" s="4" t="s">
        <v>5</v>
      </c>
    </row>
    <row r="4243" spans="1:5">
      <c r="A4243" t="n">
        <v>37812</v>
      </c>
      <c r="B4243" s="5" t="n">
        <v>1</v>
      </c>
    </row>
    <row r="4244" spans="1:5">
      <c r="A4244" t="s">
        <v>4</v>
      </c>
      <c r="B4244" s="4" t="s">
        <v>5</v>
      </c>
      <c r="C4244" s="4" t="s">
        <v>7</v>
      </c>
      <c r="D4244" s="4" t="s">
        <v>11</v>
      </c>
      <c r="E4244" s="4" t="s">
        <v>13</v>
      </c>
    </row>
    <row r="4245" spans="1:5">
      <c r="A4245" t="n">
        <v>37813</v>
      </c>
      <c r="B4245" s="32" t="n">
        <v>58</v>
      </c>
      <c r="C4245" s="7" t="n">
        <v>100</v>
      </c>
      <c r="D4245" s="7" t="n">
        <v>300</v>
      </c>
      <c r="E4245" s="7" t="n">
        <v>0.300000011920929</v>
      </c>
    </row>
    <row r="4246" spans="1:5">
      <c r="A4246" t="s">
        <v>4</v>
      </c>
      <c r="B4246" s="4" t="s">
        <v>5</v>
      </c>
      <c r="C4246" s="4" t="s">
        <v>7</v>
      </c>
      <c r="D4246" s="4" t="s">
        <v>11</v>
      </c>
    </row>
    <row r="4247" spans="1:5">
      <c r="A4247" t="n">
        <v>37821</v>
      </c>
      <c r="B4247" s="32" t="n">
        <v>58</v>
      </c>
      <c r="C4247" s="7" t="n">
        <v>255</v>
      </c>
      <c r="D4247" s="7" t="n">
        <v>0</v>
      </c>
    </row>
    <row r="4248" spans="1:5">
      <c r="A4248" t="s">
        <v>4</v>
      </c>
      <c r="B4248" s="4" t="s">
        <v>5</v>
      </c>
      <c r="C4248" s="4" t="s">
        <v>11</v>
      </c>
      <c r="D4248" s="4" t="s">
        <v>11</v>
      </c>
      <c r="E4248" s="4" t="s">
        <v>11</v>
      </c>
    </row>
    <row r="4249" spans="1:5">
      <c r="A4249" t="n">
        <v>37825</v>
      </c>
      <c r="B4249" s="66" t="n">
        <v>61</v>
      </c>
      <c r="C4249" s="7" t="n">
        <v>0</v>
      </c>
      <c r="D4249" s="7" t="n">
        <v>65533</v>
      </c>
      <c r="E4249" s="7" t="n">
        <v>1000</v>
      </c>
    </row>
    <row r="4250" spans="1:5">
      <c r="A4250" t="s">
        <v>4</v>
      </c>
      <c r="B4250" s="4" t="s">
        <v>5</v>
      </c>
      <c r="C4250" s="4" t="s">
        <v>11</v>
      </c>
      <c r="D4250" s="4" t="s">
        <v>11</v>
      </c>
      <c r="E4250" s="4" t="s">
        <v>11</v>
      </c>
    </row>
    <row r="4251" spans="1:5">
      <c r="A4251" t="n">
        <v>37832</v>
      </c>
      <c r="B4251" s="66" t="n">
        <v>61</v>
      </c>
      <c r="C4251" s="7" t="n">
        <v>61491</v>
      </c>
      <c r="D4251" s="7" t="n">
        <v>65533</v>
      </c>
      <c r="E4251" s="7" t="n">
        <v>1000</v>
      </c>
    </row>
    <row r="4252" spans="1:5">
      <c r="A4252" t="s">
        <v>4</v>
      </c>
      <c r="B4252" s="4" t="s">
        <v>5</v>
      </c>
      <c r="C4252" s="4" t="s">
        <v>11</v>
      </c>
      <c r="D4252" s="4" t="s">
        <v>11</v>
      </c>
      <c r="E4252" s="4" t="s">
        <v>11</v>
      </c>
    </row>
    <row r="4253" spans="1:5">
      <c r="A4253" t="n">
        <v>37839</v>
      </c>
      <c r="B4253" s="66" t="n">
        <v>61</v>
      </c>
      <c r="C4253" s="7" t="n">
        <v>61492</v>
      </c>
      <c r="D4253" s="7" t="n">
        <v>65533</v>
      </c>
      <c r="E4253" s="7" t="n">
        <v>1000</v>
      </c>
    </row>
    <row r="4254" spans="1:5">
      <c r="A4254" t="s">
        <v>4</v>
      </c>
      <c r="B4254" s="4" t="s">
        <v>5</v>
      </c>
      <c r="C4254" s="4" t="s">
        <v>11</v>
      </c>
      <c r="D4254" s="4" t="s">
        <v>11</v>
      </c>
      <c r="E4254" s="4" t="s">
        <v>11</v>
      </c>
    </row>
    <row r="4255" spans="1:5">
      <c r="A4255" t="n">
        <v>37846</v>
      </c>
      <c r="B4255" s="66" t="n">
        <v>61</v>
      </c>
      <c r="C4255" s="7" t="n">
        <v>61493</v>
      </c>
      <c r="D4255" s="7" t="n">
        <v>65533</v>
      </c>
      <c r="E4255" s="7" t="n">
        <v>1000</v>
      </c>
    </row>
    <row r="4256" spans="1:5">
      <c r="A4256" t="s">
        <v>4</v>
      </c>
      <c r="B4256" s="4" t="s">
        <v>5</v>
      </c>
      <c r="C4256" s="4" t="s">
        <v>11</v>
      </c>
      <c r="D4256" s="4" t="s">
        <v>11</v>
      </c>
      <c r="E4256" s="4" t="s">
        <v>11</v>
      </c>
    </row>
    <row r="4257" spans="1:5">
      <c r="A4257" t="n">
        <v>37853</v>
      </c>
      <c r="B4257" s="66" t="n">
        <v>61</v>
      </c>
      <c r="C4257" s="7" t="n">
        <v>61494</v>
      </c>
      <c r="D4257" s="7" t="n">
        <v>65533</v>
      </c>
      <c r="E4257" s="7" t="n">
        <v>1000</v>
      </c>
    </row>
    <row r="4258" spans="1:5">
      <c r="A4258" t="s">
        <v>4</v>
      </c>
      <c r="B4258" s="4" t="s">
        <v>5</v>
      </c>
      <c r="C4258" s="4" t="s">
        <v>11</v>
      </c>
      <c r="D4258" s="4" t="s">
        <v>11</v>
      </c>
      <c r="E4258" s="4" t="s">
        <v>11</v>
      </c>
    </row>
    <row r="4259" spans="1:5">
      <c r="A4259" t="n">
        <v>37860</v>
      </c>
      <c r="B4259" s="66" t="n">
        <v>61</v>
      </c>
      <c r="C4259" s="7" t="n">
        <v>61495</v>
      </c>
      <c r="D4259" s="7" t="n">
        <v>65533</v>
      </c>
      <c r="E4259" s="7" t="n">
        <v>1000</v>
      </c>
    </row>
    <row r="4260" spans="1:5">
      <c r="A4260" t="s">
        <v>4</v>
      </c>
      <c r="B4260" s="4" t="s">
        <v>5</v>
      </c>
      <c r="C4260" s="4" t="s">
        <v>11</v>
      </c>
      <c r="D4260" s="4" t="s">
        <v>11</v>
      </c>
      <c r="E4260" s="4" t="s">
        <v>13</v>
      </c>
      <c r="F4260" s="4" t="s">
        <v>13</v>
      </c>
      <c r="G4260" s="4" t="s">
        <v>13</v>
      </c>
      <c r="H4260" s="4" t="s">
        <v>13</v>
      </c>
      <c r="I4260" s="4" t="s">
        <v>7</v>
      </c>
      <c r="J4260" s="4" t="s">
        <v>11</v>
      </c>
    </row>
    <row r="4261" spans="1:5">
      <c r="A4261" t="n">
        <v>37867</v>
      </c>
      <c r="B4261" s="58" t="n">
        <v>55</v>
      </c>
      <c r="C4261" s="7" t="n">
        <v>0</v>
      </c>
      <c r="D4261" s="7" t="n">
        <v>65024</v>
      </c>
      <c r="E4261" s="7" t="n">
        <v>0</v>
      </c>
      <c r="F4261" s="7" t="n">
        <v>0</v>
      </c>
      <c r="G4261" s="7" t="n">
        <v>3</v>
      </c>
      <c r="H4261" s="7" t="n">
        <v>1.20000004768372</v>
      </c>
      <c r="I4261" s="7" t="n">
        <v>1</v>
      </c>
      <c r="J4261" s="7" t="n">
        <v>0</v>
      </c>
    </row>
    <row r="4262" spans="1:5">
      <c r="A4262" t="s">
        <v>4</v>
      </c>
      <c r="B4262" s="4" t="s">
        <v>5</v>
      </c>
      <c r="C4262" s="4" t="s">
        <v>11</v>
      </c>
      <c r="D4262" s="4" t="s">
        <v>11</v>
      </c>
      <c r="E4262" s="4" t="s">
        <v>13</v>
      </c>
      <c r="F4262" s="4" t="s">
        <v>13</v>
      </c>
      <c r="G4262" s="4" t="s">
        <v>13</v>
      </c>
      <c r="H4262" s="4" t="s">
        <v>13</v>
      </c>
      <c r="I4262" s="4" t="s">
        <v>7</v>
      </c>
      <c r="J4262" s="4" t="s">
        <v>11</v>
      </c>
    </row>
    <row r="4263" spans="1:5">
      <c r="A4263" t="n">
        <v>37891</v>
      </c>
      <c r="B4263" s="58" t="n">
        <v>55</v>
      </c>
      <c r="C4263" s="7" t="n">
        <v>61491</v>
      </c>
      <c r="D4263" s="7" t="n">
        <v>65024</v>
      </c>
      <c r="E4263" s="7" t="n">
        <v>0</v>
      </c>
      <c r="F4263" s="7" t="n">
        <v>0</v>
      </c>
      <c r="G4263" s="7" t="n">
        <v>3</v>
      </c>
      <c r="H4263" s="7" t="n">
        <v>1.20000004768372</v>
      </c>
      <c r="I4263" s="7" t="n">
        <v>1</v>
      </c>
      <c r="J4263" s="7" t="n">
        <v>0</v>
      </c>
    </row>
    <row r="4264" spans="1:5">
      <c r="A4264" t="s">
        <v>4</v>
      </c>
      <c r="B4264" s="4" t="s">
        <v>5</v>
      </c>
      <c r="C4264" s="4" t="s">
        <v>11</v>
      </c>
      <c r="D4264" s="4" t="s">
        <v>11</v>
      </c>
      <c r="E4264" s="4" t="s">
        <v>13</v>
      </c>
      <c r="F4264" s="4" t="s">
        <v>13</v>
      </c>
      <c r="G4264" s="4" t="s">
        <v>13</v>
      </c>
      <c r="H4264" s="4" t="s">
        <v>13</v>
      </c>
      <c r="I4264" s="4" t="s">
        <v>7</v>
      </c>
      <c r="J4264" s="4" t="s">
        <v>11</v>
      </c>
    </row>
    <row r="4265" spans="1:5">
      <c r="A4265" t="n">
        <v>37915</v>
      </c>
      <c r="B4265" s="58" t="n">
        <v>55</v>
      </c>
      <c r="C4265" s="7" t="n">
        <v>61492</v>
      </c>
      <c r="D4265" s="7" t="n">
        <v>65024</v>
      </c>
      <c r="E4265" s="7" t="n">
        <v>0</v>
      </c>
      <c r="F4265" s="7" t="n">
        <v>0</v>
      </c>
      <c r="G4265" s="7" t="n">
        <v>3</v>
      </c>
      <c r="H4265" s="7" t="n">
        <v>1.20000004768372</v>
      </c>
      <c r="I4265" s="7" t="n">
        <v>1</v>
      </c>
      <c r="J4265" s="7" t="n">
        <v>0</v>
      </c>
    </row>
    <row r="4266" spans="1:5">
      <c r="A4266" t="s">
        <v>4</v>
      </c>
      <c r="B4266" s="4" t="s">
        <v>5</v>
      </c>
      <c r="C4266" s="4" t="s">
        <v>11</v>
      </c>
      <c r="D4266" s="4" t="s">
        <v>11</v>
      </c>
      <c r="E4266" s="4" t="s">
        <v>13</v>
      </c>
      <c r="F4266" s="4" t="s">
        <v>13</v>
      </c>
      <c r="G4266" s="4" t="s">
        <v>13</v>
      </c>
      <c r="H4266" s="4" t="s">
        <v>13</v>
      </c>
      <c r="I4266" s="4" t="s">
        <v>7</v>
      </c>
      <c r="J4266" s="4" t="s">
        <v>11</v>
      </c>
    </row>
    <row r="4267" spans="1:5">
      <c r="A4267" t="n">
        <v>37939</v>
      </c>
      <c r="B4267" s="58" t="n">
        <v>55</v>
      </c>
      <c r="C4267" s="7" t="n">
        <v>61493</v>
      </c>
      <c r="D4267" s="7" t="n">
        <v>65024</v>
      </c>
      <c r="E4267" s="7" t="n">
        <v>0</v>
      </c>
      <c r="F4267" s="7" t="n">
        <v>0</v>
      </c>
      <c r="G4267" s="7" t="n">
        <v>3</v>
      </c>
      <c r="H4267" s="7" t="n">
        <v>1.20000004768372</v>
      </c>
      <c r="I4267" s="7" t="n">
        <v>1</v>
      </c>
      <c r="J4267" s="7" t="n">
        <v>0</v>
      </c>
    </row>
    <row r="4268" spans="1:5">
      <c r="A4268" t="s">
        <v>4</v>
      </c>
      <c r="B4268" s="4" t="s">
        <v>5</v>
      </c>
      <c r="C4268" s="4" t="s">
        <v>11</v>
      </c>
      <c r="D4268" s="4" t="s">
        <v>11</v>
      </c>
      <c r="E4268" s="4" t="s">
        <v>13</v>
      </c>
      <c r="F4268" s="4" t="s">
        <v>13</v>
      </c>
      <c r="G4268" s="4" t="s">
        <v>13</v>
      </c>
      <c r="H4268" s="4" t="s">
        <v>13</v>
      </c>
      <c r="I4268" s="4" t="s">
        <v>7</v>
      </c>
      <c r="J4268" s="4" t="s">
        <v>11</v>
      </c>
    </row>
    <row r="4269" spans="1:5">
      <c r="A4269" t="n">
        <v>37963</v>
      </c>
      <c r="B4269" s="58" t="n">
        <v>55</v>
      </c>
      <c r="C4269" s="7" t="n">
        <v>61494</v>
      </c>
      <c r="D4269" s="7" t="n">
        <v>65024</v>
      </c>
      <c r="E4269" s="7" t="n">
        <v>0</v>
      </c>
      <c r="F4269" s="7" t="n">
        <v>0</v>
      </c>
      <c r="G4269" s="7" t="n">
        <v>3</v>
      </c>
      <c r="H4269" s="7" t="n">
        <v>1.20000004768372</v>
      </c>
      <c r="I4269" s="7" t="n">
        <v>1</v>
      </c>
      <c r="J4269" s="7" t="n">
        <v>0</v>
      </c>
    </row>
    <row r="4270" spans="1:5">
      <c r="A4270" t="s">
        <v>4</v>
      </c>
      <c r="B4270" s="4" t="s">
        <v>5</v>
      </c>
      <c r="C4270" s="4" t="s">
        <v>11</v>
      </c>
      <c r="D4270" s="4" t="s">
        <v>11</v>
      </c>
      <c r="E4270" s="4" t="s">
        <v>13</v>
      </c>
      <c r="F4270" s="4" t="s">
        <v>13</v>
      </c>
      <c r="G4270" s="4" t="s">
        <v>13</v>
      </c>
      <c r="H4270" s="4" t="s">
        <v>13</v>
      </c>
      <c r="I4270" s="4" t="s">
        <v>7</v>
      </c>
      <c r="J4270" s="4" t="s">
        <v>11</v>
      </c>
    </row>
    <row r="4271" spans="1:5">
      <c r="A4271" t="n">
        <v>37987</v>
      </c>
      <c r="B4271" s="58" t="n">
        <v>55</v>
      </c>
      <c r="C4271" s="7" t="n">
        <v>61495</v>
      </c>
      <c r="D4271" s="7" t="n">
        <v>65024</v>
      </c>
      <c r="E4271" s="7" t="n">
        <v>0</v>
      </c>
      <c r="F4271" s="7" t="n">
        <v>0</v>
      </c>
      <c r="G4271" s="7" t="n">
        <v>3</v>
      </c>
      <c r="H4271" s="7" t="n">
        <v>1.20000004768372</v>
      </c>
      <c r="I4271" s="7" t="n">
        <v>1</v>
      </c>
      <c r="J4271" s="7" t="n">
        <v>0</v>
      </c>
    </row>
    <row r="4272" spans="1:5">
      <c r="A4272" t="s">
        <v>4</v>
      </c>
      <c r="B4272" s="4" t="s">
        <v>5</v>
      </c>
      <c r="C4272" s="4" t="s">
        <v>11</v>
      </c>
    </row>
    <row r="4273" spans="1:10">
      <c r="A4273" t="n">
        <v>38011</v>
      </c>
      <c r="B4273" s="28" t="n">
        <v>16</v>
      </c>
      <c r="C4273" s="7" t="n">
        <v>1000</v>
      </c>
    </row>
    <row r="4274" spans="1:10">
      <c r="A4274" t="s">
        <v>4</v>
      </c>
      <c r="B4274" s="4" t="s">
        <v>5</v>
      </c>
      <c r="C4274" s="4" t="s">
        <v>7</v>
      </c>
      <c r="D4274" s="4" t="s">
        <v>11</v>
      </c>
      <c r="E4274" s="4" t="s">
        <v>7</v>
      </c>
    </row>
    <row r="4275" spans="1:10">
      <c r="A4275" t="n">
        <v>38014</v>
      </c>
      <c r="B4275" s="12" t="n">
        <v>49</v>
      </c>
      <c r="C4275" s="7" t="n">
        <v>1</v>
      </c>
      <c r="D4275" s="7" t="n">
        <v>4000</v>
      </c>
      <c r="E4275" s="7" t="n">
        <v>0</v>
      </c>
    </row>
    <row r="4276" spans="1:10">
      <c r="A4276" t="s">
        <v>4</v>
      </c>
      <c r="B4276" s="4" t="s">
        <v>5</v>
      </c>
      <c r="C4276" s="4" t="s">
        <v>7</v>
      </c>
      <c r="D4276" s="4" t="s">
        <v>11</v>
      </c>
      <c r="E4276" s="4" t="s">
        <v>13</v>
      </c>
    </row>
    <row r="4277" spans="1:10">
      <c r="A4277" t="n">
        <v>38019</v>
      </c>
      <c r="B4277" s="32" t="n">
        <v>58</v>
      </c>
      <c r="C4277" s="7" t="n">
        <v>0</v>
      </c>
      <c r="D4277" s="7" t="n">
        <v>1000</v>
      </c>
      <c r="E4277" s="7" t="n">
        <v>1</v>
      </c>
    </row>
    <row r="4278" spans="1:10">
      <c r="A4278" t="s">
        <v>4</v>
      </c>
      <c r="B4278" s="4" t="s">
        <v>5</v>
      </c>
      <c r="C4278" s="4" t="s">
        <v>7</v>
      </c>
      <c r="D4278" s="4" t="s">
        <v>11</v>
      </c>
    </row>
    <row r="4279" spans="1:10">
      <c r="A4279" t="n">
        <v>38027</v>
      </c>
      <c r="B4279" s="32" t="n">
        <v>58</v>
      </c>
      <c r="C4279" s="7" t="n">
        <v>255</v>
      </c>
      <c r="D4279" s="7" t="n">
        <v>0</v>
      </c>
    </row>
    <row r="4280" spans="1:10">
      <c r="A4280" t="s">
        <v>4</v>
      </c>
      <c r="B4280" s="4" t="s">
        <v>5</v>
      </c>
      <c r="C4280" s="4" t="s">
        <v>11</v>
      </c>
      <c r="D4280" s="4" t="s">
        <v>7</v>
      </c>
    </row>
    <row r="4281" spans="1:10">
      <c r="A4281" t="n">
        <v>38031</v>
      </c>
      <c r="B4281" s="49" t="n">
        <v>56</v>
      </c>
      <c r="C4281" s="7" t="n">
        <v>0</v>
      </c>
      <c r="D4281" s="7" t="n">
        <v>1</v>
      </c>
    </row>
    <row r="4282" spans="1:10">
      <c r="A4282" t="s">
        <v>4</v>
      </c>
      <c r="B4282" s="4" t="s">
        <v>5</v>
      </c>
      <c r="C4282" s="4" t="s">
        <v>11</v>
      </c>
      <c r="D4282" s="4" t="s">
        <v>7</v>
      </c>
    </row>
    <row r="4283" spans="1:10">
      <c r="A4283" t="n">
        <v>38035</v>
      </c>
      <c r="B4283" s="49" t="n">
        <v>56</v>
      </c>
      <c r="C4283" s="7" t="n">
        <v>61491</v>
      </c>
      <c r="D4283" s="7" t="n">
        <v>1</v>
      </c>
    </row>
    <row r="4284" spans="1:10">
      <c r="A4284" t="s">
        <v>4</v>
      </c>
      <c r="B4284" s="4" t="s">
        <v>5</v>
      </c>
      <c r="C4284" s="4" t="s">
        <v>11</v>
      </c>
      <c r="D4284" s="4" t="s">
        <v>7</v>
      </c>
    </row>
    <row r="4285" spans="1:10">
      <c r="A4285" t="n">
        <v>38039</v>
      </c>
      <c r="B4285" s="49" t="n">
        <v>56</v>
      </c>
      <c r="C4285" s="7" t="n">
        <v>61492</v>
      </c>
      <c r="D4285" s="7" t="n">
        <v>1</v>
      </c>
    </row>
    <row r="4286" spans="1:10">
      <c r="A4286" t="s">
        <v>4</v>
      </c>
      <c r="B4286" s="4" t="s">
        <v>5</v>
      </c>
      <c r="C4286" s="4" t="s">
        <v>11</v>
      </c>
      <c r="D4286" s="4" t="s">
        <v>7</v>
      </c>
    </row>
    <row r="4287" spans="1:10">
      <c r="A4287" t="n">
        <v>38043</v>
      </c>
      <c r="B4287" s="49" t="n">
        <v>56</v>
      </c>
      <c r="C4287" s="7" t="n">
        <v>61493</v>
      </c>
      <c r="D4287" s="7" t="n">
        <v>1</v>
      </c>
    </row>
    <row r="4288" spans="1:10">
      <c r="A4288" t="s">
        <v>4</v>
      </c>
      <c r="B4288" s="4" t="s">
        <v>5</v>
      </c>
      <c r="C4288" s="4" t="s">
        <v>11</v>
      </c>
      <c r="D4288" s="4" t="s">
        <v>7</v>
      </c>
    </row>
    <row r="4289" spans="1:5">
      <c r="A4289" t="n">
        <v>38047</v>
      </c>
      <c r="B4289" s="49" t="n">
        <v>56</v>
      </c>
      <c r="C4289" s="7" t="n">
        <v>61494</v>
      </c>
      <c r="D4289" s="7" t="n">
        <v>1</v>
      </c>
    </row>
    <row r="4290" spans="1:5">
      <c r="A4290" t="s">
        <v>4</v>
      </c>
      <c r="B4290" s="4" t="s">
        <v>5</v>
      </c>
      <c r="C4290" s="4" t="s">
        <v>11</v>
      </c>
      <c r="D4290" s="4" t="s">
        <v>7</v>
      </c>
    </row>
    <row r="4291" spans="1:5">
      <c r="A4291" t="n">
        <v>38051</v>
      </c>
      <c r="B4291" s="49" t="n">
        <v>56</v>
      </c>
      <c r="C4291" s="7" t="n">
        <v>61495</v>
      </c>
      <c r="D4291" s="7" t="n">
        <v>1</v>
      </c>
    </row>
    <row r="4292" spans="1:5">
      <c r="A4292" t="s">
        <v>4</v>
      </c>
      <c r="B4292" s="4" t="s">
        <v>5</v>
      </c>
      <c r="C4292" s="4" t="s">
        <v>7</v>
      </c>
      <c r="D4292" s="4" t="s">
        <v>7</v>
      </c>
    </row>
    <row r="4293" spans="1:5">
      <c r="A4293" t="n">
        <v>38055</v>
      </c>
      <c r="B4293" s="12" t="n">
        <v>49</v>
      </c>
      <c r="C4293" s="7" t="n">
        <v>2</v>
      </c>
      <c r="D4293" s="7" t="n">
        <v>0</v>
      </c>
    </row>
    <row r="4294" spans="1:5">
      <c r="A4294" t="s">
        <v>4</v>
      </c>
      <c r="B4294" s="4" t="s">
        <v>5</v>
      </c>
      <c r="C4294" s="4" t="s">
        <v>11</v>
      </c>
      <c r="D4294" s="4" t="s">
        <v>8</v>
      </c>
      <c r="E4294" s="4" t="s">
        <v>8</v>
      </c>
      <c r="F4294" s="4" t="s">
        <v>8</v>
      </c>
      <c r="G4294" s="4" t="s">
        <v>7</v>
      </c>
      <c r="H4294" s="4" t="s">
        <v>15</v>
      </c>
      <c r="I4294" s="4" t="s">
        <v>13</v>
      </c>
      <c r="J4294" s="4" t="s">
        <v>13</v>
      </c>
      <c r="K4294" s="4" t="s">
        <v>13</v>
      </c>
      <c r="L4294" s="4" t="s">
        <v>13</v>
      </c>
      <c r="M4294" s="4" t="s">
        <v>13</v>
      </c>
      <c r="N4294" s="4" t="s">
        <v>13</v>
      </c>
      <c r="O4294" s="4" t="s">
        <v>13</v>
      </c>
      <c r="P4294" s="4" t="s">
        <v>8</v>
      </c>
      <c r="Q4294" s="4" t="s">
        <v>8</v>
      </c>
      <c r="R4294" s="4" t="s">
        <v>15</v>
      </c>
      <c r="S4294" s="4" t="s">
        <v>7</v>
      </c>
      <c r="T4294" s="4" t="s">
        <v>15</v>
      </c>
      <c r="U4294" s="4" t="s">
        <v>15</v>
      </c>
      <c r="V4294" s="4" t="s">
        <v>11</v>
      </c>
    </row>
    <row r="4295" spans="1:5">
      <c r="A4295" t="n">
        <v>38058</v>
      </c>
      <c r="B4295" s="56" t="n">
        <v>19</v>
      </c>
      <c r="C4295" s="7" t="n">
        <v>7014</v>
      </c>
      <c r="D4295" s="7" t="s">
        <v>172</v>
      </c>
      <c r="E4295" s="7" t="s">
        <v>173</v>
      </c>
      <c r="F4295" s="7" t="s">
        <v>18</v>
      </c>
      <c r="G4295" s="7" t="n">
        <v>0</v>
      </c>
      <c r="H4295" s="7" t="n">
        <v>1</v>
      </c>
      <c r="I4295" s="7" t="n">
        <v>0</v>
      </c>
      <c r="J4295" s="7" t="n">
        <v>0</v>
      </c>
      <c r="K4295" s="7" t="n">
        <v>0</v>
      </c>
      <c r="L4295" s="7" t="n">
        <v>0</v>
      </c>
      <c r="M4295" s="7" t="n">
        <v>1</v>
      </c>
      <c r="N4295" s="7" t="n">
        <v>1.60000002384186</v>
      </c>
      <c r="O4295" s="7" t="n">
        <v>0.0900000035762787</v>
      </c>
      <c r="P4295" s="7" t="s">
        <v>18</v>
      </c>
      <c r="Q4295" s="7" t="s">
        <v>18</v>
      </c>
      <c r="R4295" s="7" t="n">
        <v>-1</v>
      </c>
      <c r="S4295" s="7" t="n">
        <v>0</v>
      </c>
      <c r="T4295" s="7" t="n">
        <v>0</v>
      </c>
      <c r="U4295" s="7" t="n">
        <v>0</v>
      </c>
      <c r="V4295" s="7" t="n">
        <v>0</v>
      </c>
    </row>
    <row r="4296" spans="1:5">
      <c r="A4296" t="s">
        <v>4</v>
      </c>
      <c r="B4296" s="4" t="s">
        <v>5</v>
      </c>
      <c r="C4296" s="4" t="s">
        <v>11</v>
      </c>
      <c r="D4296" s="4" t="s">
        <v>7</v>
      </c>
      <c r="E4296" s="4" t="s">
        <v>7</v>
      </c>
      <c r="F4296" s="4" t="s">
        <v>8</v>
      </c>
    </row>
    <row r="4297" spans="1:5">
      <c r="A4297" t="n">
        <v>38134</v>
      </c>
      <c r="B4297" s="41" t="n">
        <v>20</v>
      </c>
      <c r="C4297" s="7" t="n">
        <v>7014</v>
      </c>
      <c r="D4297" s="7" t="n">
        <v>3</v>
      </c>
      <c r="E4297" s="7" t="n">
        <v>10</v>
      </c>
      <c r="F4297" s="7" t="s">
        <v>182</v>
      </c>
    </row>
    <row r="4298" spans="1:5">
      <c r="A4298" t="s">
        <v>4</v>
      </c>
      <c r="B4298" s="4" t="s">
        <v>5</v>
      </c>
      <c r="C4298" s="4" t="s">
        <v>11</v>
      </c>
    </row>
    <row r="4299" spans="1:5">
      <c r="A4299" t="n">
        <v>38152</v>
      </c>
      <c r="B4299" s="28" t="n">
        <v>16</v>
      </c>
      <c r="C4299" s="7" t="n">
        <v>0</v>
      </c>
    </row>
    <row r="4300" spans="1:5">
      <c r="A4300" t="s">
        <v>4</v>
      </c>
      <c r="B4300" s="4" t="s">
        <v>5</v>
      </c>
      <c r="C4300" s="4" t="s">
        <v>11</v>
      </c>
      <c r="D4300" s="4" t="s">
        <v>7</v>
      </c>
      <c r="E4300" s="4" t="s">
        <v>7</v>
      </c>
      <c r="F4300" s="4" t="s">
        <v>8</v>
      </c>
    </row>
    <row r="4301" spans="1:5">
      <c r="A4301" t="n">
        <v>38155</v>
      </c>
      <c r="B4301" s="41" t="n">
        <v>20</v>
      </c>
      <c r="C4301" s="7" t="n">
        <v>5259</v>
      </c>
      <c r="D4301" s="7" t="n">
        <v>3</v>
      </c>
      <c r="E4301" s="7" t="n">
        <v>10</v>
      </c>
      <c r="F4301" s="7" t="s">
        <v>182</v>
      </c>
    </row>
    <row r="4302" spans="1:5">
      <c r="A4302" t="s">
        <v>4</v>
      </c>
      <c r="B4302" s="4" t="s">
        <v>5</v>
      </c>
      <c r="C4302" s="4" t="s">
        <v>11</v>
      </c>
    </row>
    <row r="4303" spans="1:5">
      <c r="A4303" t="n">
        <v>38173</v>
      </c>
      <c r="B4303" s="28" t="n">
        <v>16</v>
      </c>
      <c r="C4303" s="7" t="n">
        <v>0</v>
      </c>
    </row>
    <row r="4304" spans="1:5">
      <c r="A4304" t="s">
        <v>4</v>
      </c>
      <c r="B4304" s="4" t="s">
        <v>5</v>
      </c>
      <c r="C4304" s="4" t="s">
        <v>11</v>
      </c>
      <c r="D4304" s="4" t="s">
        <v>7</v>
      </c>
      <c r="E4304" s="4" t="s">
        <v>7</v>
      </c>
      <c r="F4304" s="4" t="s">
        <v>8</v>
      </c>
    </row>
    <row r="4305" spans="1:22">
      <c r="A4305" t="n">
        <v>38176</v>
      </c>
      <c r="B4305" s="41" t="n">
        <v>20</v>
      </c>
      <c r="C4305" s="7" t="n">
        <v>0</v>
      </c>
      <c r="D4305" s="7" t="n">
        <v>3</v>
      </c>
      <c r="E4305" s="7" t="n">
        <v>10</v>
      </c>
      <c r="F4305" s="7" t="s">
        <v>182</v>
      </c>
    </row>
    <row r="4306" spans="1:22">
      <c r="A4306" t="s">
        <v>4</v>
      </c>
      <c r="B4306" s="4" t="s">
        <v>5</v>
      </c>
      <c r="C4306" s="4" t="s">
        <v>11</v>
      </c>
    </row>
    <row r="4307" spans="1:22">
      <c r="A4307" t="n">
        <v>38194</v>
      </c>
      <c r="B4307" s="28" t="n">
        <v>16</v>
      </c>
      <c r="C4307" s="7" t="n">
        <v>0</v>
      </c>
    </row>
    <row r="4308" spans="1:22">
      <c r="A4308" t="s">
        <v>4</v>
      </c>
      <c r="B4308" s="4" t="s">
        <v>5</v>
      </c>
      <c r="C4308" s="4" t="s">
        <v>11</v>
      </c>
      <c r="D4308" s="4" t="s">
        <v>7</v>
      </c>
      <c r="E4308" s="4" t="s">
        <v>7</v>
      </c>
      <c r="F4308" s="4" t="s">
        <v>8</v>
      </c>
    </row>
    <row r="4309" spans="1:22">
      <c r="A4309" t="n">
        <v>38197</v>
      </c>
      <c r="B4309" s="41" t="n">
        <v>20</v>
      </c>
      <c r="C4309" s="7" t="n">
        <v>61491</v>
      </c>
      <c r="D4309" s="7" t="n">
        <v>3</v>
      </c>
      <c r="E4309" s="7" t="n">
        <v>10</v>
      </c>
      <c r="F4309" s="7" t="s">
        <v>182</v>
      </c>
    </row>
    <row r="4310" spans="1:22">
      <c r="A4310" t="s">
        <v>4</v>
      </c>
      <c r="B4310" s="4" t="s">
        <v>5</v>
      </c>
      <c r="C4310" s="4" t="s">
        <v>11</v>
      </c>
    </row>
    <row r="4311" spans="1:22">
      <c r="A4311" t="n">
        <v>38215</v>
      </c>
      <c r="B4311" s="28" t="n">
        <v>16</v>
      </c>
      <c r="C4311" s="7" t="n">
        <v>0</v>
      </c>
    </row>
    <row r="4312" spans="1:22">
      <c r="A4312" t="s">
        <v>4</v>
      </c>
      <c r="B4312" s="4" t="s">
        <v>5</v>
      </c>
      <c r="C4312" s="4" t="s">
        <v>11</v>
      </c>
      <c r="D4312" s="4" t="s">
        <v>7</v>
      </c>
      <c r="E4312" s="4" t="s">
        <v>7</v>
      </c>
      <c r="F4312" s="4" t="s">
        <v>8</v>
      </c>
    </row>
    <row r="4313" spans="1:22">
      <c r="A4313" t="n">
        <v>38218</v>
      </c>
      <c r="B4313" s="41" t="n">
        <v>20</v>
      </c>
      <c r="C4313" s="7" t="n">
        <v>61492</v>
      </c>
      <c r="D4313" s="7" t="n">
        <v>3</v>
      </c>
      <c r="E4313" s="7" t="n">
        <v>10</v>
      </c>
      <c r="F4313" s="7" t="s">
        <v>182</v>
      </c>
    </row>
    <row r="4314" spans="1:22">
      <c r="A4314" t="s">
        <v>4</v>
      </c>
      <c r="B4314" s="4" t="s">
        <v>5</v>
      </c>
      <c r="C4314" s="4" t="s">
        <v>11</v>
      </c>
    </row>
    <row r="4315" spans="1:22">
      <c r="A4315" t="n">
        <v>38236</v>
      </c>
      <c r="B4315" s="28" t="n">
        <v>16</v>
      </c>
      <c r="C4315" s="7" t="n">
        <v>0</v>
      </c>
    </row>
    <row r="4316" spans="1:22">
      <c r="A4316" t="s">
        <v>4</v>
      </c>
      <c r="B4316" s="4" t="s">
        <v>5</v>
      </c>
      <c r="C4316" s="4" t="s">
        <v>11</v>
      </c>
      <c r="D4316" s="4" t="s">
        <v>7</v>
      </c>
      <c r="E4316" s="4" t="s">
        <v>7</v>
      </c>
      <c r="F4316" s="4" t="s">
        <v>8</v>
      </c>
    </row>
    <row r="4317" spans="1:22">
      <c r="A4317" t="n">
        <v>38239</v>
      </c>
      <c r="B4317" s="41" t="n">
        <v>20</v>
      </c>
      <c r="C4317" s="7" t="n">
        <v>61493</v>
      </c>
      <c r="D4317" s="7" t="n">
        <v>3</v>
      </c>
      <c r="E4317" s="7" t="n">
        <v>10</v>
      </c>
      <c r="F4317" s="7" t="s">
        <v>182</v>
      </c>
    </row>
    <row r="4318" spans="1:22">
      <c r="A4318" t="s">
        <v>4</v>
      </c>
      <c r="B4318" s="4" t="s">
        <v>5</v>
      </c>
      <c r="C4318" s="4" t="s">
        <v>11</v>
      </c>
    </row>
    <row r="4319" spans="1:22">
      <c r="A4319" t="n">
        <v>38257</v>
      </c>
      <c r="B4319" s="28" t="n">
        <v>16</v>
      </c>
      <c r="C4319" s="7" t="n">
        <v>0</v>
      </c>
    </row>
    <row r="4320" spans="1:22">
      <c r="A4320" t="s">
        <v>4</v>
      </c>
      <c r="B4320" s="4" t="s">
        <v>5</v>
      </c>
      <c r="C4320" s="4" t="s">
        <v>11</v>
      </c>
      <c r="D4320" s="4" t="s">
        <v>7</v>
      </c>
      <c r="E4320" s="4" t="s">
        <v>7</v>
      </c>
      <c r="F4320" s="4" t="s">
        <v>8</v>
      </c>
    </row>
    <row r="4321" spans="1:6">
      <c r="A4321" t="n">
        <v>38260</v>
      </c>
      <c r="B4321" s="41" t="n">
        <v>20</v>
      </c>
      <c r="C4321" s="7" t="n">
        <v>61494</v>
      </c>
      <c r="D4321" s="7" t="n">
        <v>3</v>
      </c>
      <c r="E4321" s="7" t="n">
        <v>10</v>
      </c>
      <c r="F4321" s="7" t="s">
        <v>182</v>
      </c>
    </row>
    <row r="4322" spans="1:6">
      <c r="A4322" t="s">
        <v>4</v>
      </c>
      <c r="B4322" s="4" t="s">
        <v>5</v>
      </c>
      <c r="C4322" s="4" t="s">
        <v>11</v>
      </c>
    </row>
    <row r="4323" spans="1:6">
      <c r="A4323" t="n">
        <v>38278</v>
      </c>
      <c r="B4323" s="28" t="n">
        <v>16</v>
      </c>
      <c r="C4323" s="7" t="n">
        <v>0</v>
      </c>
    </row>
    <row r="4324" spans="1:6">
      <c r="A4324" t="s">
        <v>4</v>
      </c>
      <c r="B4324" s="4" t="s">
        <v>5</v>
      </c>
      <c r="C4324" s="4" t="s">
        <v>11</v>
      </c>
      <c r="D4324" s="4" t="s">
        <v>7</v>
      </c>
      <c r="E4324" s="4" t="s">
        <v>7</v>
      </c>
      <c r="F4324" s="4" t="s">
        <v>8</v>
      </c>
    </row>
    <row r="4325" spans="1:6">
      <c r="A4325" t="n">
        <v>38281</v>
      </c>
      <c r="B4325" s="41" t="n">
        <v>20</v>
      </c>
      <c r="C4325" s="7" t="n">
        <v>61495</v>
      </c>
      <c r="D4325" s="7" t="n">
        <v>3</v>
      </c>
      <c r="E4325" s="7" t="n">
        <v>10</v>
      </c>
      <c r="F4325" s="7" t="s">
        <v>182</v>
      </c>
    </row>
    <row r="4326" spans="1:6">
      <c r="A4326" t="s">
        <v>4</v>
      </c>
      <c r="B4326" s="4" t="s">
        <v>5</v>
      </c>
      <c r="C4326" s="4" t="s">
        <v>11</v>
      </c>
    </row>
    <row r="4327" spans="1:6">
      <c r="A4327" t="n">
        <v>38299</v>
      </c>
      <c r="B4327" s="28" t="n">
        <v>16</v>
      </c>
      <c r="C4327" s="7" t="n">
        <v>0</v>
      </c>
    </row>
    <row r="4328" spans="1:6">
      <c r="A4328" t="s">
        <v>4</v>
      </c>
      <c r="B4328" s="4" t="s">
        <v>5</v>
      </c>
      <c r="C4328" s="4" t="s">
        <v>7</v>
      </c>
      <c r="D4328" s="4" t="s">
        <v>11</v>
      </c>
      <c r="E4328" s="4" t="s">
        <v>7</v>
      </c>
      <c r="F4328" s="4" t="s">
        <v>8</v>
      </c>
      <c r="G4328" s="4" t="s">
        <v>8</v>
      </c>
      <c r="H4328" s="4" t="s">
        <v>8</v>
      </c>
      <c r="I4328" s="4" t="s">
        <v>8</v>
      </c>
      <c r="J4328" s="4" t="s">
        <v>8</v>
      </c>
      <c r="K4328" s="4" t="s">
        <v>8</v>
      </c>
      <c r="L4328" s="4" t="s">
        <v>8</v>
      </c>
      <c r="M4328" s="4" t="s">
        <v>8</v>
      </c>
      <c r="N4328" s="4" t="s">
        <v>8</v>
      </c>
      <c r="O4328" s="4" t="s">
        <v>8</v>
      </c>
      <c r="P4328" s="4" t="s">
        <v>8</v>
      </c>
      <c r="Q4328" s="4" t="s">
        <v>8</v>
      </c>
      <c r="R4328" s="4" t="s">
        <v>8</v>
      </c>
      <c r="S4328" s="4" t="s">
        <v>8</v>
      </c>
      <c r="T4328" s="4" t="s">
        <v>8</v>
      </c>
      <c r="U4328" s="4" t="s">
        <v>8</v>
      </c>
    </row>
    <row r="4329" spans="1:6">
      <c r="A4329" t="n">
        <v>38302</v>
      </c>
      <c r="B4329" s="39" t="n">
        <v>36</v>
      </c>
      <c r="C4329" s="7" t="n">
        <v>8</v>
      </c>
      <c r="D4329" s="7" t="n">
        <v>7014</v>
      </c>
      <c r="E4329" s="7" t="n">
        <v>0</v>
      </c>
      <c r="F4329" s="7" t="s">
        <v>275</v>
      </c>
      <c r="G4329" s="7" t="s">
        <v>18</v>
      </c>
      <c r="H4329" s="7" t="s">
        <v>18</v>
      </c>
      <c r="I4329" s="7" t="s">
        <v>18</v>
      </c>
      <c r="J4329" s="7" t="s">
        <v>18</v>
      </c>
      <c r="K4329" s="7" t="s">
        <v>18</v>
      </c>
      <c r="L4329" s="7" t="s">
        <v>18</v>
      </c>
      <c r="M4329" s="7" t="s">
        <v>18</v>
      </c>
      <c r="N4329" s="7" t="s">
        <v>18</v>
      </c>
      <c r="O4329" s="7" t="s">
        <v>18</v>
      </c>
      <c r="P4329" s="7" t="s">
        <v>18</v>
      </c>
      <c r="Q4329" s="7" t="s">
        <v>18</v>
      </c>
      <c r="R4329" s="7" t="s">
        <v>18</v>
      </c>
      <c r="S4329" s="7" t="s">
        <v>18</v>
      </c>
      <c r="T4329" s="7" t="s">
        <v>18</v>
      </c>
      <c r="U4329" s="7" t="s">
        <v>18</v>
      </c>
    </row>
    <row r="4330" spans="1:6">
      <c r="A4330" t="s">
        <v>4</v>
      </c>
      <c r="B4330" s="4" t="s">
        <v>5</v>
      </c>
      <c r="C4330" s="4" t="s">
        <v>7</v>
      </c>
      <c r="D4330" s="4" t="s">
        <v>11</v>
      </c>
      <c r="E4330" s="4" t="s">
        <v>7</v>
      </c>
      <c r="F4330" s="4" t="s">
        <v>8</v>
      </c>
      <c r="G4330" s="4" t="s">
        <v>8</v>
      </c>
      <c r="H4330" s="4" t="s">
        <v>8</v>
      </c>
      <c r="I4330" s="4" t="s">
        <v>8</v>
      </c>
      <c r="J4330" s="4" t="s">
        <v>8</v>
      </c>
      <c r="K4330" s="4" t="s">
        <v>8</v>
      </c>
      <c r="L4330" s="4" t="s">
        <v>8</v>
      </c>
      <c r="M4330" s="4" t="s">
        <v>8</v>
      </c>
      <c r="N4330" s="4" t="s">
        <v>8</v>
      </c>
      <c r="O4330" s="4" t="s">
        <v>8</v>
      </c>
      <c r="P4330" s="4" t="s">
        <v>8</v>
      </c>
      <c r="Q4330" s="4" t="s">
        <v>8</v>
      </c>
      <c r="R4330" s="4" t="s">
        <v>8</v>
      </c>
      <c r="S4330" s="4" t="s">
        <v>8</v>
      </c>
      <c r="T4330" s="4" t="s">
        <v>8</v>
      </c>
      <c r="U4330" s="4" t="s">
        <v>8</v>
      </c>
    </row>
    <row r="4331" spans="1:6">
      <c r="A4331" t="n">
        <v>38333</v>
      </c>
      <c r="B4331" s="39" t="n">
        <v>36</v>
      </c>
      <c r="C4331" s="7" t="n">
        <v>8</v>
      </c>
      <c r="D4331" s="7" t="n">
        <v>5259</v>
      </c>
      <c r="E4331" s="7" t="n">
        <v>0</v>
      </c>
      <c r="F4331" s="7" t="s">
        <v>227</v>
      </c>
      <c r="G4331" s="7" t="s">
        <v>18</v>
      </c>
      <c r="H4331" s="7" t="s">
        <v>18</v>
      </c>
      <c r="I4331" s="7" t="s">
        <v>18</v>
      </c>
      <c r="J4331" s="7" t="s">
        <v>18</v>
      </c>
      <c r="K4331" s="7" t="s">
        <v>18</v>
      </c>
      <c r="L4331" s="7" t="s">
        <v>18</v>
      </c>
      <c r="M4331" s="7" t="s">
        <v>18</v>
      </c>
      <c r="N4331" s="7" t="s">
        <v>18</v>
      </c>
      <c r="O4331" s="7" t="s">
        <v>18</v>
      </c>
      <c r="P4331" s="7" t="s">
        <v>18</v>
      </c>
      <c r="Q4331" s="7" t="s">
        <v>18</v>
      </c>
      <c r="R4331" s="7" t="s">
        <v>18</v>
      </c>
      <c r="S4331" s="7" t="s">
        <v>18</v>
      </c>
      <c r="T4331" s="7" t="s">
        <v>18</v>
      </c>
      <c r="U4331" s="7" t="s">
        <v>18</v>
      </c>
    </row>
    <row r="4332" spans="1:6">
      <c r="A4332" t="s">
        <v>4</v>
      </c>
      <c r="B4332" s="4" t="s">
        <v>5</v>
      </c>
      <c r="C4332" s="4" t="s">
        <v>7</v>
      </c>
      <c r="D4332" s="4" t="s">
        <v>11</v>
      </c>
      <c r="E4332" s="4" t="s">
        <v>7</v>
      </c>
      <c r="F4332" s="4" t="s">
        <v>8</v>
      </c>
      <c r="G4332" s="4" t="s">
        <v>8</v>
      </c>
      <c r="H4332" s="4" t="s">
        <v>8</v>
      </c>
      <c r="I4332" s="4" t="s">
        <v>8</v>
      </c>
      <c r="J4332" s="4" t="s">
        <v>8</v>
      </c>
      <c r="K4332" s="4" t="s">
        <v>8</v>
      </c>
      <c r="L4332" s="4" t="s">
        <v>8</v>
      </c>
      <c r="M4332" s="4" t="s">
        <v>8</v>
      </c>
      <c r="N4332" s="4" t="s">
        <v>8</v>
      </c>
      <c r="O4332" s="4" t="s">
        <v>8</v>
      </c>
      <c r="P4332" s="4" t="s">
        <v>8</v>
      </c>
      <c r="Q4332" s="4" t="s">
        <v>8</v>
      </c>
      <c r="R4332" s="4" t="s">
        <v>8</v>
      </c>
      <c r="S4332" s="4" t="s">
        <v>8</v>
      </c>
      <c r="T4332" s="4" t="s">
        <v>8</v>
      </c>
      <c r="U4332" s="4" t="s">
        <v>8</v>
      </c>
    </row>
    <row r="4333" spans="1:6">
      <c r="A4333" t="n">
        <v>38365</v>
      </c>
      <c r="B4333" s="39" t="n">
        <v>36</v>
      </c>
      <c r="C4333" s="7" t="n">
        <v>8</v>
      </c>
      <c r="D4333" s="7" t="n">
        <v>0</v>
      </c>
      <c r="E4333" s="7" t="n">
        <v>0</v>
      </c>
      <c r="F4333" s="7" t="s">
        <v>227</v>
      </c>
      <c r="G4333" s="7" t="s">
        <v>18</v>
      </c>
      <c r="H4333" s="7" t="s">
        <v>18</v>
      </c>
      <c r="I4333" s="7" t="s">
        <v>18</v>
      </c>
      <c r="J4333" s="7" t="s">
        <v>18</v>
      </c>
      <c r="K4333" s="7" t="s">
        <v>18</v>
      </c>
      <c r="L4333" s="7" t="s">
        <v>18</v>
      </c>
      <c r="M4333" s="7" t="s">
        <v>18</v>
      </c>
      <c r="N4333" s="7" t="s">
        <v>18</v>
      </c>
      <c r="O4333" s="7" t="s">
        <v>18</v>
      </c>
      <c r="P4333" s="7" t="s">
        <v>18</v>
      </c>
      <c r="Q4333" s="7" t="s">
        <v>18</v>
      </c>
      <c r="R4333" s="7" t="s">
        <v>18</v>
      </c>
      <c r="S4333" s="7" t="s">
        <v>18</v>
      </c>
      <c r="T4333" s="7" t="s">
        <v>18</v>
      </c>
      <c r="U4333" s="7" t="s">
        <v>18</v>
      </c>
    </row>
    <row r="4334" spans="1:6">
      <c r="A4334" t="s">
        <v>4</v>
      </c>
      <c r="B4334" s="4" t="s">
        <v>5</v>
      </c>
      <c r="C4334" s="4" t="s">
        <v>7</v>
      </c>
      <c r="D4334" s="4" t="s">
        <v>11</v>
      </c>
      <c r="E4334" s="4" t="s">
        <v>7</v>
      </c>
      <c r="F4334" s="4" t="s">
        <v>8</v>
      </c>
      <c r="G4334" s="4" t="s">
        <v>8</v>
      </c>
      <c r="H4334" s="4" t="s">
        <v>8</v>
      </c>
      <c r="I4334" s="4" t="s">
        <v>8</v>
      </c>
      <c r="J4334" s="4" t="s">
        <v>8</v>
      </c>
      <c r="K4334" s="4" t="s">
        <v>8</v>
      </c>
      <c r="L4334" s="4" t="s">
        <v>8</v>
      </c>
      <c r="M4334" s="4" t="s">
        <v>8</v>
      </c>
      <c r="N4334" s="4" t="s">
        <v>8</v>
      </c>
      <c r="O4334" s="4" t="s">
        <v>8</v>
      </c>
      <c r="P4334" s="4" t="s">
        <v>8</v>
      </c>
      <c r="Q4334" s="4" t="s">
        <v>8</v>
      </c>
      <c r="R4334" s="4" t="s">
        <v>8</v>
      </c>
      <c r="S4334" s="4" t="s">
        <v>8</v>
      </c>
      <c r="T4334" s="4" t="s">
        <v>8</v>
      </c>
      <c r="U4334" s="4" t="s">
        <v>8</v>
      </c>
    </row>
    <row r="4335" spans="1:6">
      <c r="A4335" t="n">
        <v>38397</v>
      </c>
      <c r="B4335" s="39" t="n">
        <v>36</v>
      </c>
      <c r="C4335" s="7" t="n">
        <v>8</v>
      </c>
      <c r="D4335" s="7" t="n">
        <v>6</v>
      </c>
      <c r="E4335" s="7" t="n">
        <v>0</v>
      </c>
      <c r="F4335" s="7" t="s">
        <v>227</v>
      </c>
      <c r="G4335" s="7" t="s">
        <v>416</v>
      </c>
      <c r="H4335" s="7" t="s">
        <v>401</v>
      </c>
      <c r="I4335" s="7" t="s">
        <v>226</v>
      </c>
      <c r="J4335" s="7" t="s">
        <v>18</v>
      </c>
      <c r="K4335" s="7" t="s">
        <v>18</v>
      </c>
      <c r="L4335" s="7" t="s">
        <v>18</v>
      </c>
      <c r="M4335" s="7" t="s">
        <v>18</v>
      </c>
      <c r="N4335" s="7" t="s">
        <v>18</v>
      </c>
      <c r="O4335" s="7" t="s">
        <v>18</v>
      </c>
      <c r="P4335" s="7" t="s">
        <v>18</v>
      </c>
      <c r="Q4335" s="7" t="s">
        <v>18</v>
      </c>
      <c r="R4335" s="7" t="s">
        <v>18</v>
      </c>
      <c r="S4335" s="7" t="s">
        <v>18</v>
      </c>
      <c r="T4335" s="7" t="s">
        <v>18</v>
      </c>
      <c r="U4335" s="7" t="s">
        <v>18</v>
      </c>
    </row>
    <row r="4336" spans="1:6">
      <c r="A4336" t="s">
        <v>4</v>
      </c>
      <c r="B4336" s="4" t="s">
        <v>5</v>
      </c>
      <c r="C4336" s="4" t="s">
        <v>11</v>
      </c>
      <c r="D4336" s="4" t="s">
        <v>13</v>
      </c>
      <c r="E4336" s="4" t="s">
        <v>13</v>
      </c>
      <c r="F4336" s="4" t="s">
        <v>13</v>
      </c>
      <c r="G4336" s="4" t="s">
        <v>13</v>
      </c>
    </row>
    <row r="4337" spans="1:21">
      <c r="A4337" t="n">
        <v>38465</v>
      </c>
      <c r="B4337" s="37" t="n">
        <v>46</v>
      </c>
      <c r="C4337" s="7" t="n">
        <v>7014</v>
      </c>
      <c r="D4337" s="7" t="n">
        <v>9.39999961853027</v>
      </c>
      <c r="E4337" s="7" t="n">
        <v>0</v>
      </c>
      <c r="F4337" s="7" t="n">
        <v>-190.580001831055</v>
      </c>
      <c r="G4337" s="7" t="n">
        <v>0</v>
      </c>
    </row>
    <row r="4338" spans="1:21">
      <c r="A4338" t="s">
        <v>4</v>
      </c>
      <c r="B4338" s="4" t="s">
        <v>5</v>
      </c>
      <c r="C4338" s="4" t="s">
        <v>11</v>
      </c>
      <c r="D4338" s="4" t="s">
        <v>13</v>
      </c>
      <c r="E4338" s="4" t="s">
        <v>13</v>
      </c>
      <c r="F4338" s="4" t="s">
        <v>13</v>
      </c>
      <c r="G4338" s="4" t="s">
        <v>13</v>
      </c>
    </row>
    <row r="4339" spans="1:21">
      <c r="A4339" t="n">
        <v>38484</v>
      </c>
      <c r="B4339" s="37" t="n">
        <v>46</v>
      </c>
      <c r="C4339" s="7" t="n">
        <v>5259</v>
      </c>
      <c r="D4339" s="7" t="n">
        <v>10.9700002670288</v>
      </c>
      <c r="E4339" s="7" t="n">
        <v>0</v>
      </c>
      <c r="F4339" s="7" t="n">
        <v>-189.669998168945</v>
      </c>
      <c r="G4339" s="7" t="n">
        <v>249</v>
      </c>
    </row>
    <row r="4340" spans="1:21">
      <c r="A4340" t="s">
        <v>4</v>
      </c>
      <c r="B4340" s="4" t="s">
        <v>5</v>
      </c>
      <c r="C4340" s="4" t="s">
        <v>11</v>
      </c>
      <c r="D4340" s="4" t="s">
        <v>7</v>
      </c>
      <c r="E4340" s="4" t="s">
        <v>8</v>
      </c>
      <c r="F4340" s="4" t="s">
        <v>13</v>
      </c>
      <c r="G4340" s="4" t="s">
        <v>13</v>
      </c>
      <c r="H4340" s="4" t="s">
        <v>13</v>
      </c>
    </row>
    <row r="4341" spans="1:21">
      <c r="A4341" t="n">
        <v>38503</v>
      </c>
      <c r="B4341" s="40" t="n">
        <v>48</v>
      </c>
      <c r="C4341" s="7" t="n">
        <v>7014</v>
      </c>
      <c r="D4341" s="7" t="n">
        <v>0</v>
      </c>
      <c r="E4341" s="7" t="s">
        <v>275</v>
      </c>
      <c r="F4341" s="7" t="n">
        <v>0</v>
      </c>
      <c r="G4341" s="7" t="n">
        <v>1</v>
      </c>
      <c r="H4341" s="7" t="n">
        <v>0</v>
      </c>
    </row>
    <row r="4342" spans="1:21">
      <c r="A4342" t="s">
        <v>4</v>
      </c>
      <c r="B4342" s="4" t="s">
        <v>5</v>
      </c>
      <c r="C4342" s="4" t="s">
        <v>11</v>
      </c>
      <c r="D4342" s="4" t="s">
        <v>7</v>
      </c>
      <c r="E4342" s="4" t="s">
        <v>8</v>
      </c>
      <c r="F4342" s="4" t="s">
        <v>13</v>
      </c>
      <c r="G4342" s="4" t="s">
        <v>13</v>
      </c>
      <c r="H4342" s="4" t="s">
        <v>13</v>
      </c>
    </row>
    <row r="4343" spans="1:21">
      <c r="A4343" t="n">
        <v>38530</v>
      </c>
      <c r="B4343" s="40" t="n">
        <v>48</v>
      </c>
      <c r="C4343" s="7" t="n">
        <v>6</v>
      </c>
      <c r="D4343" s="7" t="n">
        <v>0</v>
      </c>
      <c r="E4343" s="7" t="s">
        <v>226</v>
      </c>
      <c r="F4343" s="7" t="n">
        <v>0</v>
      </c>
      <c r="G4343" s="7" t="n">
        <v>1</v>
      </c>
      <c r="H4343" s="7" t="n">
        <v>1.40129846432482e-45</v>
      </c>
    </row>
    <row r="4344" spans="1:21">
      <c r="A4344" t="s">
        <v>4</v>
      </c>
      <c r="B4344" s="4" t="s">
        <v>5</v>
      </c>
      <c r="C4344" s="4" t="s">
        <v>11</v>
      </c>
      <c r="D4344" s="4" t="s">
        <v>13</v>
      </c>
      <c r="E4344" s="4" t="s">
        <v>13</v>
      </c>
      <c r="F4344" s="4" t="s">
        <v>13</v>
      </c>
      <c r="G4344" s="4" t="s">
        <v>13</v>
      </c>
    </row>
    <row r="4345" spans="1:21">
      <c r="A4345" t="n">
        <v>38558</v>
      </c>
      <c r="B4345" s="37" t="n">
        <v>46</v>
      </c>
      <c r="C4345" s="7" t="n">
        <v>0</v>
      </c>
      <c r="D4345" s="7" t="n">
        <v>5.76999998092651</v>
      </c>
      <c r="E4345" s="7" t="n">
        <v>0</v>
      </c>
      <c r="F4345" s="7" t="n">
        <v>-183.990005493164</v>
      </c>
      <c r="G4345" s="7" t="n">
        <v>144.199996948242</v>
      </c>
    </row>
    <row r="4346" spans="1:21">
      <c r="A4346" t="s">
        <v>4</v>
      </c>
      <c r="B4346" s="4" t="s">
        <v>5</v>
      </c>
      <c r="C4346" s="4" t="s">
        <v>11</v>
      </c>
      <c r="D4346" s="4" t="s">
        <v>13</v>
      </c>
      <c r="E4346" s="4" t="s">
        <v>13</v>
      </c>
      <c r="F4346" s="4" t="s">
        <v>13</v>
      </c>
      <c r="G4346" s="4" t="s">
        <v>13</v>
      </c>
    </row>
    <row r="4347" spans="1:21">
      <c r="A4347" t="n">
        <v>38577</v>
      </c>
      <c r="B4347" s="37" t="n">
        <v>46</v>
      </c>
      <c r="C4347" s="7" t="n">
        <v>61491</v>
      </c>
      <c r="D4347" s="7" t="n">
        <v>5.1100001335144</v>
      </c>
      <c r="E4347" s="7" t="n">
        <v>0</v>
      </c>
      <c r="F4347" s="7" t="n">
        <v>-183.080001831055</v>
      </c>
      <c r="G4347" s="7" t="n">
        <v>144.199996948242</v>
      </c>
    </row>
    <row r="4348" spans="1:21">
      <c r="A4348" t="s">
        <v>4</v>
      </c>
      <c r="B4348" s="4" t="s">
        <v>5</v>
      </c>
      <c r="C4348" s="4" t="s">
        <v>11</v>
      </c>
      <c r="D4348" s="4" t="s">
        <v>13</v>
      </c>
      <c r="E4348" s="4" t="s">
        <v>13</v>
      </c>
      <c r="F4348" s="4" t="s">
        <v>13</v>
      </c>
      <c r="G4348" s="4" t="s">
        <v>13</v>
      </c>
    </row>
    <row r="4349" spans="1:21">
      <c r="A4349" t="n">
        <v>38596</v>
      </c>
      <c r="B4349" s="37" t="n">
        <v>46</v>
      </c>
      <c r="C4349" s="7" t="n">
        <v>61492</v>
      </c>
      <c r="D4349" s="7" t="n">
        <v>4.46000003814697</v>
      </c>
      <c r="E4349" s="7" t="n">
        <v>0</v>
      </c>
      <c r="F4349" s="7" t="n">
        <v>-182.179992675781</v>
      </c>
      <c r="G4349" s="7" t="n">
        <v>144.199996948242</v>
      </c>
    </row>
    <row r="4350" spans="1:21">
      <c r="A4350" t="s">
        <v>4</v>
      </c>
      <c r="B4350" s="4" t="s">
        <v>5</v>
      </c>
      <c r="C4350" s="4" t="s">
        <v>11</v>
      </c>
      <c r="D4350" s="4" t="s">
        <v>13</v>
      </c>
      <c r="E4350" s="4" t="s">
        <v>13</v>
      </c>
      <c r="F4350" s="4" t="s">
        <v>13</v>
      </c>
      <c r="G4350" s="4" t="s">
        <v>13</v>
      </c>
    </row>
    <row r="4351" spans="1:21">
      <c r="A4351" t="n">
        <v>38615</v>
      </c>
      <c r="B4351" s="37" t="n">
        <v>46</v>
      </c>
      <c r="C4351" s="7" t="n">
        <v>61493</v>
      </c>
      <c r="D4351" s="7" t="n">
        <v>4.78999996185303</v>
      </c>
      <c r="E4351" s="7" t="n">
        <v>0</v>
      </c>
      <c r="F4351" s="7" t="n">
        <v>-183.559997558594</v>
      </c>
      <c r="G4351" s="7" t="n">
        <v>145.399993896484</v>
      </c>
    </row>
    <row r="4352" spans="1:21">
      <c r="A4352" t="s">
        <v>4</v>
      </c>
      <c r="B4352" s="4" t="s">
        <v>5</v>
      </c>
      <c r="C4352" s="4" t="s">
        <v>11</v>
      </c>
      <c r="D4352" s="4" t="s">
        <v>13</v>
      </c>
      <c r="E4352" s="4" t="s">
        <v>13</v>
      </c>
      <c r="F4352" s="4" t="s">
        <v>13</v>
      </c>
      <c r="G4352" s="4" t="s">
        <v>13</v>
      </c>
    </row>
    <row r="4353" spans="1:8">
      <c r="A4353" t="n">
        <v>38634</v>
      </c>
      <c r="B4353" s="37" t="n">
        <v>46</v>
      </c>
      <c r="C4353" s="7" t="n">
        <v>61494</v>
      </c>
      <c r="D4353" s="7" t="n">
        <v>4.28999996185303</v>
      </c>
      <c r="E4353" s="7" t="n">
        <v>0</v>
      </c>
      <c r="F4353" s="7" t="n">
        <v>-182.830001831055</v>
      </c>
      <c r="G4353" s="7" t="n">
        <v>145.399993896484</v>
      </c>
    </row>
    <row r="4354" spans="1:8">
      <c r="A4354" t="s">
        <v>4</v>
      </c>
      <c r="B4354" s="4" t="s">
        <v>5</v>
      </c>
      <c r="C4354" s="4" t="s">
        <v>11</v>
      </c>
      <c r="D4354" s="4" t="s">
        <v>13</v>
      </c>
      <c r="E4354" s="4" t="s">
        <v>13</v>
      </c>
      <c r="F4354" s="4" t="s">
        <v>13</v>
      </c>
      <c r="G4354" s="4" t="s">
        <v>13</v>
      </c>
    </row>
    <row r="4355" spans="1:8">
      <c r="A4355" t="n">
        <v>38653</v>
      </c>
      <c r="B4355" s="37" t="n">
        <v>46</v>
      </c>
      <c r="C4355" s="7" t="n">
        <v>61495</v>
      </c>
      <c r="D4355" s="7" t="n">
        <v>5.96999979019165</v>
      </c>
      <c r="E4355" s="7" t="n">
        <v>0</v>
      </c>
      <c r="F4355" s="7" t="n">
        <v>-183.220001220703</v>
      </c>
      <c r="G4355" s="7" t="n">
        <v>143.899993896484</v>
      </c>
    </row>
    <row r="4356" spans="1:8">
      <c r="A4356" t="s">
        <v>4</v>
      </c>
      <c r="B4356" s="4" t="s">
        <v>5</v>
      </c>
      <c r="C4356" s="4" t="s">
        <v>11</v>
      </c>
    </row>
    <row r="4357" spans="1:8">
      <c r="A4357" t="n">
        <v>38672</v>
      </c>
      <c r="B4357" s="28" t="n">
        <v>16</v>
      </c>
      <c r="C4357" s="7" t="n">
        <v>0</v>
      </c>
    </row>
    <row r="4358" spans="1:8">
      <c r="A4358" t="s">
        <v>4</v>
      </c>
      <c r="B4358" s="4" t="s">
        <v>5</v>
      </c>
      <c r="C4358" s="4" t="s">
        <v>11</v>
      </c>
      <c r="D4358" s="4" t="s">
        <v>11</v>
      </c>
      <c r="E4358" s="4" t="s">
        <v>11</v>
      </c>
    </row>
    <row r="4359" spans="1:8">
      <c r="A4359" t="n">
        <v>38675</v>
      </c>
      <c r="B4359" s="66" t="n">
        <v>61</v>
      </c>
      <c r="C4359" s="7" t="n">
        <v>5259</v>
      </c>
      <c r="D4359" s="7" t="n">
        <v>7014</v>
      </c>
      <c r="E4359" s="7" t="n">
        <v>0</v>
      </c>
    </row>
    <row r="4360" spans="1:8">
      <c r="A4360" t="s">
        <v>4</v>
      </c>
      <c r="B4360" s="4" t="s">
        <v>5</v>
      </c>
      <c r="C4360" s="4" t="s">
        <v>7</v>
      </c>
      <c r="D4360" s="4" t="s">
        <v>8</v>
      </c>
      <c r="E4360" s="4" t="s">
        <v>11</v>
      </c>
    </row>
    <row r="4361" spans="1:8">
      <c r="A4361" t="n">
        <v>38682</v>
      </c>
      <c r="B4361" s="74" t="n">
        <v>94</v>
      </c>
      <c r="C4361" s="7" t="n">
        <v>0</v>
      </c>
      <c r="D4361" s="7" t="s">
        <v>417</v>
      </c>
      <c r="E4361" s="7" t="n">
        <v>1</v>
      </c>
    </row>
    <row r="4362" spans="1:8">
      <c r="A4362" t="s">
        <v>4</v>
      </c>
      <c r="B4362" s="4" t="s">
        <v>5</v>
      </c>
      <c r="C4362" s="4" t="s">
        <v>7</v>
      </c>
      <c r="D4362" s="4" t="s">
        <v>8</v>
      </c>
      <c r="E4362" s="4" t="s">
        <v>11</v>
      </c>
    </row>
    <row r="4363" spans="1:8">
      <c r="A4363" t="n">
        <v>38696</v>
      </c>
      <c r="B4363" s="74" t="n">
        <v>94</v>
      </c>
      <c r="C4363" s="7" t="n">
        <v>0</v>
      </c>
      <c r="D4363" s="7" t="s">
        <v>417</v>
      </c>
      <c r="E4363" s="7" t="n">
        <v>2</v>
      </c>
    </row>
    <row r="4364" spans="1:8">
      <c r="A4364" t="s">
        <v>4</v>
      </c>
      <c r="B4364" s="4" t="s">
        <v>5</v>
      </c>
      <c r="C4364" s="4" t="s">
        <v>7</v>
      </c>
      <c r="D4364" s="4" t="s">
        <v>8</v>
      </c>
      <c r="E4364" s="4" t="s">
        <v>11</v>
      </c>
    </row>
    <row r="4365" spans="1:8">
      <c r="A4365" t="n">
        <v>38710</v>
      </c>
      <c r="B4365" s="74" t="n">
        <v>94</v>
      </c>
      <c r="C4365" s="7" t="n">
        <v>1</v>
      </c>
      <c r="D4365" s="7" t="s">
        <v>417</v>
      </c>
      <c r="E4365" s="7" t="n">
        <v>4</v>
      </c>
    </row>
    <row r="4366" spans="1:8">
      <c r="A4366" t="s">
        <v>4</v>
      </c>
      <c r="B4366" s="4" t="s">
        <v>5</v>
      </c>
      <c r="C4366" s="4" t="s">
        <v>7</v>
      </c>
      <c r="D4366" s="4" t="s">
        <v>8</v>
      </c>
    </row>
    <row r="4367" spans="1:8">
      <c r="A4367" t="n">
        <v>38724</v>
      </c>
      <c r="B4367" s="74" t="n">
        <v>94</v>
      </c>
      <c r="C4367" s="7" t="n">
        <v>5</v>
      </c>
      <c r="D4367" s="7" t="s">
        <v>417</v>
      </c>
    </row>
    <row r="4368" spans="1:8">
      <c r="A4368" t="s">
        <v>4</v>
      </c>
      <c r="B4368" s="4" t="s">
        <v>5</v>
      </c>
      <c r="C4368" s="4" t="s">
        <v>7</v>
      </c>
      <c r="D4368" s="4" t="s">
        <v>7</v>
      </c>
      <c r="E4368" s="4" t="s">
        <v>13</v>
      </c>
      <c r="F4368" s="4" t="s">
        <v>13</v>
      </c>
      <c r="G4368" s="4" t="s">
        <v>13</v>
      </c>
      <c r="H4368" s="4" t="s">
        <v>11</v>
      </c>
    </row>
    <row r="4369" spans="1:8">
      <c r="A4369" t="n">
        <v>38736</v>
      </c>
      <c r="B4369" s="60" t="n">
        <v>45</v>
      </c>
      <c r="C4369" s="7" t="n">
        <v>2</v>
      </c>
      <c r="D4369" s="7" t="n">
        <v>3</v>
      </c>
      <c r="E4369" s="7" t="n">
        <v>9.8100004196167</v>
      </c>
      <c r="F4369" s="7" t="n">
        <v>1.63999998569489</v>
      </c>
      <c r="G4369" s="7" t="n">
        <v>-189.880004882813</v>
      </c>
      <c r="H4369" s="7" t="n">
        <v>0</v>
      </c>
    </row>
    <row r="4370" spans="1:8">
      <c r="A4370" t="s">
        <v>4</v>
      </c>
      <c r="B4370" s="4" t="s">
        <v>5</v>
      </c>
      <c r="C4370" s="4" t="s">
        <v>7</v>
      </c>
      <c r="D4370" s="4" t="s">
        <v>7</v>
      </c>
      <c r="E4370" s="4" t="s">
        <v>13</v>
      </c>
      <c r="F4370" s="4" t="s">
        <v>13</v>
      </c>
      <c r="G4370" s="4" t="s">
        <v>13</v>
      </c>
      <c r="H4370" s="4" t="s">
        <v>11</v>
      </c>
    </row>
    <row r="4371" spans="1:8">
      <c r="A4371" t="n">
        <v>38753</v>
      </c>
      <c r="B4371" s="60" t="n">
        <v>45</v>
      </c>
      <c r="C4371" s="7" t="n">
        <v>2</v>
      </c>
      <c r="D4371" s="7" t="n">
        <v>3</v>
      </c>
      <c r="E4371" s="7" t="n">
        <v>9.8100004196167</v>
      </c>
      <c r="F4371" s="7" t="n">
        <v>1.00999999046326</v>
      </c>
      <c r="G4371" s="7" t="n">
        <v>-189.880004882813</v>
      </c>
      <c r="H4371" s="7" t="n">
        <v>3000</v>
      </c>
    </row>
    <row r="4372" spans="1:8">
      <c r="A4372" t="s">
        <v>4</v>
      </c>
      <c r="B4372" s="4" t="s">
        <v>5</v>
      </c>
      <c r="C4372" s="4" t="s">
        <v>7</v>
      </c>
      <c r="D4372" s="4" t="s">
        <v>7</v>
      </c>
      <c r="E4372" s="4" t="s">
        <v>13</v>
      </c>
      <c r="F4372" s="4" t="s">
        <v>13</v>
      </c>
      <c r="G4372" s="4" t="s">
        <v>13</v>
      </c>
      <c r="H4372" s="4" t="s">
        <v>11</v>
      </c>
      <c r="I4372" s="4" t="s">
        <v>7</v>
      </c>
    </row>
    <row r="4373" spans="1:8">
      <c r="A4373" t="n">
        <v>38770</v>
      </c>
      <c r="B4373" s="60" t="n">
        <v>45</v>
      </c>
      <c r="C4373" s="7" t="n">
        <v>4</v>
      </c>
      <c r="D4373" s="7" t="n">
        <v>3</v>
      </c>
      <c r="E4373" s="7" t="n">
        <v>1.57000005245209</v>
      </c>
      <c r="F4373" s="7" t="n">
        <v>325.809997558594</v>
      </c>
      <c r="G4373" s="7" t="n">
        <v>0</v>
      </c>
      <c r="H4373" s="7" t="n">
        <v>0</v>
      </c>
      <c r="I4373" s="7" t="n">
        <v>0</v>
      </c>
    </row>
    <row r="4374" spans="1:8">
      <c r="A4374" t="s">
        <v>4</v>
      </c>
      <c r="B4374" s="4" t="s">
        <v>5</v>
      </c>
      <c r="C4374" s="4" t="s">
        <v>7</v>
      </c>
      <c r="D4374" s="4" t="s">
        <v>7</v>
      </c>
      <c r="E4374" s="4" t="s">
        <v>13</v>
      </c>
      <c r="F4374" s="4" t="s">
        <v>11</v>
      </c>
    </row>
    <row r="4375" spans="1:8">
      <c r="A4375" t="n">
        <v>38788</v>
      </c>
      <c r="B4375" s="60" t="n">
        <v>45</v>
      </c>
      <c r="C4375" s="7" t="n">
        <v>5</v>
      </c>
      <c r="D4375" s="7" t="n">
        <v>3</v>
      </c>
      <c r="E4375" s="7" t="n">
        <v>3.90000009536743</v>
      </c>
      <c r="F4375" s="7" t="n">
        <v>0</v>
      </c>
    </row>
    <row r="4376" spans="1:8">
      <c r="A4376" t="s">
        <v>4</v>
      </c>
      <c r="B4376" s="4" t="s">
        <v>5</v>
      </c>
      <c r="C4376" s="4" t="s">
        <v>7</v>
      </c>
      <c r="D4376" s="4" t="s">
        <v>7</v>
      </c>
      <c r="E4376" s="4" t="s">
        <v>13</v>
      </c>
      <c r="F4376" s="4" t="s">
        <v>11</v>
      </c>
    </row>
    <row r="4377" spans="1:8">
      <c r="A4377" t="n">
        <v>38797</v>
      </c>
      <c r="B4377" s="60" t="n">
        <v>45</v>
      </c>
      <c r="C4377" s="7" t="n">
        <v>11</v>
      </c>
      <c r="D4377" s="7" t="n">
        <v>3</v>
      </c>
      <c r="E4377" s="7" t="n">
        <v>28.2000007629395</v>
      </c>
      <c r="F4377" s="7" t="n">
        <v>0</v>
      </c>
    </row>
    <row r="4378" spans="1:8">
      <c r="A4378" t="s">
        <v>4</v>
      </c>
      <c r="B4378" s="4" t="s">
        <v>5</v>
      </c>
      <c r="C4378" s="4" t="s">
        <v>7</v>
      </c>
      <c r="D4378" s="4" t="s">
        <v>11</v>
      </c>
      <c r="E4378" s="4" t="s">
        <v>8</v>
      </c>
      <c r="F4378" s="4" t="s">
        <v>8</v>
      </c>
      <c r="G4378" s="4" t="s">
        <v>8</v>
      </c>
      <c r="H4378" s="4" t="s">
        <v>8</v>
      </c>
    </row>
    <row r="4379" spans="1:8">
      <c r="A4379" t="n">
        <v>38806</v>
      </c>
      <c r="B4379" s="27" t="n">
        <v>51</v>
      </c>
      <c r="C4379" s="7" t="n">
        <v>3</v>
      </c>
      <c r="D4379" s="7" t="n">
        <v>5259</v>
      </c>
      <c r="E4379" s="7" t="s">
        <v>292</v>
      </c>
      <c r="F4379" s="7" t="s">
        <v>211</v>
      </c>
      <c r="G4379" s="7" t="s">
        <v>87</v>
      </c>
      <c r="H4379" s="7" t="s">
        <v>88</v>
      </c>
    </row>
    <row r="4380" spans="1:8">
      <c r="A4380" t="s">
        <v>4</v>
      </c>
      <c r="B4380" s="4" t="s">
        <v>5</v>
      </c>
      <c r="C4380" s="4" t="s">
        <v>7</v>
      </c>
      <c r="D4380" s="4" t="s">
        <v>11</v>
      </c>
      <c r="E4380" s="4" t="s">
        <v>8</v>
      </c>
      <c r="F4380" s="4" t="s">
        <v>8</v>
      </c>
      <c r="G4380" s="4" t="s">
        <v>8</v>
      </c>
      <c r="H4380" s="4" t="s">
        <v>8</v>
      </c>
    </row>
    <row r="4381" spans="1:8">
      <c r="A4381" t="n">
        <v>38819</v>
      </c>
      <c r="B4381" s="27" t="n">
        <v>51</v>
      </c>
      <c r="C4381" s="7" t="n">
        <v>3</v>
      </c>
      <c r="D4381" s="7" t="n">
        <v>7014</v>
      </c>
      <c r="E4381" s="7" t="s">
        <v>186</v>
      </c>
      <c r="F4381" s="7" t="s">
        <v>211</v>
      </c>
      <c r="G4381" s="7" t="s">
        <v>87</v>
      </c>
      <c r="H4381" s="7" t="s">
        <v>88</v>
      </c>
    </row>
    <row r="4382" spans="1:8">
      <c r="A4382" t="s">
        <v>4</v>
      </c>
      <c r="B4382" s="4" t="s">
        <v>5</v>
      </c>
      <c r="C4382" s="4" t="s">
        <v>7</v>
      </c>
      <c r="D4382" s="4" t="s">
        <v>11</v>
      </c>
      <c r="E4382" s="4" t="s">
        <v>15</v>
      </c>
      <c r="F4382" s="4" t="s">
        <v>11</v>
      </c>
      <c r="G4382" s="4" t="s">
        <v>15</v>
      </c>
      <c r="H4382" s="4" t="s">
        <v>7</v>
      </c>
    </row>
    <row r="4383" spans="1:8">
      <c r="A4383" t="n">
        <v>38832</v>
      </c>
      <c r="B4383" s="12" t="n">
        <v>49</v>
      </c>
      <c r="C4383" s="7" t="n">
        <v>0</v>
      </c>
      <c r="D4383" s="7" t="n">
        <v>566</v>
      </c>
      <c r="E4383" s="7" t="n">
        <v>1065353216</v>
      </c>
      <c r="F4383" s="7" t="n">
        <v>0</v>
      </c>
      <c r="G4383" s="7" t="n">
        <v>0</v>
      </c>
      <c r="H4383" s="7" t="n">
        <v>0</v>
      </c>
    </row>
    <row r="4384" spans="1:8">
      <c r="A4384" t="s">
        <v>4</v>
      </c>
      <c r="B4384" s="4" t="s">
        <v>5</v>
      </c>
      <c r="C4384" s="4" t="s">
        <v>7</v>
      </c>
      <c r="D4384" s="4" t="s">
        <v>11</v>
      </c>
      <c r="E4384" s="4" t="s">
        <v>13</v>
      </c>
    </row>
    <row r="4385" spans="1:9">
      <c r="A4385" t="n">
        <v>38847</v>
      </c>
      <c r="B4385" s="32" t="n">
        <v>58</v>
      </c>
      <c r="C4385" s="7" t="n">
        <v>100</v>
      </c>
      <c r="D4385" s="7" t="n">
        <v>1000</v>
      </c>
      <c r="E4385" s="7" t="n">
        <v>1</v>
      </c>
    </row>
    <row r="4386" spans="1:9">
      <c r="A4386" t="s">
        <v>4</v>
      </c>
      <c r="B4386" s="4" t="s">
        <v>5</v>
      </c>
      <c r="C4386" s="4" t="s">
        <v>7</v>
      </c>
      <c r="D4386" s="4" t="s">
        <v>11</v>
      </c>
    </row>
    <row r="4387" spans="1:9">
      <c r="A4387" t="n">
        <v>38855</v>
      </c>
      <c r="B4387" s="32" t="n">
        <v>58</v>
      </c>
      <c r="C4387" s="7" t="n">
        <v>255</v>
      </c>
      <c r="D4387" s="7" t="n">
        <v>0</v>
      </c>
    </row>
    <row r="4388" spans="1:9">
      <c r="A4388" t="s">
        <v>4</v>
      </c>
      <c r="B4388" s="4" t="s">
        <v>5</v>
      </c>
      <c r="C4388" s="4" t="s">
        <v>7</v>
      </c>
      <c r="D4388" s="4" t="s">
        <v>11</v>
      </c>
    </row>
    <row r="4389" spans="1:9">
      <c r="A4389" t="n">
        <v>38859</v>
      </c>
      <c r="B4389" s="60" t="n">
        <v>45</v>
      </c>
      <c r="C4389" s="7" t="n">
        <v>7</v>
      </c>
      <c r="D4389" s="7" t="n">
        <v>255</v>
      </c>
    </row>
    <row r="4390" spans="1:9">
      <c r="A4390" t="s">
        <v>4</v>
      </c>
      <c r="B4390" s="4" t="s">
        <v>5</v>
      </c>
      <c r="C4390" s="4" t="s">
        <v>7</v>
      </c>
      <c r="D4390" s="4" t="s">
        <v>11</v>
      </c>
      <c r="E4390" s="4" t="s">
        <v>8</v>
      </c>
    </row>
    <row r="4391" spans="1:9">
      <c r="A4391" t="n">
        <v>38863</v>
      </c>
      <c r="B4391" s="27" t="n">
        <v>51</v>
      </c>
      <c r="C4391" s="7" t="n">
        <v>4</v>
      </c>
      <c r="D4391" s="7" t="n">
        <v>5259</v>
      </c>
      <c r="E4391" s="7" t="s">
        <v>320</v>
      </c>
    </row>
    <row r="4392" spans="1:9">
      <c r="A4392" t="s">
        <v>4</v>
      </c>
      <c r="B4392" s="4" t="s">
        <v>5</v>
      </c>
      <c r="C4392" s="4" t="s">
        <v>11</v>
      </c>
    </row>
    <row r="4393" spans="1:9">
      <c r="A4393" t="n">
        <v>38876</v>
      </c>
      <c r="B4393" s="28" t="n">
        <v>16</v>
      </c>
      <c r="C4393" s="7" t="n">
        <v>0</v>
      </c>
    </row>
    <row r="4394" spans="1:9">
      <c r="A4394" t="s">
        <v>4</v>
      </c>
      <c r="B4394" s="4" t="s">
        <v>5</v>
      </c>
      <c r="C4394" s="4" t="s">
        <v>11</v>
      </c>
      <c r="D4394" s="4" t="s">
        <v>7</v>
      </c>
      <c r="E4394" s="4" t="s">
        <v>15</v>
      </c>
      <c r="F4394" s="4" t="s">
        <v>39</v>
      </c>
      <c r="G4394" s="4" t="s">
        <v>7</v>
      </c>
      <c r="H4394" s="4" t="s">
        <v>7</v>
      </c>
    </row>
    <row r="4395" spans="1:9">
      <c r="A4395" t="n">
        <v>38879</v>
      </c>
      <c r="B4395" s="29" t="n">
        <v>26</v>
      </c>
      <c r="C4395" s="7" t="n">
        <v>5259</v>
      </c>
      <c r="D4395" s="7" t="n">
        <v>17</v>
      </c>
      <c r="E4395" s="7" t="n">
        <v>61715</v>
      </c>
      <c r="F4395" s="7" t="s">
        <v>418</v>
      </c>
      <c r="G4395" s="7" t="n">
        <v>2</v>
      </c>
      <c r="H4395" s="7" t="n">
        <v>0</v>
      </c>
    </row>
    <row r="4396" spans="1:9">
      <c r="A4396" t="s">
        <v>4</v>
      </c>
      <c r="B4396" s="4" t="s">
        <v>5</v>
      </c>
    </row>
    <row r="4397" spans="1:9">
      <c r="A4397" t="n">
        <v>38934</v>
      </c>
      <c r="B4397" s="25" t="n">
        <v>28</v>
      </c>
    </row>
    <row r="4398" spans="1:9">
      <c r="A4398" t="s">
        <v>4</v>
      </c>
      <c r="B4398" s="4" t="s">
        <v>5</v>
      </c>
      <c r="C4398" s="4" t="s">
        <v>7</v>
      </c>
      <c r="D4398" s="4" t="s">
        <v>13</v>
      </c>
      <c r="E4398" s="4" t="s">
        <v>13</v>
      </c>
      <c r="F4398" s="4" t="s">
        <v>13</v>
      </c>
    </row>
    <row r="4399" spans="1:9">
      <c r="A4399" t="n">
        <v>38935</v>
      </c>
      <c r="B4399" s="60" t="n">
        <v>45</v>
      </c>
      <c r="C4399" s="7" t="n">
        <v>9</v>
      </c>
      <c r="D4399" s="7" t="n">
        <v>0.0199999995529652</v>
      </c>
      <c r="E4399" s="7" t="n">
        <v>0.0199999995529652</v>
      </c>
      <c r="F4399" s="7" t="n">
        <v>0.25</v>
      </c>
    </row>
    <row r="4400" spans="1:9">
      <c r="A4400" t="s">
        <v>4</v>
      </c>
      <c r="B4400" s="4" t="s">
        <v>5</v>
      </c>
      <c r="C4400" s="4" t="s">
        <v>7</v>
      </c>
      <c r="D4400" s="4" t="s">
        <v>11</v>
      </c>
      <c r="E4400" s="4" t="s">
        <v>8</v>
      </c>
    </row>
    <row r="4401" spans="1:8">
      <c r="A4401" t="n">
        <v>38949</v>
      </c>
      <c r="B4401" s="27" t="n">
        <v>51</v>
      </c>
      <c r="C4401" s="7" t="n">
        <v>4</v>
      </c>
      <c r="D4401" s="7" t="n">
        <v>7014</v>
      </c>
      <c r="E4401" s="7" t="s">
        <v>212</v>
      </c>
    </row>
    <row r="4402" spans="1:8">
      <c r="A4402" t="s">
        <v>4</v>
      </c>
      <c r="B4402" s="4" t="s">
        <v>5</v>
      </c>
      <c r="C4402" s="4" t="s">
        <v>11</v>
      </c>
    </row>
    <row r="4403" spans="1:8">
      <c r="A4403" t="n">
        <v>38963</v>
      </c>
      <c r="B4403" s="28" t="n">
        <v>16</v>
      </c>
      <c r="C4403" s="7" t="n">
        <v>0</v>
      </c>
    </row>
    <row r="4404" spans="1:8">
      <c r="A4404" t="s">
        <v>4</v>
      </c>
      <c r="B4404" s="4" t="s">
        <v>5</v>
      </c>
      <c r="C4404" s="4" t="s">
        <v>11</v>
      </c>
      <c r="D4404" s="4" t="s">
        <v>7</v>
      </c>
      <c r="E4404" s="4" t="s">
        <v>15</v>
      </c>
      <c r="F4404" s="4" t="s">
        <v>39</v>
      </c>
      <c r="G4404" s="4" t="s">
        <v>7</v>
      </c>
      <c r="H4404" s="4" t="s">
        <v>7</v>
      </c>
      <c r="I4404" s="4" t="s">
        <v>7</v>
      </c>
      <c r="J4404" s="4" t="s">
        <v>15</v>
      </c>
      <c r="K4404" s="4" t="s">
        <v>39</v>
      </c>
      <c r="L4404" s="4" t="s">
        <v>7</v>
      </c>
      <c r="M4404" s="4" t="s">
        <v>7</v>
      </c>
      <c r="N4404" s="4" t="s">
        <v>7</v>
      </c>
      <c r="O4404" s="4" t="s">
        <v>15</v>
      </c>
      <c r="P4404" s="4" t="s">
        <v>39</v>
      </c>
      <c r="Q4404" s="4" t="s">
        <v>7</v>
      </c>
      <c r="R4404" s="4" t="s">
        <v>7</v>
      </c>
    </row>
    <row r="4405" spans="1:8">
      <c r="A4405" t="n">
        <v>38966</v>
      </c>
      <c r="B4405" s="29" t="n">
        <v>26</v>
      </c>
      <c r="C4405" s="7" t="n">
        <v>7014</v>
      </c>
      <c r="D4405" s="7" t="n">
        <v>17</v>
      </c>
      <c r="E4405" s="7" t="n">
        <v>61716</v>
      </c>
      <c r="F4405" s="7" t="s">
        <v>419</v>
      </c>
      <c r="G4405" s="7" t="n">
        <v>2</v>
      </c>
      <c r="H4405" s="7" t="n">
        <v>3</v>
      </c>
      <c r="I4405" s="7" t="n">
        <v>17</v>
      </c>
      <c r="J4405" s="7" t="n">
        <v>61717</v>
      </c>
      <c r="K4405" s="7" t="s">
        <v>420</v>
      </c>
      <c r="L4405" s="7" t="n">
        <v>2</v>
      </c>
      <c r="M4405" s="7" t="n">
        <v>3</v>
      </c>
      <c r="N4405" s="7" t="n">
        <v>17</v>
      </c>
      <c r="O4405" s="7" t="n">
        <v>61718</v>
      </c>
      <c r="P4405" s="7" t="s">
        <v>421</v>
      </c>
      <c r="Q4405" s="7" t="n">
        <v>2</v>
      </c>
      <c r="R4405" s="7" t="n">
        <v>0</v>
      </c>
    </row>
    <row r="4406" spans="1:8">
      <c r="A4406" t="s">
        <v>4</v>
      </c>
      <c r="B4406" s="4" t="s">
        <v>5</v>
      </c>
    </row>
    <row r="4407" spans="1:8">
      <c r="A4407" t="n">
        <v>39181</v>
      </c>
      <c r="B4407" s="25" t="n">
        <v>28</v>
      </c>
    </row>
    <row r="4408" spans="1:8">
      <c r="A4408" t="s">
        <v>4</v>
      </c>
      <c r="B4408" s="4" t="s">
        <v>5</v>
      </c>
      <c r="C4408" s="4" t="s">
        <v>11</v>
      </c>
      <c r="D4408" s="4" t="s">
        <v>7</v>
      </c>
    </row>
    <row r="4409" spans="1:8">
      <c r="A4409" t="n">
        <v>39182</v>
      </c>
      <c r="B4409" s="31" t="n">
        <v>89</v>
      </c>
      <c r="C4409" s="7" t="n">
        <v>65533</v>
      </c>
      <c r="D4409" s="7" t="n">
        <v>1</v>
      </c>
    </row>
    <row r="4410" spans="1:8">
      <c r="A4410" t="s">
        <v>4</v>
      </c>
      <c r="B4410" s="4" t="s">
        <v>5</v>
      </c>
      <c r="C4410" s="4" t="s">
        <v>7</v>
      </c>
      <c r="D4410" s="4" t="s">
        <v>11</v>
      </c>
      <c r="E4410" s="4" t="s">
        <v>13</v>
      </c>
    </row>
    <row r="4411" spans="1:8">
      <c r="A4411" t="n">
        <v>39186</v>
      </c>
      <c r="B4411" s="32" t="n">
        <v>58</v>
      </c>
      <c r="C4411" s="7" t="n">
        <v>101</v>
      </c>
      <c r="D4411" s="7" t="n">
        <v>1000</v>
      </c>
      <c r="E4411" s="7" t="n">
        <v>1</v>
      </c>
    </row>
    <row r="4412" spans="1:8">
      <c r="A4412" t="s">
        <v>4</v>
      </c>
      <c r="B4412" s="4" t="s">
        <v>5</v>
      </c>
      <c r="C4412" s="4" t="s">
        <v>7</v>
      </c>
      <c r="D4412" s="4" t="s">
        <v>11</v>
      </c>
    </row>
    <row r="4413" spans="1:8">
      <c r="A4413" t="n">
        <v>39194</v>
      </c>
      <c r="B4413" s="32" t="n">
        <v>58</v>
      </c>
      <c r="C4413" s="7" t="n">
        <v>254</v>
      </c>
      <c r="D4413" s="7" t="n">
        <v>0</v>
      </c>
    </row>
    <row r="4414" spans="1:8">
      <c r="A4414" t="s">
        <v>4</v>
      </c>
      <c r="B4414" s="4" t="s">
        <v>5</v>
      </c>
      <c r="C4414" s="4" t="s">
        <v>7</v>
      </c>
      <c r="D4414" s="4" t="s">
        <v>7</v>
      </c>
      <c r="E4414" s="4" t="s">
        <v>15</v>
      </c>
      <c r="F4414" s="4" t="s">
        <v>7</v>
      </c>
      <c r="G4414" s="4" t="s">
        <v>7</v>
      </c>
    </row>
    <row r="4415" spans="1:8">
      <c r="A4415" t="n">
        <v>39198</v>
      </c>
      <c r="B4415" s="75" t="n">
        <v>18</v>
      </c>
      <c r="C4415" s="7" t="n">
        <v>0</v>
      </c>
      <c r="D4415" s="7" t="n">
        <v>0</v>
      </c>
      <c r="E4415" s="7" t="n">
        <v>0</v>
      </c>
      <c r="F4415" s="7" t="n">
        <v>19</v>
      </c>
      <c r="G4415" s="7" t="n">
        <v>1</v>
      </c>
    </row>
    <row r="4416" spans="1:8">
      <c r="A4416" t="s">
        <v>4</v>
      </c>
      <c r="B4416" s="4" t="s">
        <v>5</v>
      </c>
      <c r="C4416" s="4" t="s">
        <v>7</v>
      </c>
      <c r="D4416" s="4" t="s">
        <v>7</v>
      </c>
      <c r="E4416" s="4" t="s">
        <v>15</v>
      </c>
      <c r="F4416" s="4" t="s">
        <v>7</v>
      </c>
      <c r="G4416" s="4" t="s">
        <v>7</v>
      </c>
    </row>
    <row r="4417" spans="1:18">
      <c r="A4417" t="n">
        <v>39207</v>
      </c>
      <c r="B4417" s="75" t="n">
        <v>18</v>
      </c>
      <c r="C4417" s="7" t="n">
        <v>1</v>
      </c>
      <c r="D4417" s="7" t="n">
        <v>0</v>
      </c>
      <c r="E4417" s="7" t="n">
        <v>0</v>
      </c>
      <c r="F4417" s="7" t="n">
        <v>19</v>
      </c>
      <c r="G4417" s="7" t="n">
        <v>1</v>
      </c>
    </row>
    <row r="4418" spans="1:18">
      <c r="A4418" t="s">
        <v>4</v>
      </c>
      <c r="B4418" s="4" t="s">
        <v>5</v>
      </c>
      <c r="C4418" s="4" t="s">
        <v>11</v>
      </c>
      <c r="D4418" s="4" t="s">
        <v>7</v>
      </c>
      <c r="E4418" s="4" t="s">
        <v>7</v>
      </c>
      <c r="F4418" s="4" t="s">
        <v>8</v>
      </c>
    </row>
    <row r="4419" spans="1:18">
      <c r="A4419" t="n">
        <v>39216</v>
      </c>
      <c r="B4419" s="41" t="n">
        <v>20</v>
      </c>
      <c r="C4419" s="7" t="n">
        <v>61440</v>
      </c>
      <c r="D4419" s="7" t="n">
        <v>3</v>
      </c>
      <c r="E4419" s="7" t="n">
        <v>11</v>
      </c>
      <c r="F4419" s="7" t="s">
        <v>422</v>
      </c>
    </row>
    <row r="4420" spans="1:18">
      <c r="A4420" t="s">
        <v>4</v>
      </c>
      <c r="B4420" s="4" t="s">
        <v>5</v>
      </c>
      <c r="C4420" s="4" t="s">
        <v>11</v>
      </c>
      <c r="D4420" s="4" t="s">
        <v>7</v>
      </c>
    </row>
    <row r="4421" spans="1:18">
      <c r="A4421" t="n">
        <v>39248</v>
      </c>
      <c r="B4421" s="77" t="n">
        <v>67</v>
      </c>
      <c r="C4421" s="7" t="n">
        <v>61440</v>
      </c>
      <c r="D4421" s="7" t="n">
        <v>3</v>
      </c>
    </row>
    <row r="4422" spans="1:18">
      <c r="A4422" t="s">
        <v>4</v>
      </c>
      <c r="B4422" s="4" t="s">
        <v>5</v>
      </c>
      <c r="C4422" s="4" t="s">
        <v>11</v>
      </c>
      <c r="D4422" s="4" t="s">
        <v>7</v>
      </c>
      <c r="E4422" s="4" t="s">
        <v>7</v>
      </c>
      <c r="F4422" s="4" t="s">
        <v>8</v>
      </c>
    </row>
    <row r="4423" spans="1:18">
      <c r="A4423" t="n">
        <v>39252</v>
      </c>
      <c r="B4423" s="41" t="n">
        <v>20</v>
      </c>
      <c r="C4423" s="7" t="n">
        <v>61441</v>
      </c>
      <c r="D4423" s="7" t="n">
        <v>3</v>
      </c>
      <c r="E4423" s="7" t="n">
        <v>11</v>
      </c>
      <c r="F4423" s="7" t="s">
        <v>422</v>
      </c>
    </row>
    <row r="4424" spans="1:18">
      <c r="A4424" t="s">
        <v>4</v>
      </c>
      <c r="B4424" s="4" t="s">
        <v>5</v>
      </c>
      <c r="C4424" s="4" t="s">
        <v>11</v>
      </c>
      <c r="D4424" s="4" t="s">
        <v>7</v>
      </c>
    </row>
    <row r="4425" spans="1:18">
      <c r="A4425" t="n">
        <v>39284</v>
      </c>
      <c r="B4425" s="77" t="n">
        <v>67</v>
      </c>
      <c r="C4425" s="7" t="n">
        <v>61441</v>
      </c>
      <c r="D4425" s="7" t="n">
        <v>3</v>
      </c>
    </row>
    <row r="4426" spans="1:18">
      <c r="A4426" t="s">
        <v>4</v>
      </c>
      <c r="B4426" s="4" t="s">
        <v>5</v>
      </c>
      <c r="C4426" s="4" t="s">
        <v>11</v>
      </c>
      <c r="D4426" s="4" t="s">
        <v>7</v>
      </c>
      <c r="E4426" s="4" t="s">
        <v>7</v>
      </c>
      <c r="F4426" s="4" t="s">
        <v>8</v>
      </c>
    </row>
    <row r="4427" spans="1:18">
      <c r="A4427" t="n">
        <v>39288</v>
      </c>
      <c r="B4427" s="41" t="n">
        <v>20</v>
      </c>
      <c r="C4427" s="7" t="n">
        <v>61442</v>
      </c>
      <c r="D4427" s="7" t="n">
        <v>3</v>
      </c>
      <c r="E4427" s="7" t="n">
        <v>11</v>
      </c>
      <c r="F4427" s="7" t="s">
        <v>422</v>
      </c>
    </row>
    <row r="4428" spans="1:18">
      <c r="A4428" t="s">
        <v>4</v>
      </c>
      <c r="B4428" s="4" t="s">
        <v>5</v>
      </c>
      <c r="C4428" s="4" t="s">
        <v>11</v>
      </c>
      <c r="D4428" s="4" t="s">
        <v>7</v>
      </c>
    </row>
    <row r="4429" spans="1:18">
      <c r="A4429" t="n">
        <v>39320</v>
      </c>
      <c r="B4429" s="77" t="n">
        <v>67</v>
      </c>
      <c r="C4429" s="7" t="n">
        <v>61442</v>
      </c>
      <c r="D4429" s="7" t="n">
        <v>3</v>
      </c>
    </row>
    <row r="4430" spans="1:18">
      <c r="A4430" t="s">
        <v>4</v>
      </c>
      <c r="B4430" s="4" t="s">
        <v>5</v>
      </c>
      <c r="C4430" s="4" t="s">
        <v>11</v>
      </c>
      <c r="D4430" s="4" t="s">
        <v>7</v>
      </c>
      <c r="E4430" s="4" t="s">
        <v>7</v>
      </c>
      <c r="F4430" s="4" t="s">
        <v>8</v>
      </c>
    </row>
    <row r="4431" spans="1:18">
      <c r="A4431" t="n">
        <v>39324</v>
      </c>
      <c r="B4431" s="41" t="n">
        <v>20</v>
      </c>
      <c r="C4431" s="7" t="n">
        <v>61443</v>
      </c>
      <c r="D4431" s="7" t="n">
        <v>3</v>
      </c>
      <c r="E4431" s="7" t="n">
        <v>11</v>
      </c>
      <c r="F4431" s="7" t="s">
        <v>422</v>
      </c>
    </row>
    <row r="4432" spans="1:18">
      <c r="A4432" t="s">
        <v>4</v>
      </c>
      <c r="B4432" s="4" t="s">
        <v>5</v>
      </c>
      <c r="C4432" s="4" t="s">
        <v>11</v>
      </c>
      <c r="D4432" s="4" t="s">
        <v>7</v>
      </c>
    </row>
    <row r="4433" spans="1:7">
      <c r="A4433" t="n">
        <v>39356</v>
      </c>
      <c r="B4433" s="77" t="n">
        <v>67</v>
      </c>
      <c r="C4433" s="7" t="n">
        <v>61443</v>
      </c>
      <c r="D4433" s="7" t="n">
        <v>3</v>
      </c>
    </row>
    <row r="4434" spans="1:7">
      <c r="A4434" t="s">
        <v>4</v>
      </c>
      <c r="B4434" s="4" t="s">
        <v>5</v>
      </c>
      <c r="C4434" s="4" t="s">
        <v>11</v>
      </c>
      <c r="D4434" s="4" t="s">
        <v>7</v>
      </c>
      <c r="E4434" s="4" t="s">
        <v>7</v>
      </c>
      <c r="F4434" s="4" t="s">
        <v>8</v>
      </c>
    </row>
    <row r="4435" spans="1:7">
      <c r="A4435" t="n">
        <v>39360</v>
      </c>
      <c r="B4435" s="41" t="n">
        <v>20</v>
      </c>
      <c r="C4435" s="7" t="n">
        <v>61444</v>
      </c>
      <c r="D4435" s="7" t="n">
        <v>3</v>
      </c>
      <c r="E4435" s="7" t="n">
        <v>11</v>
      </c>
      <c r="F4435" s="7" t="s">
        <v>422</v>
      </c>
    </row>
    <row r="4436" spans="1:7">
      <c r="A4436" t="s">
        <v>4</v>
      </c>
      <c r="B4436" s="4" t="s">
        <v>5</v>
      </c>
      <c r="C4436" s="4" t="s">
        <v>11</v>
      </c>
      <c r="D4436" s="4" t="s">
        <v>7</v>
      </c>
    </row>
    <row r="4437" spans="1:7">
      <c r="A4437" t="n">
        <v>39392</v>
      </c>
      <c r="B4437" s="77" t="n">
        <v>67</v>
      </c>
      <c r="C4437" s="7" t="n">
        <v>61444</v>
      </c>
      <c r="D4437" s="7" t="n">
        <v>3</v>
      </c>
    </row>
    <row r="4438" spans="1:7">
      <c r="A4438" t="s">
        <v>4</v>
      </c>
      <c r="B4438" s="4" t="s">
        <v>5</v>
      </c>
      <c r="C4438" s="4" t="s">
        <v>11</v>
      </c>
      <c r="D4438" s="4" t="s">
        <v>7</v>
      </c>
      <c r="E4438" s="4" t="s">
        <v>7</v>
      </c>
      <c r="F4438" s="4" t="s">
        <v>8</v>
      </c>
    </row>
    <row r="4439" spans="1:7">
      <c r="A4439" t="n">
        <v>39396</v>
      </c>
      <c r="B4439" s="41" t="n">
        <v>20</v>
      </c>
      <c r="C4439" s="7" t="n">
        <v>61445</v>
      </c>
      <c r="D4439" s="7" t="n">
        <v>3</v>
      </c>
      <c r="E4439" s="7" t="n">
        <v>11</v>
      </c>
      <c r="F4439" s="7" t="s">
        <v>422</v>
      </c>
    </row>
    <row r="4440" spans="1:7">
      <c r="A4440" t="s">
        <v>4</v>
      </c>
      <c r="B4440" s="4" t="s">
        <v>5</v>
      </c>
      <c r="C4440" s="4" t="s">
        <v>11</v>
      </c>
      <c r="D4440" s="4" t="s">
        <v>7</v>
      </c>
    </row>
    <row r="4441" spans="1:7">
      <c r="A4441" t="n">
        <v>39428</v>
      </c>
      <c r="B4441" s="77" t="n">
        <v>67</v>
      </c>
      <c r="C4441" s="7" t="n">
        <v>61445</v>
      </c>
      <c r="D4441" s="7" t="n">
        <v>3</v>
      </c>
    </row>
    <row r="4442" spans="1:7">
      <c r="A4442" t="s">
        <v>4</v>
      </c>
      <c r="B4442" s="4" t="s">
        <v>5</v>
      </c>
      <c r="C4442" s="4" t="s">
        <v>11</v>
      </c>
      <c r="D4442" s="4" t="s">
        <v>13</v>
      </c>
      <c r="E4442" s="4" t="s">
        <v>13</v>
      </c>
      <c r="F4442" s="4" t="s">
        <v>13</v>
      </c>
      <c r="G4442" s="4" t="s">
        <v>13</v>
      </c>
    </row>
    <row r="4443" spans="1:7">
      <c r="A4443" t="n">
        <v>39432</v>
      </c>
      <c r="B4443" s="37" t="n">
        <v>46</v>
      </c>
      <c r="C4443" s="7" t="n">
        <v>0</v>
      </c>
      <c r="D4443" s="7" t="n">
        <v>1.85000002384186</v>
      </c>
      <c r="E4443" s="7" t="n">
        <v>0</v>
      </c>
      <c r="F4443" s="7" t="n">
        <v>-178.820007324219</v>
      </c>
      <c r="G4443" s="7" t="n">
        <v>144.199996948242</v>
      </c>
    </row>
    <row r="4444" spans="1:7">
      <c r="A4444" t="s">
        <v>4</v>
      </c>
      <c r="B4444" s="4" t="s">
        <v>5</v>
      </c>
      <c r="C4444" s="4" t="s">
        <v>11</v>
      </c>
      <c r="D4444" s="4" t="s">
        <v>13</v>
      </c>
      <c r="E4444" s="4" t="s">
        <v>13</v>
      </c>
      <c r="F4444" s="4" t="s">
        <v>13</v>
      </c>
      <c r="G4444" s="4" t="s">
        <v>13</v>
      </c>
    </row>
    <row r="4445" spans="1:7">
      <c r="A4445" t="n">
        <v>39451</v>
      </c>
      <c r="B4445" s="37" t="n">
        <v>46</v>
      </c>
      <c r="C4445" s="7" t="n">
        <v>6</v>
      </c>
      <c r="D4445" s="7" t="n">
        <v>1.49000000953674</v>
      </c>
      <c r="E4445" s="7" t="n">
        <v>0</v>
      </c>
      <c r="F4445" s="7" t="n">
        <v>-179.589996337891</v>
      </c>
      <c r="G4445" s="7" t="n">
        <v>143.899993896484</v>
      </c>
    </row>
    <row r="4446" spans="1:7">
      <c r="A4446" t="s">
        <v>4</v>
      </c>
      <c r="B4446" s="4" t="s">
        <v>5</v>
      </c>
      <c r="C4446" s="4" t="s">
        <v>7</v>
      </c>
      <c r="D4446" s="4" t="s">
        <v>11</v>
      </c>
      <c r="E4446" s="4" t="s">
        <v>8</v>
      </c>
      <c r="F4446" s="4" t="s">
        <v>8</v>
      </c>
      <c r="G4446" s="4" t="s">
        <v>8</v>
      </c>
      <c r="H4446" s="4" t="s">
        <v>8</v>
      </c>
    </row>
    <row r="4447" spans="1:7">
      <c r="A4447" t="n">
        <v>39470</v>
      </c>
      <c r="B4447" s="27" t="n">
        <v>51</v>
      </c>
      <c r="C4447" s="7" t="n">
        <v>3</v>
      </c>
      <c r="D4447" s="7" t="n">
        <v>0</v>
      </c>
      <c r="E4447" s="7" t="s">
        <v>186</v>
      </c>
      <c r="F4447" s="7" t="s">
        <v>211</v>
      </c>
      <c r="G4447" s="7" t="s">
        <v>87</v>
      </c>
      <c r="H4447" s="7" t="s">
        <v>88</v>
      </c>
    </row>
    <row r="4448" spans="1:7">
      <c r="A4448" t="s">
        <v>4</v>
      </c>
      <c r="B4448" s="4" t="s">
        <v>5</v>
      </c>
      <c r="C4448" s="4" t="s">
        <v>7</v>
      </c>
      <c r="D4448" s="4" t="s">
        <v>11</v>
      </c>
      <c r="E4448" s="4" t="s">
        <v>8</v>
      </c>
      <c r="F4448" s="4" t="s">
        <v>8</v>
      </c>
      <c r="G4448" s="4" t="s">
        <v>8</v>
      </c>
      <c r="H4448" s="4" t="s">
        <v>8</v>
      </c>
    </row>
    <row r="4449" spans="1:8">
      <c r="A4449" t="n">
        <v>39483</v>
      </c>
      <c r="B4449" s="27" t="n">
        <v>51</v>
      </c>
      <c r="C4449" s="7" t="n">
        <v>3</v>
      </c>
      <c r="D4449" s="7" t="n">
        <v>61491</v>
      </c>
      <c r="E4449" s="7" t="s">
        <v>186</v>
      </c>
      <c r="F4449" s="7" t="s">
        <v>211</v>
      </c>
      <c r="G4449" s="7" t="s">
        <v>87</v>
      </c>
      <c r="H4449" s="7" t="s">
        <v>88</v>
      </c>
    </row>
    <row r="4450" spans="1:8">
      <c r="A4450" t="s">
        <v>4</v>
      </c>
      <c r="B4450" s="4" t="s">
        <v>5</v>
      </c>
      <c r="C4450" s="4" t="s">
        <v>7</v>
      </c>
      <c r="D4450" s="4" t="s">
        <v>11</v>
      </c>
      <c r="E4450" s="4" t="s">
        <v>8</v>
      </c>
      <c r="F4450" s="4" t="s">
        <v>8</v>
      </c>
      <c r="G4450" s="4" t="s">
        <v>8</v>
      </c>
      <c r="H4450" s="4" t="s">
        <v>8</v>
      </c>
    </row>
    <row r="4451" spans="1:8">
      <c r="A4451" t="n">
        <v>39496</v>
      </c>
      <c r="B4451" s="27" t="n">
        <v>51</v>
      </c>
      <c r="C4451" s="7" t="n">
        <v>3</v>
      </c>
      <c r="D4451" s="7" t="n">
        <v>61492</v>
      </c>
      <c r="E4451" s="7" t="s">
        <v>186</v>
      </c>
      <c r="F4451" s="7" t="s">
        <v>211</v>
      </c>
      <c r="G4451" s="7" t="s">
        <v>87</v>
      </c>
      <c r="H4451" s="7" t="s">
        <v>88</v>
      </c>
    </row>
    <row r="4452" spans="1:8">
      <c r="A4452" t="s">
        <v>4</v>
      </c>
      <c r="B4452" s="4" t="s">
        <v>5</v>
      </c>
      <c r="C4452" s="4" t="s">
        <v>7</v>
      </c>
      <c r="D4452" s="4" t="s">
        <v>11</v>
      </c>
      <c r="E4452" s="4" t="s">
        <v>8</v>
      </c>
      <c r="F4452" s="4" t="s">
        <v>8</v>
      </c>
      <c r="G4452" s="4" t="s">
        <v>8</v>
      </c>
      <c r="H4452" s="4" t="s">
        <v>8</v>
      </c>
    </row>
    <row r="4453" spans="1:8">
      <c r="A4453" t="n">
        <v>39509</v>
      </c>
      <c r="B4453" s="27" t="n">
        <v>51</v>
      </c>
      <c r="C4453" s="7" t="n">
        <v>3</v>
      </c>
      <c r="D4453" s="7" t="n">
        <v>61493</v>
      </c>
      <c r="E4453" s="7" t="s">
        <v>186</v>
      </c>
      <c r="F4453" s="7" t="s">
        <v>211</v>
      </c>
      <c r="G4453" s="7" t="s">
        <v>87</v>
      </c>
      <c r="H4453" s="7" t="s">
        <v>88</v>
      </c>
    </row>
    <row r="4454" spans="1:8">
      <c r="A4454" t="s">
        <v>4</v>
      </c>
      <c r="B4454" s="4" t="s">
        <v>5</v>
      </c>
      <c r="C4454" s="4" t="s">
        <v>7</v>
      </c>
      <c r="D4454" s="4" t="s">
        <v>11</v>
      </c>
      <c r="E4454" s="4" t="s">
        <v>8</v>
      </c>
      <c r="F4454" s="4" t="s">
        <v>8</v>
      </c>
      <c r="G4454" s="4" t="s">
        <v>8</v>
      </c>
      <c r="H4454" s="4" t="s">
        <v>8</v>
      </c>
    </row>
    <row r="4455" spans="1:8">
      <c r="A4455" t="n">
        <v>39522</v>
      </c>
      <c r="B4455" s="27" t="n">
        <v>51</v>
      </c>
      <c r="C4455" s="7" t="n">
        <v>3</v>
      </c>
      <c r="D4455" s="7" t="n">
        <v>61494</v>
      </c>
      <c r="E4455" s="7" t="s">
        <v>186</v>
      </c>
      <c r="F4455" s="7" t="s">
        <v>211</v>
      </c>
      <c r="G4455" s="7" t="s">
        <v>87</v>
      </c>
      <c r="H4455" s="7" t="s">
        <v>88</v>
      </c>
    </row>
    <row r="4456" spans="1:8">
      <c r="A4456" t="s">
        <v>4</v>
      </c>
      <c r="B4456" s="4" t="s">
        <v>5</v>
      </c>
      <c r="C4456" s="4" t="s">
        <v>7</v>
      </c>
      <c r="D4456" s="4" t="s">
        <v>11</v>
      </c>
      <c r="E4456" s="4" t="s">
        <v>8</v>
      </c>
      <c r="F4456" s="4" t="s">
        <v>8</v>
      </c>
      <c r="G4456" s="4" t="s">
        <v>8</v>
      </c>
      <c r="H4456" s="4" t="s">
        <v>8</v>
      </c>
    </row>
    <row r="4457" spans="1:8">
      <c r="A4457" t="n">
        <v>39535</v>
      </c>
      <c r="B4457" s="27" t="n">
        <v>51</v>
      </c>
      <c r="C4457" s="7" t="n">
        <v>3</v>
      </c>
      <c r="D4457" s="7" t="n">
        <v>61495</v>
      </c>
      <c r="E4457" s="7" t="s">
        <v>186</v>
      </c>
      <c r="F4457" s="7" t="s">
        <v>211</v>
      </c>
      <c r="G4457" s="7" t="s">
        <v>87</v>
      </c>
      <c r="H4457" s="7" t="s">
        <v>88</v>
      </c>
    </row>
    <row r="4458" spans="1:8">
      <c r="A4458" t="s">
        <v>4</v>
      </c>
      <c r="B4458" s="4" t="s">
        <v>5</v>
      </c>
      <c r="C4458" s="4" t="s">
        <v>7</v>
      </c>
      <c r="D4458" s="4" t="s">
        <v>7</v>
      </c>
      <c r="E4458" s="4" t="s">
        <v>13</v>
      </c>
      <c r="F4458" s="4" t="s">
        <v>13</v>
      </c>
      <c r="G4458" s="4" t="s">
        <v>13</v>
      </c>
      <c r="H4458" s="4" t="s">
        <v>11</v>
      </c>
      <c r="I4458" s="4" t="s">
        <v>7</v>
      </c>
    </row>
    <row r="4459" spans="1:8">
      <c r="A4459" t="n">
        <v>39548</v>
      </c>
      <c r="B4459" s="60" t="n">
        <v>45</v>
      </c>
      <c r="C4459" s="7" t="n">
        <v>4</v>
      </c>
      <c r="D4459" s="7" t="n">
        <v>3</v>
      </c>
      <c r="E4459" s="7" t="n">
        <v>6.19999980926514</v>
      </c>
      <c r="F4459" s="7" t="n">
        <v>162.899993896484</v>
      </c>
      <c r="G4459" s="7" t="n">
        <v>0</v>
      </c>
      <c r="H4459" s="7" t="n">
        <v>0</v>
      </c>
      <c r="I4459" s="7" t="n">
        <v>0</v>
      </c>
    </row>
    <row r="4460" spans="1:8">
      <c r="A4460" t="s">
        <v>4</v>
      </c>
      <c r="B4460" s="4" t="s">
        <v>5</v>
      </c>
      <c r="C4460" s="4" t="s">
        <v>7</v>
      </c>
      <c r="D4460" s="4" t="s">
        <v>7</v>
      </c>
      <c r="E4460" s="4" t="s">
        <v>13</v>
      </c>
      <c r="F4460" s="4" t="s">
        <v>11</v>
      </c>
    </row>
    <row r="4461" spans="1:8">
      <c r="A4461" t="n">
        <v>39566</v>
      </c>
      <c r="B4461" s="60" t="n">
        <v>45</v>
      </c>
      <c r="C4461" s="7" t="n">
        <v>5</v>
      </c>
      <c r="D4461" s="7" t="n">
        <v>3</v>
      </c>
      <c r="E4461" s="7" t="n">
        <v>4.40000009536743</v>
      </c>
      <c r="F4461" s="7" t="n">
        <v>0</v>
      </c>
    </row>
    <row r="4462" spans="1:8">
      <c r="A4462" t="s">
        <v>4</v>
      </c>
      <c r="B4462" s="4" t="s">
        <v>5</v>
      </c>
      <c r="C4462" s="4" t="s">
        <v>7</v>
      </c>
      <c r="D4462" s="4" t="s">
        <v>7</v>
      </c>
      <c r="E4462" s="4" t="s">
        <v>13</v>
      </c>
      <c r="F4462" s="4" t="s">
        <v>11</v>
      </c>
    </row>
    <row r="4463" spans="1:8">
      <c r="A4463" t="n">
        <v>39575</v>
      </c>
      <c r="B4463" s="60" t="n">
        <v>45</v>
      </c>
      <c r="C4463" s="7" t="n">
        <v>11</v>
      </c>
      <c r="D4463" s="7" t="n">
        <v>3</v>
      </c>
      <c r="E4463" s="7" t="n">
        <v>28.2000007629395</v>
      </c>
      <c r="F4463" s="7" t="n">
        <v>0</v>
      </c>
    </row>
    <row r="4464" spans="1:8">
      <c r="A4464" t="s">
        <v>4</v>
      </c>
      <c r="B4464" s="4" t="s">
        <v>5</v>
      </c>
      <c r="C4464" s="4" t="s">
        <v>7</v>
      </c>
      <c r="D4464" s="4" t="s">
        <v>7</v>
      </c>
      <c r="E4464" s="4" t="s">
        <v>13</v>
      </c>
      <c r="F4464" s="4" t="s">
        <v>13</v>
      </c>
      <c r="G4464" s="4" t="s">
        <v>13</v>
      </c>
      <c r="H4464" s="4" t="s">
        <v>11</v>
      </c>
    </row>
    <row r="4465" spans="1:9">
      <c r="A4465" t="n">
        <v>39584</v>
      </c>
      <c r="B4465" s="60" t="n">
        <v>45</v>
      </c>
      <c r="C4465" s="7" t="n">
        <v>2</v>
      </c>
      <c r="D4465" s="7" t="n">
        <v>3</v>
      </c>
      <c r="E4465" s="7" t="n">
        <v>2.20000004768372</v>
      </c>
      <c r="F4465" s="7" t="n">
        <v>1.20000004768372</v>
      </c>
      <c r="G4465" s="7" t="n">
        <v>-180.160003662109</v>
      </c>
      <c r="H4465" s="7" t="n">
        <v>0</v>
      </c>
    </row>
    <row r="4466" spans="1:9">
      <c r="A4466" t="s">
        <v>4</v>
      </c>
      <c r="B4466" s="4" t="s">
        <v>5</v>
      </c>
      <c r="C4466" s="4" t="s">
        <v>7</v>
      </c>
      <c r="D4466" s="4" t="s">
        <v>7</v>
      </c>
      <c r="E4466" s="4" t="s">
        <v>13</v>
      </c>
      <c r="F4466" s="4" t="s">
        <v>13</v>
      </c>
      <c r="G4466" s="4" t="s">
        <v>13</v>
      </c>
      <c r="H4466" s="4" t="s">
        <v>11</v>
      </c>
    </row>
    <row r="4467" spans="1:9">
      <c r="A4467" t="n">
        <v>39601</v>
      </c>
      <c r="B4467" s="60" t="n">
        <v>45</v>
      </c>
      <c r="C4467" s="7" t="n">
        <v>2</v>
      </c>
      <c r="D4467" s="7" t="n">
        <v>3</v>
      </c>
      <c r="E4467" s="7" t="n">
        <v>1.49000000953674</v>
      </c>
      <c r="F4467" s="7" t="n">
        <v>1.20000004768372</v>
      </c>
      <c r="G4467" s="7" t="n">
        <v>-178.919998168945</v>
      </c>
      <c r="H4467" s="7" t="n">
        <v>3000</v>
      </c>
    </row>
    <row r="4468" spans="1:9">
      <c r="A4468" t="s">
        <v>4</v>
      </c>
      <c r="B4468" s="4" t="s">
        <v>5</v>
      </c>
      <c r="C4468" s="4" t="s">
        <v>11</v>
      </c>
    </row>
    <row r="4469" spans="1:9">
      <c r="A4469" t="n">
        <v>39618</v>
      </c>
      <c r="B4469" s="28" t="n">
        <v>16</v>
      </c>
      <c r="C4469" s="7" t="n">
        <v>3200</v>
      </c>
    </row>
    <row r="4470" spans="1:9">
      <c r="A4470" t="s">
        <v>4</v>
      </c>
      <c r="B4470" s="4" t="s">
        <v>5</v>
      </c>
      <c r="C4470" s="4" t="s">
        <v>7</v>
      </c>
      <c r="D4470" s="14" t="s">
        <v>14</v>
      </c>
      <c r="E4470" s="4" t="s">
        <v>5</v>
      </c>
      <c r="F4470" s="4" t="s">
        <v>7</v>
      </c>
      <c r="G4470" s="4" t="s">
        <v>11</v>
      </c>
      <c r="H4470" s="14" t="s">
        <v>16</v>
      </c>
      <c r="I4470" s="4" t="s">
        <v>7</v>
      </c>
      <c r="J4470" s="4" t="s">
        <v>12</v>
      </c>
    </row>
    <row r="4471" spans="1:9">
      <c r="A4471" t="n">
        <v>39621</v>
      </c>
      <c r="B4471" s="10" t="n">
        <v>5</v>
      </c>
      <c r="C4471" s="7" t="n">
        <v>28</v>
      </c>
      <c r="D4471" s="14" t="s">
        <v>3</v>
      </c>
      <c r="E4471" s="52" t="n">
        <v>64</v>
      </c>
      <c r="F4471" s="7" t="n">
        <v>5</v>
      </c>
      <c r="G4471" s="7" t="n">
        <v>4</v>
      </c>
      <c r="H4471" s="14" t="s">
        <v>3</v>
      </c>
      <c r="I4471" s="7" t="n">
        <v>1</v>
      </c>
      <c r="J4471" s="11" t="n">
        <f t="normal" ca="1">A4481</f>
        <v>0</v>
      </c>
    </row>
    <row r="4472" spans="1:9">
      <c r="A4472" t="s">
        <v>4</v>
      </c>
      <c r="B4472" s="4" t="s">
        <v>5</v>
      </c>
      <c r="C4472" s="4" t="s">
        <v>7</v>
      </c>
      <c r="D4472" s="4" t="s">
        <v>11</v>
      </c>
      <c r="E4472" s="4" t="s">
        <v>8</v>
      </c>
    </row>
    <row r="4473" spans="1:9">
      <c r="A4473" t="n">
        <v>39632</v>
      </c>
      <c r="B4473" s="27" t="n">
        <v>51</v>
      </c>
      <c r="C4473" s="7" t="n">
        <v>4</v>
      </c>
      <c r="D4473" s="7" t="n">
        <v>4</v>
      </c>
      <c r="E4473" s="7" t="s">
        <v>423</v>
      </c>
    </row>
    <row r="4474" spans="1:9">
      <c r="A4474" t="s">
        <v>4</v>
      </c>
      <c r="B4474" s="4" t="s">
        <v>5</v>
      </c>
      <c r="C4474" s="4" t="s">
        <v>11</v>
      </c>
    </row>
    <row r="4475" spans="1:9">
      <c r="A4475" t="n">
        <v>39645</v>
      </c>
      <c r="B4475" s="28" t="n">
        <v>16</v>
      </c>
      <c r="C4475" s="7" t="n">
        <v>0</v>
      </c>
    </row>
    <row r="4476" spans="1:9">
      <c r="A4476" t="s">
        <v>4</v>
      </c>
      <c r="B4476" s="4" t="s">
        <v>5</v>
      </c>
      <c r="C4476" s="4" t="s">
        <v>11</v>
      </c>
      <c r="D4476" s="4" t="s">
        <v>7</v>
      </c>
      <c r="E4476" s="4" t="s">
        <v>15</v>
      </c>
      <c r="F4476" s="4" t="s">
        <v>39</v>
      </c>
      <c r="G4476" s="4" t="s">
        <v>7</v>
      </c>
      <c r="H4476" s="4" t="s">
        <v>7</v>
      </c>
    </row>
    <row r="4477" spans="1:9">
      <c r="A4477" t="n">
        <v>39648</v>
      </c>
      <c r="B4477" s="29" t="n">
        <v>26</v>
      </c>
      <c r="C4477" s="7" t="n">
        <v>4</v>
      </c>
      <c r="D4477" s="7" t="n">
        <v>17</v>
      </c>
      <c r="E4477" s="7" t="n">
        <v>61719</v>
      </c>
      <c r="F4477" s="7" t="s">
        <v>424</v>
      </c>
      <c r="G4477" s="7" t="n">
        <v>2</v>
      </c>
      <c r="H4477" s="7" t="n">
        <v>0</v>
      </c>
    </row>
    <row r="4478" spans="1:9">
      <c r="A4478" t="s">
        <v>4</v>
      </c>
      <c r="B4478" s="4" t="s">
        <v>5</v>
      </c>
    </row>
    <row r="4479" spans="1:9">
      <c r="A4479" t="n">
        <v>39714</v>
      </c>
      <c r="B4479" s="25" t="n">
        <v>28</v>
      </c>
    </row>
    <row r="4480" spans="1:9">
      <c r="A4480" t="s">
        <v>4</v>
      </c>
      <c r="B4480" s="4" t="s">
        <v>5</v>
      </c>
      <c r="C4480" s="4" t="s">
        <v>7</v>
      </c>
      <c r="D4480" s="14" t="s">
        <v>14</v>
      </c>
      <c r="E4480" s="4" t="s">
        <v>5</v>
      </c>
      <c r="F4480" s="4" t="s">
        <v>7</v>
      </c>
      <c r="G4480" s="4" t="s">
        <v>11</v>
      </c>
      <c r="H4480" s="14" t="s">
        <v>16</v>
      </c>
      <c r="I4480" s="4" t="s">
        <v>7</v>
      </c>
      <c r="J4480" s="4" t="s">
        <v>12</v>
      </c>
    </row>
    <row r="4481" spans="1:10">
      <c r="A4481" t="n">
        <v>39715</v>
      </c>
      <c r="B4481" s="10" t="n">
        <v>5</v>
      </c>
      <c r="C4481" s="7" t="n">
        <v>28</v>
      </c>
      <c r="D4481" s="14" t="s">
        <v>3</v>
      </c>
      <c r="E4481" s="52" t="n">
        <v>64</v>
      </c>
      <c r="F4481" s="7" t="n">
        <v>5</v>
      </c>
      <c r="G4481" s="7" t="n">
        <v>1</v>
      </c>
      <c r="H4481" s="14" t="s">
        <v>3</v>
      </c>
      <c r="I4481" s="7" t="n">
        <v>1</v>
      </c>
      <c r="J4481" s="11" t="n">
        <f t="normal" ca="1">A4491</f>
        <v>0</v>
      </c>
    </row>
    <row r="4482" spans="1:10">
      <c r="A4482" t="s">
        <v>4</v>
      </c>
      <c r="B4482" s="4" t="s">
        <v>5</v>
      </c>
      <c r="C4482" s="4" t="s">
        <v>7</v>
      </c>
      <c r="D4482" s="4" t="s">
        <v>11</v>
      </c>
      <c r="E4482" s="4" t="s">
        <v>8</v>
      </c>
    </row>
    <row r="4483" spans="1:10">
      <c r="A4483" t="n">
        <v>39726</v>
      </c>
      <c r="B4483" s="27" t="n">
        <v>51</v>
      </c>
      <c r="C4483" s="7" t="n">
        <v>4</v>
      </c>
      <c r="D4483" s="7" t="n">
        <v>1</v>
      </c>
      <c r="E4483" s="7" t="s">
        <v>425</v>
      </c>
    </row>
    <row r="4484" spans="1:10">
      <c r="A4484" t="s">
        <v>4</v>
      </c>
      <c r="B4484" s="4" t="s">
        <v>5</v>
      </c>
      <c r="C4484" s="4" t="s">
        <v>11</v>
      </c>
    </row>
    <row r="4485" spans="1:10">
      <c r="A4485" t="n">
        <v>39740</v>
      </c>
      <c r="B4485" s="28" t="n">
        <v>16</v>
      </c>
      <c r="C4485" s="7" t="n">
        <v>0</v>
      </c>
    </row>
    <row r="4486" spans="1:10">
      <c r="A4486" t="s">
        <v>4</v>
      </c>
      <c r="B4486" s="4" t="s">
        <v>5</v>
      </c>
      <c r="C4486" s="4" t="s">
        <v>11</v>
      </c>
      <c r="D4486" s="4" t="s">
        <v>7</v>
      </c>
      <c r="E4486" s="4" t="s">
        <v>15</v>
      </c>
      <c r="F4486" s="4" t="s">
        <v>39</v>
      </c>
      <c r="G4486" s="4" t="s">
        <v>7</v>
      </c>
      <c r="H4486" s="4" t="s">
        <v>7</v>
      </c>
    </row>
    <row r="4487" spans="1:10">
      <c r="A4487" t="n">
        <v>39743</v>
      </c>
      <c r="B4487" s="29" t="n">
        <v>26</v>
      </c>
      <c r="C4487" s="7" t="n">
        <v>1</v>
      </c>
      <c r="D4487" s="7" t="n">
        <v>17</v>
      </c>
      <c r="E4487" s="7" t="n">
        <v>61720</v>
      </c>
      <c r="F4487" s="7" t="s">
        <v>426</v>
      </c>
      <c r="G4487" s="7" t="n">
        <v>2</v>
      </c>
      <c r="H4487" s="7" t="n">
        <v>0</v>
      </c>
    </row>
    <row r="4488" spans="1:10">
      <c r="A4488" t="s">
        <v>4</v>
      </c>
      <c r="B4488" s="4" t="s">
        <v>5</v>
      </c>
    </row>
    <row r="4489" spans="1:10">
      <c r="A4489" t="n">
        <v>39809</v>
      </c>
      <c r="B4489" s="25" t="n">
        <v>28</v>
      </c>
    </row>
    <row r="4490" spans="1:10">
      <c r="A4490" t="s">
        <v>4</v>
      </c>
      <c r="B4490" s="4" t="s">
        <v>5</v>
      </c>
      <c r="C4490" s="4" t="s">
        <v>7</v>
      </c>
      <c r="D4490" s="4" t="s">
        <v>11</v>
      </c>
      <c r="E4490" s="4" t="s">
        <v>8</v>
      </c>
    </row>
    <row r="4491" spans="1:10">
      <c r="A4491" t="n">
        <v>39810</v>
      </c>
      <c r="B4491" s="27" t="n">
        <v>51</v>
      </c>
      <c r="C4491" s="7" t="n">
        <v>4</v>
      </c>
      <c r="D4491" s="7" t="n">
        <v>0</v>
      </c>
      <c r="E4491" s="7" t="s">
        <v>188</v>
      </c>
    </row>
    <row r="4492" spans="1:10">
      <c r="A4492" t="s">
        <v>4</v>
      </c>
      <c r="B4492" s="4" t="s">
        <v>5</v>
      </c>
      <c r="C4492" s="4" t="s">
        <v>11</v>
      </c>
    </row>
    <row r="4493" spans="1:10">
      <c r="A4493" t="n">
        <v>39824</v>
      </c>
      <c r="B4493" s="28" t="n">
        <v>16</v>
      </c>
      <c r="C4493" s="7" t="n">
        <v>0</v>
      </c>
    </row>
    <row r="4494" spans="1:10">
      <c r="A4494" t="s">
        <v>4</v>
      </c>
      <c r="B4494" s="4" t="s">
        <v>5</v>
      </c>
      <c r="C4494" s="4" t="s">
        <v>11</v>
      </c>
      <c r="D4494" s="4" t="s">
        <v>7</v>
      </c>
      <c r="E4494" s="4" t="s">
        <v>15</v>
      </c>
      <c r="F4494" s="4" t="s">
        <v>39</v>
      </c>
      <c r="G4494" s="4" t="s">
        <v>7</v>
      </c>
      <c r="H4494" s="4" t="s">
        <v>7</v>
      </c>
    </row>
    <row r="4495" spans="1:10">
      <c r="A4495" t="n">
        <v>39827</v>
      </c>
      <c r="B4495" s="29" t="n">
        <v>26</v>
      </c>
      <c r="C4495" s="7" t="n">
        <v>0</v>
      </c>
      <c r="D4495" s="7" t="n">
        <v>17</v>
      </c>
      <c r="E4495" s="7" t="n">
        <v>61721</v>
      </c>
      <c r="F4495" s="7" t="s">
        <v>427</v>
      </c>
      <c r="G4495" s="7" t="n">
        <v>2</v>
      </c>
      <c r="H4495" s="7" t="n">
        <v>0</v>
      </c>
    </row>
    <row r="4496" spans="1:10">
      <c r="A4496" t="s">
        <v>4</v>
      </c>
      <c r="B4496" s="4" t="s">
        <v>5</v>
      </c>
    </row>
    <row r="4497" spans="1:10">
      <c r="A4497" t="n">
        <v>39891</v>
      </c>
      <c r="B4497" s="25" t="n">
        <v>28</v>
      </c>
    </row>
    <row r="4498" spans="1:10">
      <c r="A4498" t="s">
        <v>4</v>
      </c>
      <c r="B4498" s="4" t="s">
        <v>5</v>
      </c>
      <c r="C4498" s="4" t="s">
        <v>11</v>
      </c>
    </row>
    <row r="4499" spans="1:10">
      <c r="A4499" t="n">
        <v>39892</v>
      </c>
      <c r="B4499" s="28" t="n">
        <v>16</v>
      </c>
      <c r="C4499" s="7" t="n">
        <v>300</v>
      </c>
    </row>
    <row r="4500" spans="1:10">
      <c r="A4500" t="s">
        <v>4</v>
      </c>
      <c r="B4500" s="4" t="s">
        <v>5</v>
      </c>
      <c r="C4500" s="4" t="s">
        <v>7</v>
      </c>
      <c r="D4500" s="4" t="s">
        <v>11</v>
      </c>
      <c r="E4500" s="4" t="s">
        <v>8</v>
      </c>
      <c r="F4500" s="4" t="s">
        <v>8</v>
      </c>
      <c r="G4500" s="4" t="s">
        <v>8</v>
      </c>
      <c r="H4500" s="4" t="s">
        <v>8</v>
      </c>
    </row>
    <row r="4501" spans="1:10">
      <c r="A4501" t="n">
        <v>39895</v>
      </c>
      <c r="B4501" s="27" t="n">
        <v>51</v>
      </c>
      <c r="C4501" s="7" t="n">
        <v>3</v>
      </c>
      <c r="D4501" s="7" t="n">
        <v>6</v>
      </c>
      <c r="E4501" s="7" t="s">
        <v>229</v>
      </c>
      <c r="F4501" s="7" t="s">
        <v>211</v>
      </c>
      <c r="G4501" s="7" t="s">
        <v>87</v>
      </c>
      <c r="H4501" s="7" t="s">
        <v>88</v>
      </c>
    </row>
    <row r="4502" spans="1:10">
      <c r="A4502" t="s">
        <v>4</v>
      </c>
      <c r="B4502" s="4" t="s">
        <v>5</v>
      </c>
      <c r="C4502" s="4" t="s">
        <v>11</v>
      </c>
      <c r="D4502" s="4" t="s">
        <v>7</v>
      </c>
      <c r="E4502" s="4" t="s">
        <v>13</v>
      </c>
      <c r="F4502" s="4" t="s">
        <v>11</v>
      </c>
    </row>
    <row r="4503" spans="1:10">
      <c r="A4503" t="n">
        <v>39908</v>
      </c>
      <c r="B4503" s="30" t="n">
        <v>59</v>
      </c>
      <c r="C4503" s="7" t="n">
        <v>6</v>
      </c>
      <c r="D4503" s="7" t="n">
        <v>9</v>
      </c>
      <c r="E4503" s="7" t="n">
        <v>0.150000005960464</v>
      </c>
      <c r="F4503" s="7" t="n">
        <v>0</v>
      </c>
    </row>
    <row r="4504" spans="1:10">
      <c r="A4504" t="s">
        <v>4</v>
      </c>
      <c r="B4504" s="4" t="s">
        <v>5</v>
      </c>
      <c r="C4504" s="4" t="s">
        <v>11</v>
      </c>
    </row>
    <row r="4505" spans="1:10">
      <c r="A4505" t="n">
        <v>39918</v>
      </c>
      <c r="B4505" s="28" t="n">
        <v>16</v>
      </c>
      <c r="C4505" s="7" t="n">
        <v>1500</v>
      </c>
    </row>
    <row r="4506" spans="1:10">
      <c r="A4506" t="s">
        <v>4</v>
      </c>
      <c r="B4506" s="4" t="s">
        <v>5</v>
      </c>
      <c r="C4506" s="4" t="s">
        <v>7</v>
      </c>
      <c r="D4506" s="4" t="s">
        <v>11</v>
      </c>
      <c r="E4506" s="4" t="s">
        <v>8</v>
      </c>
      <c r="F4506" s="4" t="s">
        <v>8</v>
      </c>
      <c r="G4506" s="4" t="s">
        <v>8</v>
      </c>
      <c r="H4506" s="4" t="s">
        <v>8</v>
      </c>
    </row>
    <row r="4507" spans="1:10">
      <c r="A4507" t="n">
        <v>39921</v>
      </c>
      <c r="B4507" s="27" t="n">
        <v>51</v>
      </c>
      <c r="C4507" s="7" t="n">
        <v>3</v>
      </c>
      <c r="D4507" s="7" t="n">
        <v>6</v>
      </c>
      <c r="E4507" s="7" t="s">
        <v>198</v>
      </c>
      <c r="F4507" s="7" t="s">
        <v>211</v>
      </c>
      <c r="G4507" s="7" t="s">
        <v>87</v>
      </c>
      <c r="H4507" s="7" t="s">
        <v>88</v>
      </c>
    </row>
    <row r="4508" spans="1:10">
      <c r="A4508" t="s">
        <v>4</v>
      </c>
      <c r="B4508" s="4" t="s">
        <v>5</v>
      </c>
      <c r="C4508" s="4" t="s">
        <v>11</v>
      </c>
    </row>
    <row r="4509" spans="1:10">
      <c r="A4509" t="n">
        <v>39934</v>
      </c>
      <c r="B4509" s="28" t="n">
        <v>16</v>
      </c>
      <c r="C4509" s="7" t="n">
        <v>800</v>
      </c>
    </row>
    <row r="4510" spans="1:10">
      <c r="A4510" t="s">
        <v>4</v>
      </c>
      <c r="B4510" s="4" t="s">
        <v>5</v>
      </c>
      <c r="C4510" s="4" t="s">
        <v>11</v>
      </c>
      <c r="D4510" s="4" t="s">
        <v>11</v>
      </c>
      <c r="E4510" s="4" t="s">
        <v>13</v>
      </c>
      <c r="F4510" s="4" t="s">
        <v>13</v>
      </c>
      <c r="G4510" s="4" t="s">
        <v>13</v>
      </c>
      <c r="H4510" s="4" t="s">
        <v>13</v>
      </c>
      <c r="I4510" s="4" t="s">
        <v>7</v>
      </c>
      <c r="J4510" s="4" t="s">
        <v>11</v>
      </c>
    </row>
    <row r="4511" spans="1:10">
      <c r="A4511" t="n">
        <v>39937</v>
      </c>
      <c r="B4511" s="58" t="n">
        <v>55</v>
      </c>
      <c r="C4511" s="7" t="n">
        <v>6</v>
      </c>
      <c r="D4511" s="7" t="n">
        <v>65024</v>
      </c>
      <c r="E4511" s="7" t="n">
        <v>0</v>
      </c>
      <c r="F4511" s="7" t="n">
        <v>0</v>
      </c>
      <c r="G4511" s="7" t="n">
        <v>3</v>
      </c>
      <c r="H4511" s="7" t="n">
        <v>1.20000004768372</v>
      </c>
      <c r="I4511" s="7" t="n">
        <v>1</v>
      </c>
      <c r="J4511" s="7" t="n">
        <v>0</v>
      </c>
    </row>
    <row r="4512" spans="1:10">
      <c r="A4512" t="s">
        <v>4</v>
      </c>
      <c r="B4512" s="4" t="s">
        <v>5</v>
      </c>
      <c r="C4512" s="4" t="s">
        <v>11</v>
      </c>
    </row>
    <row r="4513" spans="1:10">
      <c r="A4513" t="n">
        <v>39961</v>
      </c>
      <c r="B4513" s="28" t="n">
        <v>16</v>
      </c>
      <c r="C4513" s="7" t="n">
        <v>400</v>
      </c>
    </row>
    <row r="4514" spans="1:10">
      <c r="A4514" t="s">
        <v>4</v>
      </c>
      <c r="B4514" s="4" t="s">
        <v>5</v>
      </c>
      <c r="C4514" s="4" t="s">
        <v>7</v>
      </c>
      <c r="D4514" s="4" t="s">
        <v>15</v>
      </c>
      <c r="E4514" s="4" t="s">
        <v>7</v>
      </c>
      <c r="F4514" s="4" t="s">
        <v>15</v>
      </c>
      <c r="G4514" s="4" t="s">
        <v>7</v>
      </c>
      <c r="H4514" s="4" t="s">
        <v>7</v>
      </c>
      <c r="I4514" s="4" t="s">
        <v>15</v>
      </c>
      <c r="J4514" s="4" t="s">
        <v>7</v>
      </c>
      <c r="K4514" s="14" t="s">
        <v>14</v>
      </c>
      <c r="L4514" s="4" t="s">
        <v>5</v>
      </c>
      <c r="M4514" s="4" t="s">
        <v>7</v>
      </c>
      <c r="N4514" s="4" t="s">
        <v>11</v>
      </c>
      <c r="O4514" s="14" t="s">
        <v>16</v>
      </c>
      <c r="P4514" s="4" t="s">
        <v>7</v>
      </c>
      <c r="Q4514" s="4" t="s">
        <v>7</v>
      </c>
      <c r="R4514" s="4" t="s">
        <v>7</v>
      </c>
      <c r="S4514" s="4" t="s">
        <v>12</v>
      </c>
    </row>
    <row r="4515" spans="1:10">
      <c r="A4515" t="n">
        <v>39964</v>
      </c>
      <c r="B4515" s="10" t="n">
        <v>5</v>
      </c>
      <c r="C4515" s="7" t="n">
        <v>0</v>
      </c>
      <c r="D4515" s="7" t="n">
        <v>61440</v>
      </c>
      <c r="E4515" s="7" t="n">
        <v>0</v>
      </c>
      <c r="F4515" s="7" t="n">
        <v>0</v>
      </c>
      <c r="G4515" s="7" t="n">
        <v>12</v>
      </c>
      <c r="H4515" s="7" t="n">
        <v>0</v>
      </c>
      <c r="I4515" s="7" t="n">
        <v>61440</v>
      </c>
      <c r="J4515" s="7" t="n">
        <v>28</v>
      </c>
      <c r="K4515" s="14" t="s">
        <v>3</v>
      </c>
      <c r="L4515" s="52" t="n">
        <v>64</v>
      </c>
      <c r="M4515" s="7" t="n">
        <v>9</v>
      </c>
      <c r="N4515" s="7" t="n">
        <v>6</v>
      </c>
      <c r="O4515" s="14" t="s">
        <v>3</v>
      </c>
      <c r="P4515" s="7" t="n">
        <v>12</v>
      </c>
      <c r="Q4515" s="7" t="n">
        <v>3</v>
      </c>
      <c r="R4515" s="7" t="n">
        <v>1</v>
      </c>
      <c r="S4515" s="11" t="n">
        <f t="normal" ca="1">A4519</f>
        <v>0</v>
      </c>
    </row>
    <row r="4516" spans="1:10">
      <c r="A4516" t="s">
        <v>4</v>
      </c>
      <c r="B4516" s="4" t="s">
        <v>5</v>
      </c>
      <c r="C4516" s="4" t="s">
        <v>7</v>
      </c>
      <c r="D4516" s="4" t="s">
        <v>11</v>
      </c>
      <c r="E4516" s="4" t="s">
        <v>8</v>
      </c>
      <c r="F4516" s="4" t="s">
        <v>8</v>
      </c>
      <c r="G4516" s="4" t="s">
        <v>8</v>
      </c>
      <c r="H4516" s="4" t="s">
        <v>8</v>
      </c>
    </row>
    <row r="4517" spans="1:10">
      <c r="A4517" t="n">
        <v>39993</v>
      </c>
      <c r="B4517" s="27" t="n">
        <v>51</v>
      </c>
      <c r="C4517" s="7" t="n">
        <v>3</v>
      </c>
      <c r="D4517" s="7" t="n">
        <v>61440</v>
      </c>
      <c r="E4517" s="7" t="s">
        <v>228</v>
      </c>
      <c r="F4517" s="7" t="s">
        <v>211</v>
      </c>
      <c r="G4517" s="7" t="s">
        <v>87</v>
      </c>
      <c r="H4517" s="7" t="s">
        <v>88</v>
      </c>
    </row>
    <row r="4518" spans="1:10">
      <c r="A4518" t="s">
        <v>4</v>
      </c>
      <c r="B4518" s="4" t="s">
        <v>5</v>
      </c>
      <c r="C4518" s="4" t="s">
        <v>7</v>
      </c>
      <c r="D4518" s="4" t="s">
        <v>15</v>
      </c>
      <c r="E4518" s="4" t="s">
        <v>7</v>
      </c>
      <c r="F4518" s="4" t="s">
        <v>15</v>
      </c>
      <c r="G4518" s="4" t="s">
        <v>7</v>
      </c>
      <c r="H4518" s="4" t="s">
        <v>7</v>
      </c>
      <c r="I4518" s="4" t="s">
        <v>15</v>
      </c>
      <c r="J4518" s="4" t="s">
        <v>7</v>
      </c>
      <c r="K4518" s="14" t="s">
        <v>14</v>
      </c>
      <c r="L4518" s="4" t="s">
        <v>5</v>
      </c>
      <c r="M4518" s="4" t="s">
        <v>7</v>
      </c>
      <c r="N4518" s="4" t="s">
        <v>11</v>
      </c>
      <c r="O4518" s="14" t="s">
        <v>16</v>
      </c>
      <c r="P4518" s="4" t="s">
        <v>7</v>
      </c>
      <c r="Q4518" s="4" t="s">
        <v>7</v>
      </c>
      <c r="R4518" s="4" t="s">
        <v>7</v>
      </c>
      <c r="S4518" s="4" t="s">
        <v>12</v>
      </c>
    </row>
    <row r="4519" spans="1:10">
      <c r="A4519" t="n">
        <v>40006</v>
      </c>
      <c r="B4519" s="10" t="n">
        <v>5</v>
      </c>
      <c r="C4519" s="7" t="n">
        <v>0</v>
      </c>
      <c r="D4519" s="7" t="n">
        <v>61440</v>
      </c>
      <c r="E4519" s="7" t="n">
        <v>0</v>
      </c>
      <c r="F4519" s="7" t="n">
        <v>1</v>
      </c>
      <c r="G4519" s="7" t="n">
        <v>12</v>
      </c>
      <c r="H4519" s="7" t="n">
        <v>0</v>
      </c>
      <c r="I4519" s="7" t="n">
        <v>61440</v>
      </c>
      <c r="J4519" s="7" t="n">
        <v>28</v>
      </c>
      <c r="K4519" s="14" t="s">
        <v>3</v>
      </c>
      <c r="L4519" s="52" t="n">
        <v>64</v>
      </c>
      <c r="M4519" s="7" t="n">
        <v>9</v>
      </c>
      <c r="N4519" s="7" t="n">
        <v>6</v>
      </c>
      <c r="O4519" s="14" t="s">
        <v>3</v>
      </c>
      <c r="P4519" s="7" t="n">
        <v>12</v>
      </c>
      <c r="Q4519" s="7" t="n">
        <v>3</v>
      </c>
      <c r="R4519" s="7" t="n">
        <v>1</v>
      </c>
      <c r="S4519" s="11" t="n">
        <f t="normal" ca="1">A4523</f>
        <v>0</v>
      </c>
    </row>
    <row r="4520" spans="1:10">
      <c r="A4520" t="s">
        <v>4</v>
      </c>
      <c r="B4520" s="4" t="s">
        <v>5</v>
      </c>
      <c r="C4520" s="4" t="s">
        <v>7</v>
      </c>
      <c r="D4520" s="4" t="s">
        <v>11</v>
      </c>
      <c r="E4520" s="4" t="s">
        <v>8</v>
      </c>
      <c r="F4520" s="4" t="s">
        <v>8</v>
      </c>
      <c r="G4520" s="4" t="s">
        <v>8</v>
      </c>
      <c r="H4520" s="4" t="s">
        <v>8</v>
      </c>
    </row>
    <row r="4521" spans="1:10">
      <c r="A4521" t="n">
        <v>40035</v>
      </c>
      <c r="B4521" s="27" t="n">
        <v>51</v>
      </c>
      <c r="C4521" s="7" t="n">
        <v>3</v>
      </c>
      <c r="D4521" s="7" t="n">
        <v>61441</v>
      </c>
      <c r="E4521" s="7" t="s">
        <v>228</v>
      </c>
      <c r="F4521" s="7" t="s">
        <v>211</v>
      </c>
      <c r="G4521" s="7" t="s">
        <v>87</v>
      </c>
      <c r="H4521" s="7" t="s">
        <v>88</v>
      </c>
    </row>
    <row r="4522" spans="1:10">
      <c r="A4522" t="s">
        <v>4</v>
      </c>
      <c r="B4522" s="4" t="s">
        <v>5</v>
      </c>
      <c r="C4522" s="4" t="s">
        <v>7</v>
      </c>
      <c r="D4522" s="4" t="s">
        <v>15</v>
      </c>
      <c r="E4522" s="4" t="s">
        <v>7</v>
      </c>
      <c r="F4522" s="4" t="s">
        <v>15</v>
      </c>
      <c r="G4522" s="4" t="s">
        <v>7</v>
      </c>
      <c r="H4522" s="4" t="s">
        <v>7</v>
      </c>
      <c r="I4522" s="4" t="s">
        <v>15</v>
      </c>
      <c r="J4522" s="4" t="s">
        <v>7</v>
      </c>
      <c r="K4522" s="14" t="s">
        <v>14</v>
      </c>
      <c r="L4522" s="4" t="s">
        <v>5</v>
      </c>
      <c r="M4522" s="4" t="s">
        <v>7</v>
      </c>
      <c r="N4522" s="4" t="s">
        <v>11</v>
      </c>
      <c r="O4522" s="14" t="s">
        <v>16</v>
      </c>
      <c r="P4522" s="4" t="s">
        <v>7</v>
      </c>
      <c r="Q4522" s="4" t="s">
        <v>7</v>
      </c>
      <c r="R4522" s="4" t="s">
        <v>7</v>
      </c>
      <c r="S4522" s="4" t="s">
        <v>12</v>
      </c>
    </row>
    <row r="4523" spans="1:10">
      <c r="A4523" t="n">
        <v>40048</v>
      </c>
      <c r="B4523" s="10" t="n">
        <v>5</v>
      </c>
      <c r="C4523" s="7" t="n">
        <v>0</v>
      </c>
      <c r="D4523" s="7" t="n">
        <v>61440</v>
      </c>
      <c r="E4523" s="7" t="n">
        <v>0</v>
      </c>
      <c r="F4523" s="7" t="n">
        <v>2</v>
      </c>
      <c r="G4523" s="7" t="n">
        <v>12</v>
      </c>
      <c r="H4523" s="7" t="n">
        <v>0</v>
      </c>
      <c r="I4523" s="7" t="n">
        <v>61440</v>
      </c>
      <c r="J4523" s="7" t="n">
        <v>28</v>
      </c>
      <c r="K4523" s="14" t="s">
        <v>3</v>
      </c>
      <c r="L4523" s="52" t="n">
        <v>64</v>
      </c>
      <c r="M4523" s="7" t="n">
        <v>9</v>
      </c>
      <c r="N4523" s="7" t="n">
        <v>6</v>
      </c>
      <c r="O4523" s="14" t="s">
        <v>3</v>
      </c>
      <c r="P4523" s="7" t="n">
        <v>12</v>
      </c>
      <c r="Q4523" s="7" t="n">
        <v>3</v>
      </c>
      <c r="R4523" s="7" t="n">
        <v>1</v>
      </c>
      <c r="S4523" s="11" t="n">
        <f t="normal" ca="1">A4527</f>
        <v>0</v>
      </c>
    </row>
    <row r="4524" spans="1:10">
      <c r="A4524" t="s">
        <v>4</v>
      </c>
      <c r="B4524" s="4" t="s">
        <v>5</v>
      </c>
      <c r="C4524" s="4" t="s">
        <v>7</v>
      </c>
      <c r="D4524" s="4" t="s">
        <v>11</v>
      </c>
      <c r="E4524" s="4" t="s">
        <v>8</v>
      </c>
      <c r="F4524" s="4" t="s">
        <v>8</v>
      </c>
      <c r="G4524" s="4" t="s">
        <v>8</v>
      </c>
      <c r="H4524" s="4" t="s">
        <v>8</v>
      </c>
    </row>
    <row r="4525" spans="1:10">
      <c r="A4525" t="n">
        <v>40077</v>
      </c>
      <c r="B4525" s="27" t="n">
        <v>51</v>
      </c>
      <c r="C4525" s="7" t="n">
        <v>3</v>
      </c>
      <c r="D4525" s="7" t="n">
        <v>61442</v>
      </c>
      <c r="E4525" s="7" t="s">
        <v>228</v>
      </c>
      <c r="F4525" s="7" t="s">
        <v>211</v>
      </c>
      <c r="G4525" s="7" t="s">
        <v>87</v>
      </c>
      <c r="H4525" s="7" t="s">
        <v>88</v>
      </c>
    </row>
    <row r="4526" spans="1:10">
      <c r="A4526" t="s">
        <v>4</v>
      </c>
      <c r="B4526" s="4" t="s">
        <v>5</v>
      </c>
      <c r="C4526" s="4" t="s">
        <v>7</v>
      </c>
      <c r="D4526" s="4" t="s">
        <v>15</v>
      </c>
      <c r="E4526" s="4" t="s">
        <v>7</v>
      </c>
      <c r="F4526" s="4" t="s">
        <v>15</v>
      </c>
      <c r="G4526" s="4" t="s">
        <v>7</v>
      </c>
      <c r="H4526" s="4" t="s">
        <v>7</v>
      </c>
      <c r="I4526" s="4" t="s">
        <v>15</v>
      </c>
      <c r="J4526" s="4" t="s">
        <v>7</v>
      </c>
      <c r="K4526" s="14" t="s">
        <v>14</v>
      </c>
      <c r="L4526" s="4" t="s">
        <v>5</v>
      </c>
      <c r="M4526" s="4" t="s">
        <v>7</v>
      </c>
      <c r="N4526" s="4" t="s">
        <v>11</v>
      </c>
      <c r="O4526" s="14" t="s">
        <v>16</v>
      </c>
      <c r="P4526" s="4" t="s">
        <v>7</v>
      </c>
      <c r="Q4526" s="4" t="s">
        <v>7</v>
      </c>
      <c r="R4526" s="4" t="s">
        <v>7</v>
      </c>
      <c r="S4526" s="4" t="s">
        <v>12</v>
      </c>
    </row>
    <row r="4527" spans="1:10">
      <c r="A4527" t="n">
        <v>40090</v>
      </c>
      <c r="B4527" s="10" t="n">
        <v>5</v>
      </c>
      <c r="C4527" s="7" t="n">
        <v>0</v>
      </c>
      <c r="D4527" s="7" t="n">
        <v>61440</v>
      </c>
      <c r="E4527" s="7" t="n">
        <v>0</v>
      </c>
      <c r="F4527" s="7" t="n">
        <v>3</v>
      </c>
      <c r="G4527" s="7" t="n">
        <v>12</v>
      </c>
      <c r="H4527" s="7" t="n">
        <v>0</v>
      </c>
      <c r="I4527" s="7" t="n">
        <v>61440</v>
      </c>
      <c r="J4527" s="7" t="n">
        <v>28</v>
      </c>
      <c r="K4527" s="14" t="s">
        <v>3</v>
      </c>
      <c r="L4527" s="52" t="n">
        <v>64</v>
      </c>
      <c r="M4527" s="7" t="n">
        <v>9</v>
      </c>
      <c r="N4527" s="7" t="n">
        <v>6</v>
      </c>
      <c r="O4527" s="14" t="s">
        <v>3</v>
      </c>
      <c r="P4527" s="7" t="n">
        <v>12</v>
      </c>
      <c r="Q4527" s="7" t="n">
        <v>3</v>
      </c>
      <c r="R4527" s="7" t="n">
        <v>1</v>
      </c>
      <c r="S4527" s="11" t="n">
        <f t="normal" ca="1">A4531</f>
        <v>0</v>
      </c>
    </row>
    <row r="4528" spans="1:10">
      <c r="A4528" t="s">
        <v>4</v>
      </c>
      <c r="B4528" s="4" t="s">
        <v>5</v>
      </c>
      <c r="C4528" s="4" t="s">
        <v>7</v>
      </c>
      <c r="D4528" s="4" t="s">
        <v>11</v>
      </c>
      <c r="E4528" s="4" t="s">
        <v>8</v>
      </c>
      <c r="F4528" s="4" t="s">
        <v>8</v>
      </c>
      <c r="G4528" s="4" t="s">
        <v>8</v>
      </c>
      <c r="H4528" s="4" t="s">
        <v>8</v>
      </c>
    </row>
    <row r="4529" spans="1:19">
      <c r="A4529" t="n">
        <v>40119</v>
      </c>
      <c r="B4529" s="27" t="n">
        <v>51</v>
      </c>
      <c r="C4529" s="7" t="n">
        <v>3</v>
      </c>
      <c r="D4529" s="7" t="n">
        <v>61443</v>
      </c>
      <c r="E4529" s="7" t="s">
        <v>228</v>
      </c>
      <c r="F4529" s="7" t="s">
        <v>211</v>
      </c>
      <c r="G4529" s="7" t="s">
        <v>87</v>
      </c>
      <c r="H4529" s="7" t="s">
        <v>88</v>
      </c>
    </row>
    <row r="4530" spans="1:19">
      <c r="A4530" t="s">
        <v>4</v>
      </c>
      <c r="B4530" s="4" t="s">
        <v>5</v>
      </c>
      <c r="C4530" s="4" t="s">
        <v>7</v>
      </c>
      <c r="D4530" s="4" t="s">
        <v>15</v>
      </c>
      <c r="E4530" s="4" t="s">
        <v>7</v>
      </c>
      <c r="F4530" s="4" t="s">
        <v>15</v>
      </c>
      <c r="G4530" s="4" t="s">
        <v>7</v>
      </c>
      <c r="H4530" s="4" t="s">
        <v>7</v>
      </c>
      <c r="I4530" s="4" t="s">
        <v>15</v>
      </c>
      <c r="J4530" s="4" t="s">
        <v>7</v>
      </c>
      <c r="K4530" s="14" t="s">
        <v>14</v>
      </c>
      <c r="L4530" s="4" t="s">
        <v>5</v>
      </c>
      <c r="M4530" s="4" t="s">
        <v>7</v>
      </c>
      <c r="N4530" s="4" t="s">
        <v>11</v>
      </c>
      <c r="O4530" s="14" t="s">
        <v>16</v>
      </c>
      <c r="P4530" s="4" t="s">
        <v>7</v>
      </c>
      <c r="Q4530" s="4" t="s">
        <v>7</v>
      </c>
      <c r="R4530" s="4" t="s">
        <v>7</v>
      </c>
      <c r="S4530" s="4" t="s">
        <v>12</v>
      </c>
    </row>
    <row r="4531" spans="1:19">
      <c r="A4531" t="n">
        <v>40132</v>
      </c>
      <c r="B4531" s="10" t="n">
        <v>5</v>
      </c>
      <c r="C4531" s="7" t="n">
        <v>0</v>
      </c>
      <c r="D4531" s="7" t="n">
        <v>61440</v>
      </c>
      <c r="E4531" s="7" t="n">
        <v>0</v>
      </c>
      <c r="F4531" s="7" t="n">
        <v>4</v>
      </c>
      <c r="G4531" s="7" t="n">
        <v>12</v>
      </c>
      <c r="H4531" s="7" t="n">
        <v>0</v>
      </c>
      <c r="I4531" s="7" t="n">
        <v>61440</v>
      </c>
      <c r="J4531" s="7" t="n">
        <v>28</v>
      </c>
      <c r="K4531" s="14" t="s">
        <v>3</v>
      </c>
      <c r="L4531" s="52" t="n">
        <v>64</v>
      </c>
      <c r="M4531" s="7" t="n">
        <v>9</v>
      </c>
      <c r="N4531" s="7" t="n">
        <v>6</v>
      </c>
      <c r="O4531" s="14" t="s">
        <v>3</v>
      </c>
      <c r="P4531" s="7" t="n">
        <v>12</v>
      </c>
      <c r="Q4531" s="7" t="n">
        <v>3</v>
      </c>
      <c r="R4531" s="7" t="n">
        <v>1</v>
      </c>
      <c r="S4531" s="11" t="n">
        <f t="normal" ca="1">A4535</f>
        <v>0</v>
      </c>
    </row>
    <row r="4532" spans="1:19">
      <c r="A4532" t="s">
        <v>4</v>
      </c>
      <c r="B4532" s="4" t="s">
        <v>5</v>
      </c>
      <c r="C4532" s="4" t="s">
        <v>7</v>
      </c>
      <c r="D4532" s="4" t="s">
        <v>11</v>
      </c>
      <c r="E4532" s="4" t="s">
        <v>8</v>
      </c>
      <c r="F4532" s="4" t="s">
        <v>8</v>
      </c>
      <c r="G4532" s="4" t="s">
        <v>8</v>
      </c>
      <c r="H4532" s="4" t="s">
        <v>8</v>
      </c>
    </row>
    <row r="4533" spans="1:19">
      <c r="A4533" t="n">
        <v>40161</v>
      </c>
      <c r="B4533" s="27" t="n">
        <v>51</v>
      </c>
      <c r="C4533" s="7" t="n">
        <v>3</v>
      </c>
      <c r="D4533" s="7" t="n">
        <v>61444</v>
      </c>
      <c r="E4533" s="7" t="s">
        <v>228</v>
      </c>
      <c r="F4533" s="7" t="s">
        <v>211</v>
      </c>
      <c r="G4533" s="7" t="s">
        <v>87</v>
      </c>
      <c r="H4533" s="7" t="s">
        <v>88</v>
      </c>
    </row>
    <row r="4534" spans="1:19">
      <c r="A4534" t="s">
        <v>4</v>
      </c>
      <c r="B4534" s="4" t="s">
        <v>5</v>
      </c>
      <c r="C4534" s="4" t="s">
        <v>7</v>
      </c>
      <c r="D4534" s="4" t="s">
        <v>15</v>
      </c>
      <c r="E4534" s="4" t="s">
        <v>7</v>
      </c>
      <c r="F4534" s="4" t="s">
        <v>15</v>
      </c>
      <c r="G4534" s="4" t="s">
        <v>7</v>
      </c>
      <c r="H4534" s="4" t="s">
        <v>7</v>
      </c>
      <c r="I4534" s="4" t="s">
        <v>15</v>
      </c>
      <c r="J4534" s="4" t="s">
        <v>7</v>
      </c>
      <c r="K4534" s="14" t="s">
        <v>14</v>
      </c>
      <c r="L4534" s="4" t="s">
        <v>5</v>
      </c>
      <c r="M4534" s="4" t="s">
        <v>7</v>
      </c>
      <c r="N4534" s="4" t="s">
        <v>11</v>
      </c>
      <c r="O4534" s="14" t="s">
        <v>16</v>
      </c>
      <c r="P4534" s="4" t="s">
        <v>7</v>
      </c>
      <c r="Q4534" s="4" t="s">
        <v>7</v>
      </c>
      <c r="R4534" s="4" t="s">
        <v>7</v>
      </c>
      <c r="S4534" s="4" t="s">
        <v>12</v>
      </c>
    </row>
    <row r="4535" spans="1:19">
      <c r="A4535" t="n">
        <v>40174</v>
      </c>
      <c r="B4535" s="10" t="n">
        <v>5</v>
      </c>
      <c r="C4535" s="7" t="n">
        <v>0</v>
      </c>
      <c r="D4535" s="7" t="n">
        <v>61440</v>
      </c>
      <c r="E4535" s="7" t="n">
        <v>0</v>
      </c>
      <c r="F4535" s="7" t="n">
        <v>5</v>
      </c>
      <c r="G4535" s="7" t="n">
        <v>12</v>
      </c>
      <c r="H4535" s="7" t="n">
        <v>0</v>
      </c>
      <c r="I4535" s="7" t="n">
        <v>61440</v>
      </c>
      <c r="J4535" s="7" t="n">
        <v>28</v>
      </c>
      <c r="K4535" s="14" t="s">
        <v>3</v>
      </c>
      <c r="L4535" s="52" t="n">
        <v>64</v>
      </c>
      <c r="M4535" s="7" t="n">
        <v>9</v>
      </c>
      <c r="N4535" s="7" t="n">
        <v>6</v>
      </c>
      <c r="O4535" s="14" t="s">
        <v>3</v>
      </c>
      <c r="P4535" s="7" t="n">
        <v>12</v>
      </c>
      <c r="Q4535" s="7" t="n">
        <v>3</v>
      </c>
      <c r="R4535" s="7" t="n">
        <v>1</v>
      </c>
      <c r="S4535" s="11" t="n">
        <f t="normal" ca="1">A4539</f>
        <v>0</v>
      </c>
    </row>
    <row r="4536" spans="1:19">
      <c r="A4536" t="s">
        <v>4</v>
      </c>
      <c r="B4536" s="4" t="s">
        <v>5</v>
      </c>
      <c r="C4536" s="4" t="s">
        <v>7</v>
      </c>
      <c r="D4536" s="4" t="s">
        <v>11</v>
      </c>
      <c r="E4536" s="4" t="s">
        <v>8</v>
      </c>
      <c r="F4536" s="4" t="s">
        <v>8</v>
      </c>
      <c r="G4536" s="4" t="s">
        <v>8</v>
      </c>
      <c r="H4536" s="4" t="s">
        <v>8</v>
      </c>
    </row>
    <row r="4537" spans="1:19">
      <c r="A4537" t="n">
        <v>40203</v>
      </c>
      <c r="B4537" s="27" t="n">
        <v>51</v>
      </c>
      <c r="C4537" s="7" t="n">
        <v>3</v>
      </c>
      <c r="D4537" s="7" t="n">
        <v>61445</v>
      </c>
      <c r="E4537" s="7" t="s">
        <v>228</v>
      </c>
      <c r="F4537" s="7" t="s">
        <v>211</v>
      </c>
      <c r="G4537" s="7" t="s">
        <v>87</v>
      </c>
      <c r="H4537" s="7" t="s">
        <v>88</v>
      </c>
    </row>
    <row r="4538" spans="1:19">
      <c r="A4538" t="s">
        <v>4</v>
      </c>
      <c r="B4538" s="4" t="s">
        <v>5</v>
      </c>
      <c r="C4538" s="4" t="s">
        <v>7</v>
      </c>
      <c r="D4538" s="4" t="s">
        <v>11</v>
      </c>
      <c r="E4538" s="4" t="s">
        <v>13</v>
      </c>
    </row>
    <row r="4539" spans="1:19">
      <c r="A4539" t="n">
        <v>40216</v>
      </c>
      <c r="B4539" s="32" t="n">
        <v>58</v>
      </c>
      <c r="C4539" s="7" t="n">
        <v>101</v>
      </c>
      <c r="D4539" s="7" t="n">
        <v>500</v>
      </c>
      <c r="E4539" s="7" t="n">
        <v>1</v>
      </c>
    </row>
    <row r="4540" spans="1:19">
      <c r="A4540" t="s">
        <v>4</v>
      </c>
      <c r="B4540" s="4" t="s">
        <v>5</v>
      </c>
      <c r="C4540" s="4" t="s">
        <v>7</v>
      </c>
      <c r="D4540" s="4" t="s">
        <v>11</v>
      </c>
    </row>
    <row r="4541" spans="1:19">
      <c r="A4541" t="n">
        <v>40224</v>
      </c>
      <c r="B4541" s="32" t="n">
        <v>58</v>
      </c>
      <c r="C4541" s="7" t="n">
        <v>254</v>
      </c>
      <c r="D4541" s="7" t="n">
        <v>0</v>
      </c>
    </row>
    <row r="4542" spans="1:19">
      <c r="A4542" t="s">
        <v>4</v>
      </c>
      <c r="B4542" s="4" t="s">
        <v>5</v>
      </c>
      <c r="C4542" s="4" t="s">
        <v>7</v>
      </c>
      <c r="D4542" s="4" t="s">
        <v>7</v>
      </c>
      <c r="E4542" s="4" t="s">
        <v>13</v>
      </c>
      <c r="F4542" s="4" t="s">
        <v>13</v>
      </c>
      <c r="G4542" s="4" t="s">
        <v>13</v>
      </c>
      <c r="H4542" s="4" t="s">
        <v>11</v>
      </c>
    </row>
    <row r="4543" spans="1:19">
      <c r="A4543" t="n">
        <v>40228</v>
      </c>
      <c r="B4543" s="60" t="n">
        <v>45</v>
      </c>
      <c r="C4543" s="7" t="n">
        <v>2</v>
      </c>
      <c r="D4543" s="7" t="n">
        <v>3</v>
      </c>
      <c r="E4543" s="7" t="n">
        <v>8.9399995803833</v>
      </c>
      <c r="F4543" s="7" t="n">
        <v>1.20000004768372</v>
      </c>
      <c r="G4543" s="7" t="n">
        <v>-188.740005493164</v>
      </c>
      <c r="H4543" s="7" t="n">
        <v>0</v>
      </c>
    </row>
    <row r="4544" spans="1:19">
      <c r="A4544" t="s">
        <v>4</v>
      </c>
      <c r="B4544" s="4" t="s">
        <v>5</v>
      </c>
      <c r="C4544" s="4" t="s">
        <v>7</v>
      </c>
      <c r="D4544" s="4" t="s">
        <v>7</v>
      </c>
      <c r="E4544" s="4" t="s">
        <v>13</v>
      </c>
      <c r="F4544" s="4" t="s">
        <v>13</v>
      </c>
      <c r="G4544" s="4" t="s">
        <v>13</v>
      </c>
      <c r="H4544" s="4" t="s">
        <v>11</v>
      </c>
      <c r="I4544" s="4" t="s">
        <v>7</v>
      </c>
    </row>
    <row r="4545" spans="1:19">
      <c r="A4545" t="n">
        <v>40245</v>
      </c>
      <c r="B4545" s="60" t="n">
        <v>45</v>
      </c>
      <c r="C4545" s="7" t="n">
        <v>4</v>
      </c>
      <c r="D4545" s="7" t="n">
        <v>3</v>
      </c>
      <c r="E4545" s="7" t="n">
        <v>6.19999980926514</v>
      </c>
      <c r="F4545" s="7" t="n">
        <v>303.010009765625</v>
      </c>
      <c r="G4545" s="7" t="n">
        <v>0</v>
      </c>
      <c r="H4545" s="7" t="n">
        <v>0</v>
      </c>
      <c r="I4545" s="7" t="n">
        <v>0</v>
      </c>
    </row>
    <row r="4546" spans="1:19">
      <c r="A4546" t="s">
        <v>4</v>
      </c>
      <c r="B4546" s="4" t="s">
        <v>5</v>
      </c>
      <c r="C4546" s="4" t="s">
        <v>7</v>
      </c>
      <c r="D4546" s="4" t="s">
        <v>7</v>
      </c>
      <c r="E4546" s="4" t="s">
        <v>13</v>
      </c>
      <c r="F4546" s="4" t="s">
        <v>11</v>
      </c>
    </row>
    <row r="4547" spans="1:19">
      <c r="A4547" t="n">
        <v>40263</v>
      </c>
      <c r="B4547" s="60" t="n">
        <v>45</v>
      </c>
      <c r="C4547" s="7" t="n">
        <v>5</v>
      </c>
      <c r="D4547" s="7" t="n">
        <v>3</v>
      </c>
      <c r="E4547" s="7" t="n">
        <v>4.40000009536743</v>
      </c>
      <c r="F4547" s="7" t="n">
        <v>0</v>
      </c>
    </row>
    <row r="4548" spans="1:19">
      <c r="A4548" t="s">
        <v>4</v>
      </c>
      <c r="B4548" s="4" t="s">
        <v>5</v>
      </c>
      <c r="C4548" s="4" t="s">
        <v>7</v>
      </c>
      <c r="D4548" s="4" t="s">
        <v>7</v>
      </c>
      <c r="E4548" s="4" t="s">
        <v>13</v>
      </c>
      <c r="F4548" s="4" t="s">
        <v>11</v>
      </c>
    </row>
    <row r="4549" spans="1:19">
      <c r="A4549" t="n">
        <v>40272</v>
      </c>
      <c r="B4549" s="60" t="n">
        <v>45</v>
      </c>
      <c r="C4549" s="7" t="n">
        <v>11</v>
      </c>
      <c r="D4549" s="7" t="n">
        <v>3</v>
      </c>
      <c r="E4549" s="7" t="n">
        <v>28.2000007629395</v>
      </c>
      <c r="F4549" s="7" t="n">
        <v>0</v>
      </c>
    </row>
    <row r="4550" spans="1:19">
      <c r="A4550" t="s">
        <v>4</v>
      </c>
      <c r="B4550" s="4" t="s">
        <v>5</v>
      </c>
      <c r="C4550" s="4" t="s">
        <v>11</v>
      </c>
      <c r="D4550" s="4" t="s">
        <v>7</v>
      </c>
    </row>
    <row r="4551" spans="1:19">
      <c r="A4551" t="n">
        <v>40281</v>
      </c>
      <c r="B4551" s="49" t="n">
        <v>56</v>
      </c>
      <c r="C4551" s="7" t="n">
        <v>6</v>
      </c>
      <c r="D4551" s="7" t="n">
        <v>1</v>
      </c>
    </row>
    <row r="4552" spans="1:19">
      <c r="A4552" t="s">
        <v>4</v>
      </c>
      <c r="B4552" s="4" t="s">
        <v>5</v>
      </c>
      <c r="C4552" s="4" t="s">
        <v>11</v>
      </c>
      <c r="D4552" s="4" t="s">
        <v>13</v>
      </c>
      <c r="E4552" s="4" t="s">
        <v>13</v>
      </c>
      <c r="F4552" s="4" t="s">
        <v>13</v>
      </c>
      <c r="G4552" s="4" t="s">
        <v>13</v>
      </c>
    </row>
    <row r="4553" spans="1:19">
      <c r="A4553" t="n">
        <v>40285</v>
      </c>
      <c r="B4553" s="37" t="n">
        <v>46</v>
      </c>
      <c r="C4553" s="7" t="n">
        <v>6</v>
      </c>
      <c r="D4553" s="7" t="n">
        <v>6.3600001335144</v>
      </c>
      <c r="E4553" s="7" t="n">
        <v>0</v>
      </c>
      <c r="F4553" s="7" t="n">
        <v>-185.850006103516</v>
      </c>
      <c r="G4553" s="7" t="n">
        <v>155.399993896484</v>
      </c>
    </row>
    <row r="4554" spans="1:19">
      <c r="A4554" t="s">
        <v>4</v>
      </c>
      <c r="B4554" s="4" t="s">
        <v>5</v>
      </c>
      <c r="C4554" s="4" t="s">
        <v>11</v>
      </c>
      <c r="D4554" s="4" t="s">
        <v>11</v>
      </c>
      <c r="E4554" s="4" t="s">
        <v>13</v>
      </c>
      <c r="F4554" s="4" t="s">
        <v>13</v>
      </c>
      <c r="G4554" s="4" t="s">
        <v>13</v>
      </c>
      <c r="H4554" s="4" t="s">
        <v>13</v>
      </c>
      <c r="I4554" s="4" t="s">
        <v>7</v>
      </c>
      <c r="J4554" s="4" t="s">
        <v>11</v>
      </c>
    </row>
    <row r="4555" spans="1:19">
      <c r="A4555" t="n">
        <v>40304</v>
      </c>
      <c r="B4555" s="58" t="n">
        <v>55</v>
      </c>
      <c r="C4555" s="7" t="n">
        <v>6</v>
      </c>
      <c r="D4555" s="7" t="n">
        <v>65533</v>
      </c>
      <c r="E4555" s="7" t="n">
        <v>6.86999988555908</v>
      </c>
      <c r="F4555" s="7" t="n">
        <v>0</v>
      </c>
      <c r="G4555" s="7" t="n">
        <v>-186.960006713867</v>
      </c>
      <c r="H4555" s="7" t="n">
        <v>1.20000004768372</v>
      </c>
      <c r="I4555" s="7" t="n">
        <v>1</v>
      </c>
      <c r="J4555" s="7" t="n">
        <v>0</v>
      </c>
    </row>
    <row r="4556" spans="1:19">
      <c r="A4556" t="s">
        <v>4</v>
      </c>
      <c r="B4556" s="4" t="s">
        <v>5</v>
      </c>
      <c r="C4556" s="4" t="s">
        <v>7</v>
      </c>
      <c r="D4556" s="4" t="s">
        <v>7</v>
      </c>
      <c r="E4556" s="4" t="s">
        <v>15</v>
      </c>
      <c r="F4556" s="4" t="s">
        <v>7</v>
      </c>
      <c r="G4556" s="4" t="s">
        <v>7</v>
      </c>
    </row>
    <row r="4557" spans="1:19">
      <c r="A4557" t="n">
        <v>40328</v>
      </c>
      <c r="B4557" s="75" t="n">
        <v>18</v>
      </c>
      <c r="C4557" s="7" t="n">
        <v>0</v>
      </c>
      <c r="D4557" s="7" t="n">
        <v>0</v>
      </c>
      <c r="E4557" s="7" t="n">
        <v>0</v>
      </c>
      <c r="F4557" s="7" t="n">
        <v>19</v>
      </c>
      <c r="G4557" s="7" t="n">
        <v>1</v>
      </c>
    </row>
    <row r="4558" spans="1:19">
      <c r="A4558" t="s">
        <v>4</v>
      </c>
      <c r="B4558" s="4" t="s">
        <v>5</v>
      </c>
      <c r="C4558" s="4" t="s">
        <v>7</v>
      </c>
      <c r="D4558" s="4" t="s">
        <v>7</v>
      </c>
      <c r="E4558" s="4" t="s">
        <v>15</v>
      </c>
      <c r="F4558" s="4" t="s">
        <v>7</v>
      </c>
      <c r="G4558" s="4" t="s">
        <v>7</v>
      </c>
    </row>
    <row r="4559" spans="1:19">
      <c r="A4559" t="n">
        <v>40337</v>
      </c>
      <c r="B4559" s="75" t="n">
        <v>18</v>
      </c>
      <c r="C4559" s="7" t="n">
        <v>1</v>
      </c>
      <c r="D4559" s="7" t="n">
        <v>0</v>
      </c>
      <c r="E4559" s="7" t="n">
        <v>0</v>
      </c>
      <c r="F4559" s="7" t="n">
        <v>19</v>
      </c>
      <c r="G4559" s="7" t="n">
        <v>1</v>
      </c>
    </row>
    <row r="4560" spans="1:19">
      <c r="A4560" t="s">
        <v>4</v>
      </c>
      <c r="B4560" s="4" t="s">
        <v>5</v>
      </c>
      <c r="C4560" s="4" t="s">
        <v>11</v>
      </c>
      <c r="D4560" s="4" t="s">
        <v>7</v>
      </c>
      <c r="E4560" s="4" t="s">
        <v>7</v>
      </c>
      <c r="F4560" s="4" t="s">
        <v>8</v>
      </c>
    </row>
    <row r="4561" spans="1:10">
      <c r="A4561" t="n">
        <v>40346</v>
      </c>
      <c r="B4561" s="41" t="n">
        <v>20</v>
      </c>
      <c r="C4561" s="7" t="n">
        <v>61440</v>
      </c>
      <c r="D4561" s="7" t="n">
        <v>3</v>
      </c>
      <c r="E4561" s="7" t="n">
        <v>11</v>
      </c>
      <c r="F4561" s="7" t="s">
        <v>428</v>
      </c>
    </row>
    <row r="4562" spans="1:10">
      <c r="A4562" t="s">
        <v>4</v>
      </c>
      <c r="B4562" s="4" t="s">
        <v>5</v>
      </c>
      <c r="C4562" s="4" t="s">
        <v>11</v>
      </c>
      <c r="D4562" s="4" t="s">
        <v>7</v>
      </c>
    </row>
    <row r="4563" spans="1:10">
      <c r="A4563" t="n">
        <v>40378</v>
      </c>
      <c r="B4563" s="77" t="n">
        <v>67</v>
      </c>
      <c r="C4563" s="7" t="n">
        <v>61440</v>
      </c>
      <c r="D4563" s="7" t="n">
        <v>3</v>
      </c>
    </row>
    <row r="4564" spans="1:10">
      <c r="A4564" t="s">
        <v>4</v>
      </c>
      <c r="B4564" s="4" t="s">
        <v>5</v>
      </c>
      <c r="C4564" s="4" t="s">
        <v>11</v>
      </c>
      <c r="D4564" s="4" t="s">
        <v>7</v>
      </c>
      <c r="E4564" s="4" t="s">
        <v>7</v>
      </c>
      <c r="F4564" s="4" t="s">
        <v>8</v>
      </c>
    </row>
    <row r="4565" spans="1:10">
      <c r="A4565" t="n">
        <v>40382</v>
      </c>
      <c r="B4565" s="41" t="n">
        <v>20</v>
      </c>
      <c r="C4565" s="7" t="n">
        <v>61441</v>
      </c>
      <c r="D4565" s="7" t="n">
        <v>3</v>
      </c>
      <c r="E4565" s="7" t="n">
        <v>11</v>
      </c>
      <c r="F4565" s="7" t="s">
        <v>428</v>
      </c>
    </row>
    <row r="4566" spans="1:10">
      <c r="A4566" t="s">
        <v>4</v>
      </c>
      <c r="B4566" s="4" t="s">
        <v>5</v>
      </c>
      <c r="C4566" s="4" t="s">
        <v>11</v>
      </c>
      <c r="D4566" s="4" t="s">
        <v>7</v>
      </c>
    </row>
    <row r="4567" spans="1:10">
      <c r="A4567" t="n">
        <v>40414</v>
      </c>
      <c r="B4567" s="77" t="n">
        <v>67</v>
      </c>
      <c r="C4567" s="7" t="n">
        <v>61441</v>
      </c>
      <c r="D4567" s="7" t="n">
        <v>3</v>
      </c>
    </row>
    <row r="4568" spans="1:10">
      <c r="A4568" t="s">
        <v>4</v>
      </c>
      <c r="B4568" s="4" t="s">
        <v>5</v>
      </c>
      <c r="C4568" s="4" t="s">
        <v>11</v>
      </c>
      <c r="D4568" s="4" t="s">
        <v>7</v>
      </c>
      <c r="E4568" s="4" t="s">
        <v>7</v>
      </c>
      <c r="F4568" s="4" t="s">
        <v>8</v>
      </c>
    </row>
    <row r="4569" spans="1:10">
      <c r="A4569" t="n">
        <v>40418</v>
      </c>
      <c r="B4569" s="41" t="n">
        <v>20</v>
      </c>
      <c r="C4569" s="7" t="n">
        <v>61442</v>
      </c>
      <c r="D4569" s="7" t="n">
        <v>3</v>
      </c>
      <c r="E4569" s="7" t="n">
        <v>11</v>
      </c>
      <c r="F4569" s="7" t="s">
        <v>428</v>
      </c>
    </row>
    <row r="4570" spans="1:10">
      <c r="A4570" t="s">
        <v>4</v>
      </c>
      <c r="B4570" s="4" t="s">
        <v>5</v>
      </c>
      <c r="C4570" s="4" t="s">
        <v>11</v>
      </c>
      <c r="D4570" s="4" t="s">
        <v>7</v>
      </c>
    </row>
    <row r="4571" spans="1:10">
      <c r="A4571" t="n">
        <v>40450</v>
      </c>
      <c r="B4571" s="77" t="n">
        <v>67</v>
      </c>
      <c r="C4571" s="7" t="n">
        <v>61442</v>
      </c>
      <c r="D4571" s="7" t="n">
        <v>3</v>
      </c>
    </row>
    <row r="4572" spans="1:10">
      <c r="A4572" t="s">
        <v>4</v>
      </c>
      <c r="B4572" s="4" t="s">
        <v>5</v>
      </c>
      <c r="C4572" s="4" t="s">
        <v>11</v>
      </c>
      <c r="D4572" s="4" t="s">
        <v>7</v>
      </c>
      <c r="E4572" s="4" t="s">
        <v>7</v>
      </c>
      <c r="F4572" s="4" t="s">
        <v>8</v>
      </c>
    </row>
    <row r="4573" spans="1:10">
      <c r="A4573" t="n">
        <v>40454</v>
      </c>
      <c r="B4573" s="41" t="n">
        <v>20</v>
      </c>
      <c r="C4573" s="7" t="n">
        <v>61443</v>
      </c>
      <c r="D4573" s="7" t="n">
        <v>3</v>
      </c>
      <c r="E4573" s="7" t="n">
        <v>11</v>
      </c>
      <c r="F4573" s="7" t="s">
        <v>428</v>
      </c>
    </row>
    <row r="4574" spans="1:10">
      <c r="A4574" t="s">
        <v>4</v>
      </c>
      <c r="B4574" s="4" t="s">
        <v>5</v>
      </c>
      <c r="C4574" s="4" t="s">
        <v>11</v>
      </c>
      <c r="D4574" s="4" t="s">
        <v>7</v>
      </c>
    </row>
    <row r="4575" spans="1:10">
      <c r="A4575" t="n">
        <v>40486</v>
      </c>
      <c r="B4575" s="77" t="n">
        <v>67</v>
      </c>
      <c r="C4575" s="7" t="n">
        <v>61443</v>
      </c>
      <c r="D4575" s="7" t="n">
        <v>3</v>
      </c>
    </row>
    <row r="4576" spans="1:10">
      <c r="A4576" t="s">
        <v>4</v>
      </c>
      <c r="B4576" s="4" t="s">
        <v>5</v>
      </c>
      <c r="C4576" s="4" t="s">
        <v>11</v>
      </c>
      <c r="D4576" s="4" t="s">
        <v>7</v>
      </c>
      <c r="E4576" s="4" t="s">
        <v>7</v>
      </c>
      <c r="F4576" s="4" t="s">
        <v>8</v>
      </c>
    </row>
    <row r="4577" spans="1:6">
      <c r="A4577" t="n">
        <v>40490</v>
      </c>
      <c r="B4577" s="41" t="n">
        <v>20</v>
      </c>
      <c r="C4577" s="7" t="n">
        <v>61444</v>
      </c>
      <c r="D4577" s="7" t="n">
        <v>3</v>
      </c>
      <c r="E4577" s="7" t="n">
        <v>11</v>
      </c>
      <c r="F4577" s="7" t="s">
        <v>428</v>
      </c>
    </row>
    <row r="4578" spans="1:6">
      <c r="A4578" t="s">
        <v>4</v>
      </c>
      <c r="B4578" s="4" t="s">
        <v>5</v>
      </c>
      <c r="C4578" s="4" t="s">
        <v>11</v>
      </c>
      <c r="D4578" s="4" t="s">
        <v>7</v>
      </c>
    </row>
    <row r="4579" spans="1:6">
      <c r="A4579" t="n">
        <v>40522</v>
      </c>
      <c r="B4579" s="77" t="n">
        <v>67</v>
      </c>
      <c r="C4579" s="7" t="n">
        <v>61444</v>
      </c>
      <c r="D4579" s="7" t="n">
        <v>3</v>
      </c>
    </row>
    <row r="4580" spans="1:6">
      <c r="A4580" t="s">
        <v>4</v>
      </c>
      <c r="B4580" s="4" t="s">
        <v>5</v>
      </c>
      <c r="C4580" s="4" t="s">
        <v>11</v>
      </c>
      <c r="D4580" s="4" t="s">
        <v>7</v>
      </c>
      <c r="E4580" s="4" t="s">
        <v>7</v>
      </c>
      <c r="F4580" s="4" t="s">
        <v>8</v>
      </c>
    </row>
    <row r="4581" spans="1:6">
      <c r="A4581" t="n">
        <v>40526</v>
      </c>
      <c r="B4581" s="41" t="n">
        <v>20</v>
      </c>
      <c r="C4581" s="7" t="n">
        <v>61445</v>
      </c>
      <c r="D4581" s="7" t="n">
        <v>3</v>
      </c>
      <c r="E4581" s="7" t="n">
        <v>11</v>
      </c>
      <c r="F4581" s="7" t="s">
        <v>428</v>
      </c>
    </row>
    <row r="4582" spans="1:6">
      <c r="A4582" t="s">
        <v>4</v>
      </c>
      <c r="B4582" s="4" t="s">
        <v>5</v>
      </c>
      <c r="C4582" s="4" t="s">
        <v>11</v>
      </c>
      <c r="D4582" s="4" t="s">
        <v>7</v>
      </c>
    </row>
    <row r="4583" spans="1:6">
      <c r="A4583" t="n">
        <v>40558</v>
      </c>
      <c r="B4583" s="77" t="n">
        <v>67</v>
      </c>
      <c r="C4583" s="7" t="n">
        <v>61445</v>
      </c>
      <c r="D4583" s="7" t="n">
        <v>3</v>
      </c>
    </row>
    <row r="4584" spans="1:6">
      <c r="A4584" t="s">
        <v>4</v>
      </c>
      <c r="B4584" s="4" t="s">
        <v>5</v>
      </c>
      <c r="C4584" s="4" t="s">
        <v>11</v>
      </c>
      <c r="D4584" s="4" t="s">
        <v>13</v>
      </c>
      <c r="E4584" s="4" t="s">
        <v>13</v>
      </c>
      <c r="F4584" s="4" t="s">
        <v>13</v>
      </c>
      <c r="G4584" s="4" t="s">
        <v>13</v>
      </c>
    </row>
    <row r="4585" spans="1:6">
      <c r="A4585" t="n">
        <v>40562</v>
      </c>
      <c r="B4585" s="37" t="n">
        <v>46</v>
      </c>
      <c r="C4585" s="7" t="n">
        <v>0</v>
      </c>
      <c r="D4585" s="7" t="n">
        <v>5.5</v>
      </c>
      <c r="E4585" s="7" t="n">
        <v>0</v>
      </c>
      <c r="F4585" s="7" t="n">
        <v>-185.130004882813</v>
      </c>
      <c r="G4585" s="7" t="n">
        <v>144.199996948242</v>
      </c>
    </row>
    <row r="4586" spans="1:6">
      <c r="A4586" t="s">
        <v>4</v>
      </c>
      <c r="B4586" s="4" t="s">
        <v>5</v>
      </c>
      <c r="C4586" s="4" t="s">
        <v>11</v>
      </c>
      <c r="D4586" s="4" t="s">
        <v>11</v>
      </c>
      <c r="E4586" s="4" t="s">
        <v>11</v>
      </c>
    </row>
    <row r="4587" spans="1:6">
      <c r="A4587" t="n">
        <v>40581</v>
      </c>
      <c r="B4587" s="66" t="n">
        <v>61</v>
      </c>
      <c r="C4587" s="7" t="n">
        <v>0</v>
      </c>
      <c r="D4587" s="7" t="n">
        <v>6</v>
      </c>
      <c r="E4587" s="7" t="n">
        <v>1000</v>
      </c>
    </row>
    <row r="4588" spans="1:6">
      <c r="A4588" t="s">
        <v>4</v>
      </c>
      <c r="B4588" s="4" t="s">
        <v>5</v>
      </c>
      <c r="C4588" s="4" t="s">
        <v>7</v>
      </c>
      <c r="D4588" s="4" t="s">
        <v>11</v>
      </c>
    </row>
    <row r="4589" spans="1:6">
      <c r="A4589" t="n">
        <v>40588</v>
      </c>
      <c r="B4589" s="32" t="n">
        <v>58</v>
      </c>
      <c r="C4589" s="7" t="n">
        <v>255</v>
      </c>
      <c r="D4589" s="7" t="n">
        <v>0</v>
      </c>
    </row>
    <row r="4590" spans="1:6">
      <c r="A4590" t="s">
        <v>4</v>
      </c>
      <c r="B4590" s="4" t="s">
        <v>5</v>
      </c>
      <c r="C4590" s="4" t="s">
        <v>11</v>
      </c>
      <c r="D4590" s="4" t="s">
        <v>7</v>
      </c>
    </row>
    <row r="4591" spans="1:6">
      <c r="A4591" t="n">
        <v>40592</v>
      </c>
      <c r="B4591" s="49" t="n">
        <v>56</v>
      </c>
      <c r="C4591" s="7" t="n">
        <v>6</v>
      </c>
      <c r="D4591" s="7" t="n">
        <v>0</v>
      </c>
    </row>
    <row r="4592" spans="1:6">
      <c r="A4592" t="s">
        <v>4</v>
      </c>
      <c r="B4592" s="4" t="s">
        <v>5</v>
      </c>
      <c r="C4592" s="4" t="s">
        <v>11</v>
      </c>
      <c r="D4592" s="4" t="s">
        <v>7</v>
      </c>
      <c r="E4592" s="4" t="s">
        <v>7</v>
      </c>
      <c r="F4592" s="4" t="s">
        <v>8</v>
      </c>
    </row>
    <row r="4593" spans="1:7">
      <c r="A4593" t="n">
        <v>40596</v>
      </c>
      <c r="B4593" s="50" t="n">
        <v>47</v>
      </c>
      <c r="C4593" s="7" t="n">
        <v>6</v>
      </c>
      <c r="D4593" s="7" t="n">
        <v>0</v>
      </c>
      <c r="E4593" s="7" t="n">
        <v>0</v>
      </c>
      <c r="F4593" s="7" t="s">
        <v>227</v>
      </c>
    </row>
    <row r="4594" spans="1:7">
      <c r="A4594" t="s">
        <v>4</v>
      </c>
      <c r="B4594" s="4" t="s">
        <v>5</v>
      </c>
      <c r="C4594" s="4" t="s">
        <v>11</v>
      </c>
    </row>
    <row r="4595" spans="1:7">
      <c r="A4595" t="n">
        <v>40613</v>
      </c>
      <c r="B4595" s="28" t="n">
        <v>16</v>
      </c>
      <c r="C4595" s="7" t="n">
        <v>500</v>
      </c>
    </row>
    <row r="4596" spans="1:7">
      <c r="A4596" t="s">
        <v>4</v>
      </c>
      <c r="B4596" s="4" t="s">
        <v>5</v>
      </c>
      <c r="C4596" s="4" t="s">
        <v>7</v>
      </c>
      <c r="D4596" s="4" t="s">
        <v>11</v>
      </c>
      <c r="E4596" s="4" t="s">
        <v>11</v>
      </c>
      <c r="F4596" s="4" t="s">
        <v>7</v>
      </c>
    </row>
    <row r="4597" spans="1:7">
      <c r="A4597" t="n">
        <v>40616</v>
      </c>
      <c r="B4597" s="23" t="n">
        <v>25</v>
      </c>
      <c r="C4597" s="7" t="n">
        <v>1</v>
      </c>
      <c r="D4597" s="7" t="n">
        <v>60</v>
      </c>
      <c r="E4597" s="7" t="n">
        <v>640</v>
      </c>
      <c r="F4597" s="7" t="n">
        <v>2</v>
      </c>
    </row>
    <row r="4598" spans="1:7">
      <c r="A4598" t="s">
        <v>4</v>
      </c>
      <c r="B4598" s="4" t="s">
        <v>5</v>
      </c>
      <c r="C4598" s="4" t="s">
        <v>7</v>
      </c>
      <c r="D4598" s="4" t="s">
        <v>11</v>
      </c>
      <c r="E4598" s="4" t="s">
        <v>8</v>
      </c>
    </row>
    <row r="4599" spans="1:7">
      <c r="A4599" t="n">
        <v>40623</v>
      </c>
      <c r="B4599" s="27" t="n">
        <v>51</v>
      </c>
      <c r="C4599" s="7" t="n">
        <v>4</v>
      </c>
      <c r="D4599" s="7" t="n">
        <v>6</v>
      </c>
      <c r="E4599" s="7" t="s">
        <v>284</v>
      </c>
    </row>
    <row r="4600" spans="1:7">
      <c r="A4600" t="s">
        <v>4</v>
      </c>
      <c r="B4600" s="4" t="s">
        <v>5</v>
      </c>
      <c r="C4600" s="4" t="s">
        <v>11</v>
      </c>
    </row>
    <row r="4601" spans="1:7">
      <c r="A4601" t="n">
        <v>40637</v>
      </c>
      <c r="B4601" s="28" t="n">
        <v>16</v>
      </c>
      <c r="C4601" s="7" t="n">
        <v>0</v>
      </c>
    </row>
    <row r="4602" spans="1:7">
      <c r="A4602" t="s">
        <v>4</v>
      </c>
      <c r="B4602" s="4" t="s">
        <v>5</v>
      </c>
      <c r="C4602" s="4" t="s">
        <v>11</v>
      </c>
      <c r="D4602" s="4" t="s">
        <v>7</v>
      </c>
      <c r="E4602" s="4" t="s">
        <v>15</v>
      </c>
      <c r="F4602" s="4" t="s">
        <v>39</v>
      </c>
      <c r="G4602" s="4" t="s">
        <v>7</v>
      </c>
      <c r="H4602" s="4" t="s">
        <v>7</v>
      </c>
      <c r="I4602" s="4" t="s">
        <v>7</v>
      </c>
      <c r="J4602" s="4" t="s">
        <v>15</v>
      </c>
      <c r="K4602" s="4" t="s">
        <v>39</v>
      </c>
      <c r="L4602" s="4" t="s">
        <v>7</v>
      </c>
      <c r="M4602" s="4" t="s">
        <v>7</v>
      </c>
    </row>
    <row r="4603" spans="1:7">
      <c r="A4603" t="n">
        <v>40640</v>
      </c>
      <c r="B4603" s="29" t="n">
        <v>26</v>
      </c>
      <c r="C4603" s="7" t="n">
        <v>6</v>
      </c>
      <c r="D4603" s="7" t="n">
        <v>17</v>
      </c>
      <c r="E4603" s="7" t="n">
        <v>61722</v>
      </c>
      <c r="F4603" s="7" t="s">
        <v>429</v>
      </c>
      <c r="G4603" s="7" t="n">
        <v>2</v>
      </c>
      <c r="H4603" s="7" t="n">
        <v>3</v>
      </c>
      <c r="I4603" s="7" t="n">
        <v>17</v>
      </c>
      <c r="J4603" s="7" t="n">
        <v>61723</v>
      </c>
      <c r="K4603" s="7" t="s">
        <v>430</v>
      </c>
      <c r="L4603" s="7" t="n">
        <v>2</v>
      </c>
      <c r="M4603" s="7" t="n">
        <v>0</v>
      </c>
    </row>
    <row r="4604" spans="1:7">
      <c r="A4604" t="s">
        <v>4</v>
      </c>
      <c r="B4604" s="4" t="s">
        <v>5</v>
      </c>
    </row>
    <row r="4605" spans="1:7">
      <c r="A4605" t="n">
        <v>40791</v>
      </c>
      <c r="B4605" s="25" t="n">
        <v>28</v>
      </c>
    </row>
    <row r="4606" spans="1:7">
      <c r="A4606" t="s">
        <v>4</v>
      </c>
      <c r="B4606" s="4" t="s">
        <v>5</v>
      </c>
      <c r="C4606" s="4" t="s">
        <v>11</v>
      </c>
      <c r="D4606" s="4" t="s">
        <v>7</v>
      </c>
    </row>
    <row r="4607" spans="1:7">
      <c r="A4607" t="n">
        <v>40792</v>
      </c>
      <c r="B4607" s="31" t="n">
        <v>89</v>
      </c>
      <c r="C4607" s="7" t="n">
        <v>65533</v>
      </c>
      <c r="D4607" s="7" t="n">
        <v>1</v>
      </c>
    </row>
    <row r="4608" spans="1:7">
      <c r="A4608" t="s">
        <v>4</v>
      </c>
      <c r="B4608" s="4" t="s">
        <v>5</v>
      </c>
      <c r="C4608" s="4" t="s">
        <v>7</v>
      </c>
      <c r="D4608" s="4" t="s">
        <v>11</v>
      </c>
      <c r="E4608" s="4" t="s">
        <v>11</v>
      </c>
      <c r="F4608" s="4" t="s">
        <v>7</v>
      </c>
    </row>
    <row r="4609" spans="1:13">
      <c r="A4609" t="n">
        <v>40796</v>
      </c>
      <c r="B4609" s="23" t="n">
        <v>25</v>
      </c>
      <c r="C4609" s="7" t="n">
        <v>1</v>
      </c>
      <c r="D4609" s="7" t="n">
        <v>65535</v>
      </c>
      <c r="E4609" s="7" t="n">
        <v>65535</v>
      </c>
      <c r="F4609" s="7" t="n">
        <v>0</v>
      </c>
    </row>
    <row r="4610" spans="1:13">
      <c r="A4610" t="s">
        <v>4</v>
      </c>
      <c r="B4610" s="4" t="s">
        <v>5</v>
      </c>
      <c r="C4610" s="4" t="s">
        <v>7</v>
      </c>
      <c r="D4610" s="4" t="s">
        <v>11</v>
      </c>
      <c r="E4610" s="4" t="s">
        <v>8</v>
      </c>
      <c r="F4610" s="4" t="s">
        <v>8</v>
      </c>
      <c r="G4610" s="4" t="s">
        <v>8</v>
      </c>
      <c r="H4610" s="4" t="s">
        <v>8</v>
      </c>
    </row>
    <row r="4611" spans="1:13">
      <c r="A4611" t="n">
        <v>40803</v>
      </c>
      <c r="B4611" s="27" t="n">
        <v>51</v>
      </c>
      <c r="C4611" s="7" t="n">
        <v>3</v>
      </c>
      <c r="D4611" s="7" t="n">
        <v>7014</v>
      </c>
      <c r="E4611" s="7" t="s">
        <v>431</v>
      </c>
      <c r="F4611" s="7" t="s">
        <v>211</v>
      </c>
      <c r="G4611" s="7" t="s">
        <v>87</v>
      </c>
      <c r="H4611" s="7" t="s">
        <v>88</v>
      </c>
    </row>
    <row r="4612" spans="1:13">
      <c r="A4612" t="s">
        <v>4</v>
      </c>
      <c r="B4612" s="4" t="s">
        <v>5</v>
      </c>
      <c r="C4612" s="4" t="s">
        <v>11</v>
      </c>
      <c r="D4612" s="4" t="s">
        <v>7</v>
      </c>
      <c r="E4612" s="4" t="s">
        <v>13</v>
      </c>
      <c r="F4612" s="4" t="s">
        <v>11</v>
      </c>
    </row>
    <row r="4613" spans="1:13">
      <c r="A4613" t="n">
        <v>40816</v>
      </c>
      <c r="B4613" s="30" t="n">
        <v>59</v>
      </c>
      <c r="C4613" s="7" t="n">
        <v>7014</v>
      </c>
      <c r="D4613" s="7" t="n">
        <v>13</v>
      </c>
      <c r="E4613" s="7" t="n">
        <v>0.150000005960464</v>
      </c>
      <c r="F4613" s="7" t="n">
        <v>0</v>
      </c>
    </row>
    <row r="4614" spans="1:13">
      <c r="A4614" t="s">
        <v>4</v>
      </c>
      <c r="B4614" s="4" t="s">
        <v>5</v>
      </c>
      <c r="C4614" s="4" t="s">
        <v>11</v>
      </c>
    </row>
    <row r="4615" spans="1:13">
      <c r="A4615" t="n">
        <v>40826</v>
      </c>
      <c r="B4615" s="28" t="n">
        <v>16</v>
      </c>
      <c r="C4615" s="7" t="n">
        <v>1000</v>
      </c>
    </row>
    <row r="4616" spans="1:13">
      <c r="A4616" t="s">
        <v>4</v>
      </c>
      <c r="B4616" s="4" t="s">
        <v>5</v>
      </c>
      <c r="C4616" s="4" t="s">
        <v>7</v>
      </c>
      <c r="D4616" s="4" t="s">
        <v>11</v>
      </c>
      <c r="E4616" s="4" t="s">
        <v>8</v>
      </c>
      <c r="F4616" s="4" t="s">
        <v>8</v>
      </c>
      <c r="G4616" s="4" t="s">
        <v>8</v>
      </c>
      <c r="H4616" s="4" t="s">
        <v>8</v>
      </c>
    </row>
    <row r="4617" spans="1:13">
      <c r="A4617" t="n">
        <v>40829</v>
      </c>
      <c r="B4617" s="27" t="n">
        <v>51</v>
      </c>
      <c r="C4617" s="7" t="n">
        <v>3</v>
      </c>
      <c r="D4617" s="7" t="n">
        <v>7014</v>
      </c>
      <c r="E4617" s="7" t="s">
        <v>186</v>
      </c>
      <c r="F4617" s="7" t="s">
        <v>211</v>
      </c>
      <c r="G4617" s="7" t="s">
        <v>87</v>
      </c>
      <c r="H4617" s="7" t="s">
        <v>88</v>
      </c>
    </row>
    <row r="4618" spans="1:13">
      <c r="A4618" t="s">
        <v>4</v>
      </c>
      <c r="B4618" s="4" t="s">
        <v>5</v>
      </c>
      <c r="C4618" s="4" t="s">
        <v>11</v>
      </c>
      <c r="D4618" s="4" t="s">
        <v>11</v>
      </c>
      <c r="E4618" s="4" t="s">
        <v>11</v>
      </c>
    </row>
    <row r="4619" spans="1:13">
      <c r="A4619" t="n">
        <v>40842</v>
      </c>
      <c r="B4619" s="66" t="n">
        <v>61</v>
      </c>
      <c r="C4619" s="7" t="n">
        <v>7014</v>
      </c>
      <c r="D4619" s="7" t="n">
        <v>6</v>
      </c>
      <c r="E4619" s="7" t="n">
        <v>1000</v>
      </c>
    </row>
    <row r="4620" spans="1:13">
      <c r="A4620" t="s">
        <v>4</v>
      </c>
      <c r="B4620" s="4" t="s">
        <v>5</v>
      </c>
      <c r="C4620" s="4" t="s">
        <v>11</v>
      </c>
    </row>
    <row r="4621" spans="1:13">
      <c r="A4621" t="n">
        <v>40849</v>
      </c>
      <c r="B4621" s="28" t="n">
        <v>16</v>
      </c>
      <c r="C4621" s="7" t="n">
        <v>800</v>
      </c>
    </row>
    <row r="4622" spans="1:13">
      <c r="A4622" t="s">
        <v>4</v>
      </c>
      <c r="B4622" s="4" t="s">
        <v>5</v>
      </c>
      <c r="C4622" s="4" t="s">
        <v>7</v>
      </c>
      <c r="D4622" s="4" t="s">
        <v>13</v>
      </c>
      <c r="E4622" s="4" t="s">
        <v>13</v>
      </c>
      <c r="F4622" s="4" t="s">
        <v>13</v>
      </c>
    </row>
    <row r="4623" spans="1:13">
      <c r="A4623" t="n">
        <v>40852</v>
      </c>
      <c r="B4623" s="60" t="n">
        <v>45</v>
      </c>
      <c r="C4623" s="7" t="n">
        <v>9</v>
      </c>
      <c r="D4623" s="7" t="n">
        <v>0.00999999977648258</v>
      </c>
      <c r="E4623" s="7" t="n">
        <v>0.00999999977648258</v>
      </c>
      <c r="F4623" s="7" t="n">
        <v>0.300000011920929</v>
      </c>
    </row>
    <row r="4624" spans="1:13">
      <c r="A4624" t="s">
        <v>4</v>
      </c>
      <c r="B4624" s="4" t="s">
        <v>5</v>
      </c>
      <c r="C4624" s="4" t="s">
        <v>7</v>
      </c>
      <c r="D4624" s="4" t="s">
        <v>11</v>
      </c>
      <c r="E4624" s="4" t="s">
        <v>8</v>
      </c>
    </row>
    <row r="4625" spans="1:8">
      <c r="A4625" t="n">
        <v>40866</v>
      </c>
      <c r="B4625" s="27" t="n">
        <v>51</v>
      </c>
      <c r="C4625" s="7" t="n">
        <v>4</v>
      </c>
      <c r="D4625" s="7" t="n">
        <v>7014</v>
      </c>
      <c r="E4625" s="7" t="s">
        <v>423</v>
      </c>
    </row>
    <row r="4626" spans="1:8">
      <c r="A4626" t="s">
        <v>4</v>
      </c>
      <c r="B4626" s="4" t="s">
        <v>5</v>
      </c>
      <c r="C4626" s="4" t="s">
        <v>11</v>
      </c>
    </row>
    <row r="4627" spans="1:8">
      <c r="A4627" t="n">
        <v>40879</v>
      </c>
      <c r="B4627" s="28" t="n">
        <v>16</v>
      </c>
      <c r="C4627" s="7" t="n">
        <v>0</v>
      </c>
    </row>
    <row r="4628" spans="1:8">
      <c r="A4628" t="s">
        <v>4</v>
      </c>
      <c r="B4628" s="4" t="s">
        <v>5</v>
      </c>
      <c r="C4628" s="4" t="s">
        <v>11</v>
      </c>
      <c r="D4628" s="4" t="s">
        <v>7</v>
      </c>
      <c r="E4628" s="4" t="s">
        <v>15</v>
      </c>
      <c r="F4628" s="4" t="s">
        <v>39</v>
      </c>
      <c r="G4628" s="4" t="s">
        <v>7</v>
      </c>
      <c r="H4628" s="4" t="s">
        <v>7</v>
      </c>
    </row>
    <row r="4629" spans="1:8">
      <c r="A4629" t="n">
        <v>40882</v>
      </c>
      <c r="B4629" s="29" t="n">
        <v>26</v>
      </c>
      <c r="C4629" s="7" t="n">
        <v>7014</v>
      </c>
      <c r="D4629" s="7" t="n">
        <v>17</v>
      </c>
      <c r="E4629" s="7" t="n">
        <v>61724</v>
      </c>
      <c r="F4629" s="7" t="s">
        <v>432</v>
      </c>
      <c r="G4629" s="7" t="n">
        <v>2</v>
      </c>
      <c r="H4629" s="7" t="n">
        <v>0</v>
      </c>
    </row>
    <row r="4630" spans="1:8">
      <c r="A4630" t="s">
        <v>4</v>
      </c>
      <c r="B4630" s="4" t="s">
        <v>5</v>
      </c>
    </row>
    <row r="4631" spans="1:8">
      <c r="A4631" t="n">
        <v>40941</v>
      </c>
      <c r="B4631" s="25" t="n">
        <v>28</v>
      </c>
    </row>
    <row r="4632" spans="1:8">
      <c r="A4632" t="s">
        <v>4</v>
      </c>
      <c r="B4632" s="4" t="s">
        <v>5</v>
      </c>
      <c r="C4632" s="4" t="s">
        <v>11</v>
      </c>
      <c r="D4632" s="4" t="s">
        <v>7</v>
      </c>
    </row>
    <row r="4633" spans="1:8">
      <c r="A4633" t="n">
        <v>40942</v>
      </c>
      <c r="B4633" s="31" t="n">
        <v>89</v>
      </c>
      <c r="C4633" s="7" t="n">
        <v>65533</v>
      </c>
      <c r="D4633" s="7" t="n">
        <v>1</v>
      </c>
    </row>
    <row r="4634" spans="1:8">
      <c r="A4634" t="s">
        <v>4</v>
      </c>
      <c r="B4634" s="4" t="s">
        <v>5</v>
      </c>
      <c r="C4634" s="4" t="s">
        <v>7</v>
      </c>
      <c r="D4634" s="4" t="s">
        <v>11</v>
      </c>
      <c r="E4634" s="4" t="s">
        <v>8</v>
      </c>
      <c r="F4634" s="4" t="s">
        <v>8</v>
      </c>
      <c r="G4634" s="4" t="s">
        <v>8</v>
      </c>
      <c r="H4634" s="4" t="s">
        <v>8</v>
      </c>
    </row>
    <row r="4635" spans="1:8">
      <c r="A4635" t="n">
        <v>40946</v>
      </c>
      <c r="B4635" s="27" t="n">
        <v>51</v>
      </c>
      <c r="C4635" s="7" t="n">
        <v>3</v>
      </c>
      <c r="D4635" s="7" t="n">
        <v>5259</v>
      </c>
      <c r="E4635" s="7" t="s">
        <v>431</v>
      </c>
      <c r="F4635" s="7" t="s">
        <v>88</v>
      </c>
      <c r="G4635" s="7" t="s">
        <v>87</v>
      </c>
      <c r="H4635" s="7" t="s">
        <v>88</v>
      </c>
    </row>
    <row r="4636" spans="1:8">
      <c r="A4636" t="s">
        <v>4</v>
      </c>
      <c r="B4636" s="4" t="s">
        <v>5</v>
      </c>
      <c r="C4636" s="4" t="s">
        <v>11</v>
      </c>
      <c r="D4636" s="4" t="s">
        <v>11</v>
      </c>
      <c r="E4636" s="4" t="s">
        <v>11</v>
      </c>
    </row>
    <row r="4637" spans="1:8">
      <c r="A4637" t="n">
        <v>40959</v>
      </c>
      <c r="B4637" s="66" t="n">
        <v>61</v>
      </c>
      <c r="C4637" s="7" t="n">
        <v>5259</v>
      </c>
      <c r="D4637" s="7" t="n">
        <v>6</v>
      </c>
      <c r="E4637" s="7" t="n">
        <v>1000</v>
      </c>
    </row>
    <row r="4638" spans="1:8">
      <c r="A4638" t="s">
        <v>4</v>
      </c>
      <c r="B4638" s="4" t="s">
        <v>5</v>
      </c>
      <c r="C4638" s="4" t="s">
        <v>7</v>
      </c>
      <c r="D4638" s="4" t="s">
        <v>13</v>
      </c>
      <c r="E4638" s="4" t="s">
        <v>13</v>
      </c>
      <c r="F4638" s="4" t="s">
        <v>13</v>
      </c>
    </row>
    <row r="4639" spans="1:8">
      <c r="A4639" t="n">
        <v>40966</v>
      </c>
      <c r="B4639" s="60" t="n">
        <v>45</v>
      </c>
      <c r="C4639" s="7" t="n">
        <v>9</v>
      </c>
      <c r="D4639" s="7" t="n">
        <v>0.0199999995529652</v>
      </c>
      <c r="E4639" s="7" t="n">
        <v>0.0199999995529652</v>
      </c>
      <c r="F4639" s="7" t="n">
        <v>0.300000011920929</v>
      </c>
    </row>
    <row r="4640" spans="1:8">
      <c r="A4640" t="s">
        <v>4</v>
      </c>
      <c r="B4640" s="4" t="s">
        <v>5</v>
      </c>
      <c r="C4640" s="4" t="s">
        <v>7</v>
      </c>
      <c r="D4640" s="4" t="s">
        <v>11</v>
      </c>
      <c r="E4640" s="4" t="s">
        <v>8</v>
      </c>
    </row>
    <row r="4641" spans="1:8">
      <c r="A4641" t="n">
        <v>40980</v>
      </c>
      <c r="B4641" s="27" t="n">
        <v>51</v>
      </c>
      <c r="C4641" s="7" t="n">
        <v>4</v>
      </c>
      <c r="D4641" s="7" t="n">
        <v>7014</v>
      </c>
      <c r="E4641" s="7" t="s">
        <v>206</v>
      </c>
    </row>
    <row r="4642" spans="1:8">
      <c r="A4642" t="s">
        <v>4</v>
      </c>
      <c r="B4642" s="4" t="s">
        <v>5</v>
      </c>
      <c r="C4642" s="4" t="s">
        <v>11</v>
      </c>
    </row>
    <row r="4643" spans="1:8">
      <c r="A4643" t="n">
        <v>40994</v>
      </c>
      <c r="B4643" s="28" t="n">
        <v>16</v>
      </c>
      <c r="C4643" s="7" t="n">
        <v>0</v>
      </c>
    </row>
    <row r="4644" spans="1:8">
      <c r="A4644" t="s">
        <v>4</v>
      </c>
      <c r="B4644" s="4" t="s">
        <v>5</v>
      </c>
      <c r="C4644" s="4" t="s">
        <v>11</v>
      </c>
      <c r="D4644" s="4" t="s">
        <v>7</v>
      </c>
      <c r="E4644" s="4" t="s">
        <v>15</v>
      </c>
      <c r="F4644" s="4" t="s">
        <v>39</v>
      </c>
      <c r="G4644" s="4" t="s">
        <v>7</v>
      </c>
      <c r="H4644" s="4" t="s">
        <v>7</v>
      </c>
    </row>
    <row r="4645" spans="1:8">
      <c r="A4645" t="n">
        <v>40997</v>
      </c>
      <c r="B4645" s="29" t="n">
        <v>26</v>
      </c>
      <c r="C4645" s="7" t="n">
        <v>7014</v>
      </c>
      <c r="D4645" s="7" t="n">
        <v>17</v>
      </c>
      <c r="E4645" s="7" t="n">
        <v>61725</v>
      </c>
      <c r="F4645" s="7" t="s">
        <v>433</v>
      </c>
      <c r="G4645" s="7" t="n">
        <v>2</v>
      </c>
      <c r="H4645" s="7" t="n">
        <v>0</v>
      </c>
    </row>
    <row r="4646" spans="1:8">
      <c r="A4646" t="s">
        <v>4</v>
      </c>
      <c r="B4646" s="4" t="s">
        <v>5</v>
      </c>
    </row>
    <row r="4647" spans="1:8">
      <c r="A4647" t="n">
        <v>41088</v>
      </c>
      <c r="B4647" s="25" t="n">
        <v>28</v>
      </c>
    </row>
    <row r="4648" spans="1:8">
      <c r="A4648" t="s">
        <v>4</v>
      </c>
      <c r="B4648" s="4" t="s">
        <v>5</v>
      </c>
      <c r="C4648" s="4" t="s">
        <v>11</v>
      </c>
      <c r="D4648" s="4" t="s">
        <v>7</v>
      </c>
    </row>
    <row r="4649" spans="1:8">
      <c r="A4649" t="n">
        <v>41089</v>
      </c>
      <c r="B4649" s="31" t="n">
        <v>89</v>
      </c>
      <c r="C4649" s="7" t="n">
        <v>65533</v>
      </c>
      <c r="D4649" s="7" t="n">
        <v>1</v>
      </c>
    </row>
    <row r="4650" spans="1:8">
      <c r="A4650" t="s">
        <v>4</v>
      </c>
      <c r="B4650" s="4" t="s">
        <v>5</v>
      </c>
      <c r="C4650" s="4" t="s">
        <v>7</v>
      </c>
      <c r="D4650" s="4" t="s">
        <v>11</v>
      </c>
      <c r="E4650" s="4" t="s">
        <v>13</v>
      </c>
    </row>
    <row r="4651" spans="1:8">
      <c r="A4651" t="n">
        <v>41093</v>
      </c>
      <c r="B4651" s="32" t="n">
        <v>58</v>
      </c>
      <c r="C4651" s="7" t="n">
        <v>101</v>
      </c>
      <c r="D4651" s="7" t="n">
        <v>500</v>
      </c>
      <c r="E4651" s="7" t="n">
        <v>1</v>
      </c>
    </row>
    <row r="4652" spans="1:8">
      <c r="A4652" t="s">
        <v>4</v>
      </c>
      <c r="B4652" s="4" t="s">
        <v>5</v>
      </c>
      <c r="C4652" s="4" t="s">
        <v>7</v>
      </c>
      <c r="D4652" s="4" t="s">
        <v>11</v>
      </c>
    </row>
    <row r="4653" spans="1:8">
      <c r="A4653" t="n">
        <v>41101</v>
      </c>
      <c r="B4653" s="32" t="n">
        <v>58</v>
      </c>
      <c r="C4653" s="7" t="n">
        <v>254</v>
      </c>
      <c r="D4653" s="7" t="n">
        <v>0</v>
      </c>
    </row>
    <row r="4654" spans="1:8">
      <c r="A4654" t="s">
        <v>4</v>
      </c>
      <c r="B4654" s="4" t="s">
        <v>5</v>
      </c>
      <c r="C4654" s="4" t="s">
        <v>7</v>
      </c>
      <c r="D4654" s="4" t="s">
        <v>11</v>
      </c>
      <c r="E4654" s="4" t="s">
        <v>8</v>
      </c>
      <c r="F4654" s="4" t="s">
        <v>8</v>
      </c>
      <c r="G4654" s="4" t="s">
        <v>8</v>
      </c>
      <c r="H4654" s="4" t="s">
        <v>8</v>
      </c>
    </row>
    <row r="4655" spans="1:8">
      <c r="A4655" t="n">
        <v>41105</v>
      </c>
      <c r="B4655" s="27" t="n">
        <v>51</v>
      </c>
      <c r="C4655" s="7" t="n">
        <v>3</v>
      </c>
      <c r="D4655" s="7" t="n">
        <v>6</v>
      </c>
      <c r="E4655" s="7" t="s">
        <v>229</v>
      </c>
      <c r="F4655" s="7" t="s">
        <v>211</v>
      </c>
      <c r="G4655" s="7" t="s">
        <v>87</v>
      </c>
      <c r="H4655" s="7" t="s">
        <v>88</v>
      </c>
    </row>
    <row r="4656" spans="1:8">
      <c r="A4656" t="s">
        <v>4</v>
      </c>
      <c r="B4656" s="4" t="s">
        <v>5</v>
      </c>
      <c r="C4656" s="4" t="s">
        <v>7</v>
      </c>
      <c r="D4656" s="4" t="s">
        <v>7</v>
      </c>
      <c r="E4656" s="4" t="s">
        <v>13</v>
      </c>
      <c r="F4656" s="4" t="s">
        <v>13</v>
      </c>
      <c r="G4656" s="4" t="s">
        <v>13</v>
      </c>
      <c r="H4656" s="4" t="s">
        <v>11</v>
      </c>
    </row>
    <row r="4657" spans="1:8">
      <c r="A4657" t="n">
        <v>41118</v>
      </c>
      <c r="B4657" s="60" t="n">
        <v>45</v>
      </c>
      <c r="C4657" s="7" t="n">
        <v>2</v>
      </c>
      <c r="D4657" s="7" t="n">
        <v>3</v>
      </c>
      <c r="E4657" s="7" t="n">
        <v>6.90999984741211</v>
      </c>
      <c r="F4657" s="7" t="n">
        <v>1.5</v>
      </c>
      <c r="G4657" s="7" t="n">
        <v>-186.960006713867</v>
      </c>
      <c r="H4657" s="7" t="n">
        <v>0</v>
      </c>
    </row>
    <row r="4658" spans="1:8">
      <c r="A4658" t="s">
        <v>4</v>
      </c>
      <c r="B4658" s="4" t="s">
        <v>5</v>
      </c>
      <c r="C4658" s="4" t="s">
        <v>7</v>
      </c>
      <c r="D4658" s="4" t="s">
        <v>7</v>
      </c>
      <c r="E4658" s="4" t="s">
        <v>13</v>
      </c>
      <c r="F4658" s="4" t="s">
        <v>13</v>
      </c>
      <c r="G4658" s="4" t="s">
        <v>13</v>
      </c>
      <c r="H4658" s="4" t="s">
        <v>11</v>
      </c>
      <c r="I4658" s="4" t="s">
        <v>7</v>
      </c>
    </row>
    <row r="4659" spans="1:8">
      <c r="A4659" t="n">
        <v>41135</v>
      </c>
      <c r="B4659" s="60" t="n">
        <v>45</v>
      </c>
      <c r="C4659" s="7" t="n">
        <v>4</v>
      </c>
      <c r="D4659" s="7" t="n">
        <v>3</v>
      </c>
      <c r="E4659" s="7" t="n">
        <v>1.33000004291534</v>
      </c>
      <c r="F4659" s="7" t="n">
        <v>183.320007324219</v>
      </c>
      <c r="G4659" s="7" t="n">
        <v>4</v>
      </c>
      <c r="H4659" s="7" t="n">
        <v>0</v>
      </c>
      <c r="I4659" s="7" t="n">
        <v>0</v>
      </c>
    </row>
    <row r="4660" spans="1:8">
      <c r="A4660" t="s">
        <v>4</v>
      </c>
      <c r="B4660" s="4" t="s">
        <v>5</v>
      </c>
      <c r="C4660" s="4" t="s">
        <v>7</v>
      </c>
      <c r="D4660" s="4" t="s">
        <v>7</v>
      </c>
      <c r="E4660" s="4" t="s">
        <v>13</v>
      </c>
      <c r="F4660" s="4" t="s">
        <v>11</v>
      </c>
    </row>
    <row r="4661" spans="1:8">
      <c r="A4661" t="n">
        <v>41153</v>
      </c>
      <c r="B4661" s="60" t="n">
        <v>45</v>
      </c>
      <c r="C4661" s="7" t="n">
        <v>5</v>
      </c>
      <c r="D4661" s="7" t="n">
        <v>3</v>
      </c>
      <c r="E4661" s="7" t="n">
        <v>1.5</v>
      </c>
      <c r="F4661" s="7" t="n">
        <v>0</v>
      </c>
    </row>
    <row r="4662" spans="1:8">
      <c r="A4662" t="s">
        <v>4</v>
      </c>
      <c r="B4662" s="4" t="s">
        <v>5</v>
      </c>
      <c r="C4662" s="4" t="s">
        <v>7</v>
      </c>
      <c r="D4662" s="4" t="s">
        <v>7</v>
      </c>
      <c r="E4662" s="4" t="s">
        <v>13</v>
      </c>
      <c r="F4662" s="4" t="s">
        <v>11</v>
      </c>
    </row>
    <row r="4663" spans="1:8">
      <c r="A4663" t="n">
        <v>41162</v>
      </c>
      <c r="B4663" s="60" t="n">
        <v>45</v>
      </c>
      <c r="C4663" s="7" t="n">
        <v>11</v>
      </c>
      <c r="D4663" s="7" t="n">
        <v>3</v>
      </c>
      <c r="E4663" s="7" t="n">
        <v>28.2000007629395</v>
      </c>
      <c r="F4663" s="7" t="n">
        <v>0</v>
      </c>
    </row>
    <row r="4664" spans="1:8">
      <c r="A4664" t="s">
        <v>4</v>
      </c>
      <c r="B4664" s="4" t="s">
        <v>5</v>
      </c>
      <c r="C4664" s="4" t="s">
        <v>11</v>
      </c>
    </row>
    <row r="4665" spans="1:8">
      <c r="A4665" t="n">
        <v>41171</v>
      </c>
      <c r="B4665" s="28" t="n">
        <v>16</v>
      </c>
      <c r="C4665" s="7" t="n">
        <v>800</v>
      </c>
    </row>
    <row r="4666" spans="1:8">
      <c r="A4666" t="s">
        <v>4</v>
      </c>
      <c r="B4666" s="4" t="s">
        <v>5</v>
      </c>
      <c r="C4666" s="4" t="s">
        <v>7</v>
      </c>
      <c r="D4666" s="4" t="s">
        <v>13</v>
      </c>
      <c r="E4666" s="4" t="s">
        <v>13</v>
      </c>
      <c r="F4666" s="4" t="s">
        <v>13</v>
      </c>
    </row>
    <row r="4667" spans="1:8">
      <c r="A4667" t="n">
        <v>41174</v>
      </c>
      <c r="B4667" s="60" t="n">
        <v>45</v>
      </c>
      <c r="C4667" s="7" t="n">
        <v>9</v>
      </c>
      <c r="D4667" s="7" t="n">
        <v>0.0299999993294477</v>
      </c>
      <c r="E4667" s="7" t="n">
        <v>0.0299999993294477</v>
      </c>
      <c r="F4667" s="7" t="n">
        <v>0.5</v>
      </c>
    </row>
    <row r="4668" spans="1:8">
      <c r="A4668" t="s">
        <v>4</v>
      </c>
      <c r="B4668" s="4" t="s">
        <v>5</v>
      </c>
      <c r="C4668" s="4" t="s">
        <v>7</v>
      </c>
      <c r="D4668" s="4" t="s">
        <v>11</v>
      </c>
      <c r="E4668" s="4" t="s">
        <v>8</v>
      </c>
    </row>
    <row r="4669" spans="1:8">
      <c r="A4669" t="n">
        <v>41188</v>
      </c>
      <c r="B4669" s="27" t="n">
        <v>51</v>
      </c>
      <c r="C4669" s="7" t="n">
        <v>4</v>
      </c>
      <c r="D4669" s="7" t="n">
        <v>6</v>
      </c>
      <c r="E4669" s="7" t="s">
        <v>423</v>
      </c>
    </row>
    <row r="4670" spans="1:8">
      <c r="A4670" t="s">
        <v>4</v>
      </c>
      <c r="B4670" s="4" t="s">
        <v>5</v>
      </c>
      <c r="C4670" s="4" t="s">
        <v>11</v>
      </c>
    </row>
    <row r="4671" spans="1:8">
      <c r="A4671" t="n">
        <v>41201</v>
      </c>
      <c r="B4671" s="28" t="n">
        <v>16</v>
      </c>
      <c r="C4671" s="7" t="n">
        <v>0</v>
      </c>
    </row>
    <row r="4672" spans="1:8">
      <c r="A4672" t="s">
        <v>4</v>
      </c>
      <c r="B4672" s="4" t="s">
        <v>5</v>
      </c>
      <c r="C4672" s="4" t="s">
        <v>11</v>
      </c>
      <c r="D4672" s="4" t="s">
        <v>7</v>
      </c>
      <c r="E4672" s="4" t="s">
        <v>15</v>
      </c>
      <c r="F4672" s="4" t="s">
        <v>39</v>
      </c>
      <c r="G4672" s="4" t="s">
        <v>7</v>
      </c>
      <c r="H4672" s="4" t="s">
        <v>7</v>
      </c>
    </row>
    <row r="4673" spans="1:9">
      <c r="A4673" t="n">
        <v>41204</v>
      </c>
      <c r="B4673" s="29" t="n">
        <v>26</v>
      </c>
      <c r="C4673" s="7" t="n">
        <v>6</v>
      </c>
      <c r="D4673" s="7" t="n">
        <v>17</v>
      </c>
      <c r="E4673" s="7" t="n">
        <v>61726</v>
      </c>
      <c r="F4673" s="7" t="s">
        <v>434</v>
      </c>
      <c r="G4673" s="7" t="n">
        <v>2</v>
      </c>
      <c r="H4673" s="7" t="n">
        <v>0</v>
      </c>
    </row>
    <row r="4674" spans="1:9">
      <c r="A4674" t="s">
        <v>4</v>
      </c>
      <c r="B4674" s="4" t="s">
        <v>5</v>
      </c>
    </row>
    <row r="4675" spans="1:9">
      <c r="A4675" t="n">
        <v>41234</v>
      </c>
      <c r="B4675" s="25" t="n">
        <v>28</v>
      </c>
    </row>
    <row r="4676" spans="1:9">
      <c r="A4676" t="s">
        <v>4</v>
      </c>
      <c r="B4676" s="4" t="s">
        <v>5</v>
      </c>
      <c r="C4676" s="4" t="s">
        <v>11</v>
      </c>
      <c r="D4676" s="4" t="s">
        <v>7</v>
      </c>
    </row>
    <row r="4677" spans="1:9">
      <c r="A4677" t="n">
        <v>41235</v>
      </c>
      <c r="B4677" s="31" t="n">
        <v>89</v>
      </c>
      <c r="C4677" s="7" t="n">
        <v>65533</v>
      </c>
      <c r="D4677" s="7" t="n">
        <v>1</v>
      </c>
    </row>
    <row r="4678" spans="1:9">
      <c r="A4678" t="s">
        <v>4</v>
      </c>
      <c r="B4678" s="4" t="s">
        <v>5</v>
      </c>
      <c r="C4678" s="4" t="s">
        <v>11</v>
      </c>
    </row>
    <row r="4679" spans="1:9">
      <c r="A4679" t="n">
        <v>41239</v>
      </c>
      <c r="B4679" s="28" t="n">
        <v>16</v>
      </c>
      <c r="C4679" s="7" t="n">
        <v>100</v>
      </c>
    </row>
    <row r="4680" spans="1:9">
      <c r="A4680" t="s">
        <v>4</v>
      </c>
      <c r="B4680" s="4" t="s">
        <v>5</v>
      </c>
      <c r="C4680" s="4" t="s">
        <v>7</v>
      </c>
      <c r="D4680" s="4" t="s">
        <v>11</v>
      </c>
      <c r="E4680" s="4" t="s">
        <v>13</v>
      </c>
    </row>
    <row r="4681" spans="1:9">
      <c r="A4681" t="n">
        <v>41242</v>
      </c>
      <c r="B4681" s="32" t="n">
        <v>58</v>
      </c>
      <c r="C4681" s="7" t="n">
        <v>101</v>
      </c>
      <c r="D4681" s="7" t="n">
        <v>500</v>
      </c>
      <c r="E4681" s="7" t="n">
        <v>1</v>
      </c>
    </row>
    <row r="4682" spans="1:9">
      <c r="A4682" t="s">
        <v>4</v>
      </c>
      <c r="B4682" s="4" t="s">
        <v>5</v>
      </c>
      <c r="C4682" s="4" t="s">
        <v>7</v>
      </c>
      <c r="D4682" s="4" t="s">
        <v>11</v>
      </c>
    </row>
    <row r="4683" spans="1:9">
      <c r="A4683" t="n">
        <v>41250</v>
      </c>
      <c r="B4683" s="32" t="n">
        <v>58</v>
      </c>
      <c r="C4683" s="7" t="n">
        <v>254</v>
      </c>
      <c r="D4683" s="7" t="n">
        <v>0</v>
      </c>
    </row>
    <row r="4684" spans="1:9">
      <c r="A4684" t="s">
        <v>4</v>
      </c>
      <c r="B4684" s="4" t="s">
        <v>5</v>
      </c>
      <c r="C4684" s="4" t="s">
        <v>11</v>
      </c>
      <c r="D4684" s="4" t="s">
        <v>11</v>
      </c>
      <c r="E4684" s="4" t="s">
        <v>11</v>
      </c>
    </row>
    <row r="4685" spans="1:9">
      <c r="A4685" t="n">
        <v>41254</v>
      </c>
      <c r="B4685" s="66" t="n">
        <v>61</v>
      </c>
      <c r="C4685" s="7" t="n">
        <v>5259</v>
      </c>
      <c r="D4685" s="7" t="n">
        <v>65533</v>
      </c>
      <c r="E4685" s="7" t="n">
        <v>0</v>
      </c>
    </row>
    <row r="4686" spans="1:9">
      <c r="A4686" t="s">
        <v>4</v>
      </c>
      <c r="B4686" s="4" t="s">
        <v>5</v>
      </c>
      <c r="C4686" s="4" t="s">
        <v>11</v>
      </c>
      <c r="D4686" s="4" t="s">
        <v>13</v>
      </c>
      <c r="E4686" s="4" t="s">
        <v>13</v>
      </c>
      <c r="F4686" s="4" t="s">
        <v>13</v>
      </c>
      <c r="G4686" s="4" t="s">
        <v>13</v>
      </c>
    </row>
    <row r="4687" spans="1:9">
      <c r="A4687" t="n">
        <v>41261</v>
      </c>
      <c r="B4687" s="37" t="n">
        <v>46</v>
      </c>
      <c r="C4687" s="7" t="n">
        <v>5259</v>
      </c>
      <c r="D4687" s="7" t="n">
        <v>10.9700002670288</v>
      </c>
      <c r="E4687" s="7" t="n">
        <v>0</v>
      </c>
      <c r="F4687" s="7" t="n">
        <v>-189.669998168945</v>
      </c>
      <c r="G4687" s="7" t="n">
        <v>303.399993896484</v>
      </c>
    </row>
    <row r="4688" spans="1:9">
      <c r="A4688" t="s">
        <v>4</v>
      </c>
      <c r="B4688" s="4" t="s">
        <v>5</v>
      </c>
      <c r="C4688" s="4" t="s">
        <v>11</v>
      </c>
      <c r="D4688" s="4" t="s">
        <v>13</v>
      </c>
      <c r="E4688" s="4" t="s">
        <v>13</v>
      </c>
      <c r="F4688" s="4" t="s">
        <v>13</v>
      </c>
      <c r="G4688" s="4" t="s">
        <v>13</v>
      </c>
    </row>
    <row r="4689" spans="1:8">
      <c r="A4689" t="n">
        <v>41280</v>
      </c>
      <c r="B4689" s="37" t="n">
        <v>46</v>
      </c>
      <c r="C4689" s="7" t="n">
        <v>6</v>
      </c>
      <c r="D4689" s="7" t="n">
        <v>7.01999998092651</v>
      </c>
      <c r="E4689" s="7" t="n">
        <v>0</v>
      </c>
      <c r="F4689" s="7" t="n">
        <v>-187.309997558594</v>
      </c>
      <c r="G4689" s="7" t="n">
        <v>155.300003051758</v>
      </c>
    </row>
    <row r="4690" spans="1:8">
      <c r="A4690" t="s">
        <v>4</v>
      </c>
      <c r="B4690" s="4" t="s">
        <v>5</v>
      </c>
      <c r="C4690" s="4" t="s">
        <v>11</v>
      </c>
    </row>
    <row r="4691" spans="1:8">
      <c r="A4691" t="n">
        <v>41299</v>
      </c>
      <c r="B4691" s="28" t="n">
        <v>16</v>
      </c>
      <c r="C4691" s="7" t="n">
        <v>0</v>
      </c>
    </row>
    <row r="4692" spans="1:8">
      <c r="A4692" t="s">
        <v>4</v>
      </c>
      <c r="B4692" s="4" t="s">
        <v>5</v>
      </c>
      <c r="C4692" s="4" t="s">
        <v>11</v>
      </c>
      <c r="D4692" s="4" t="s">
        <v>11</v>
      </c>
      <c r="E4692" s="4" t="s">
        <v>11</v>
      </c>
    </row>
    <row r="4693" spans="1:8">
      <c r="A4693" t="n">
        <v>41302</v>
      </c>
      <c r="B4693" s="66" t="n">
        <v>61</v>
      </c>
      <c r="C4693" s="7" t="n">
        <v>6</v>
      </c>
      <c r="D4693" s="7" t="n">
        <v>7014</v>
      </c>
      <c r="E4693" s="7" t="n">
        <v>0</v>
      </c>
    </row>
    <row r="4694" spans="1:8">
      <c r="A4694" t="s">
        <v>4</v>
      </c>
      <c r="B4694" s="4" t="s">
        <v>5</v>
      </c>
      <c r="C4694" s="4" t="s">
        <v>7</v>
      </c>
      <c r="D4694" s="4" t="s">
        <v>7</v>
      </c>
      <c r="E4694" s="4" t="s">
        <v>13</v>
      </c>
      <c r="F4694" s="4" t="s">
        <v>13</v>
      </c>
      <c r="G4694" s="4" t="s">
        <v>13</v>
      </c>
      <c r="H4694" s="4" t="s">
        <v>11</v>
      </c>
    </row>
    <row r="4695" spans="1:8">
      <c r="A4695" t="n">
        <v>41309</v>
      </c>
      <c r="B4695" s="60" t="n">
        <v>45</v>
      </c>
      <c r="C4695" s="7" t="n">
        <v>2</v>
      </c>
      <c r="D4695" s="7" t="n">
        <v>3</v>
      </c>
      <c r="E4695" s="7" t="n">
        <v>8.38000011444092</v>
      </c>
      <c r="F4695" s="7" t="n">
        <v>1.19000005722046</v>
      </c>
      <c r="G4695" s="7" t="n">
        <v>-188.309997558594</v>
      </c>
      <c r="H4695" s="7" t="n">
        <v>0</v>
      </c>
    </row>
    <row r="4696" spans="1:8">
      <c r="A4696" t="s">
        <v>4</v>
      </c>
      <c r="B4696" s="4" t="s">
        <v>5</v>
      </c>
      <c r="C4696" s="4" t="s">
        <v>7</v>
      </c>
      <c r="D4696" s="4" t="s">
        <v>7</v>
      </c>
      <c r="E4696" s="4" t="s">
        <v>13</v>
      </c>
      <c r="F4696" s="4" t="s">
        <v>13</v>
      </c>
      <c r="G4696" s="4" t="s">
        <v>13</v>
      </c>
      <c r="H4696" s="4" t="s">
        <v>11</v>
      </c>
      <c r="I4696" s="4" t="s">
        <v>7</v>
      </c>
    </row>
    <row r="4697" spans="1:8">
      <c r="A4697" t="n">
        <v>41326</v>
      </c>
      <c r="B4697" s="60" t="n">
        <v>45</v>
      </c>
      <c r="C4697" s="7" t="n">
        <v>4</v>
      </c>
      <c r="D4697" s="7" t="n">
        <v>3</v>
      </c>
      <c r="E4697" s="7" t="n">
        <v>2.92000007629395</v>
      </c>
      <c r="F4697" s="7" t="n">
        <v>139.570007324219</v>
      </c>
      <c r="G4697" s="7" t="n">
        <v>0</v>
      </c>
      <c r="H4697" s="7" t="n">
        <v>0</v>
      </c>
      <c r="I4697" s="7" t="n">
        <v>0</v>
      </c>
    </row>
    <row r="4698" spans="1:8">
      <c r="A4698" t="s">
        <v>4</v>
      </c>
      <c r="B4698" s="4" t="s">
        <v>5</v>
      </c>
      <c r="C4698" s="4" t="s">
        <v>7</v>
      </c>
      <c r="D4698" s="4" t="s">
        <v>7</v>
      </c>
      <c r="E4698" s="4" t="s">
        <v>13</v>
      </c>
      <c r="F4698" s="4" t="s">
        <v>11</v>
      </c>
    </row>
    <row r="4699" spans="1:8">
      <c r="A4699" t="n">
        <v>41344</v>
      </c>
      <c r="B4699" s="60" t="n">
        <v>45</v>
      </c>
      <c r="C4699" s="7" t="n">
        <v>5</v>
      </c>
      <c r="D4699" s="7" t="n">
        <v>3</v>
      </c>
      <c r="E4699" s="7" t="n">
        <v>5.40000009536743</v>
      </c>
      <c r="F4699" s="7" t="n">
        <v>0</v>
      </c>
    </row>
    <row r="4700" spans="1:8">
      <c r="A4700" t="s">
        <v>4</v>
      </c>
      <c r="B4700" s="4" t="s">
        <v>5</v>
      </c>
      <c r="C4700" s="4" t="s">
        <v>7</v>
      </c>
      <c r="D4700" s="4" t="s">
        <v>7</v>
      </c>
      <c r="E4700" s="4" t="s">
        <v>13</v>
      </c>
      <c r="F4700" s="4" t="s">
        <v>11</v>
      </c>
    </row>
    <row r="4701" spans="1:8">
      <c r="A4701" t="n">
        <v>41353</v>
      </c>
      <c r="B4701" s="60" t="n">
        <v>45</v>
      </c>
      <c r="C4701" s="7" t="n">
        <v>11</v>
      </c>
      <c r="D4701" s="7" t="n">
        <v>3</v>
      </c>
      <c r="E4701" s="7" t="n">
        <v>28.2000007629395</v>
      </c>
      <c r="F4701" s="7" t="n">
        <v>0</v>
      </c>
    </row>
    <row r="4702" spans="1:8">
      <c r="A4702" t="s">
        <v>4</v>
      </c>
      <c r="B4702" s="4" t="s">
        <v>5</v>
      </c>
      <c r="C4702" s="4" t="s">
        <v>7</v>
      </c>
      <c r="D4702" s="4" t="s">
        <v>7</v>
      </c>
      <c r="E4702" s="4" t="s">
        <v>13</v>
      </c>
      <c r="F4702" s="4" t="s">
        <v>11</v>
      </c>
    </row>
    <row r="4703" spans="1:8">
      <c r="A4703" t="n">
        <v>41362</v>
      </c>
      <c r="B4703" s="60" t="n">
        <v>45</v>
      </c>
      <c r="C4703" s="7" t="n">
        <v>5</v>
      </c>
      <c r="D4703" s="7" t="n">
        <v>3</v>
      </c>
      <c r="E4703" s="7" t="n">
        <v>5.80000019073486</v>
      </c>
      <c r="F4703" s="7" t="n">
        <v>3000</v>
      </c>
    </row>
    <row r="4704" spans="1:8">
      <c r="A4704" t="s">
        <v>4</v>
      </c>
      <c r="B4704" s="4" t="s">
        <v>5</v>
      </c>
      <c r="C4704" s="4" t="s">
        <v>11</v>
      </c>
    </row>
    <row r="4705" spans="1:9">
      <c r="A4705" t="n">
        <v>41371</v>
      </c>
      <c r="B4705" s="28" t="n">
        <v>16</v>
      </c>
      <c r="C4705" s="7" t="n">
        <v>700</v>
      </c>
    </row>
    <row r="4706" spans="1:9">
      <c r="A4706" t="s">
        <v>4</v>
      </c>
      <c r="B4706" s="4" t="s">
        <v>5</v>
      </c>
      <c r="C4706" s="4" t="s">
        <v>7</v>
      </c>
      <c r="D4706" s="4" t="s">
        <v>15</v>
      </c>
      <c r="E4706" s="4" t="s">
        <v>7</v>
      </c>
      <c r="F4706" s="4" t="s">
        <v>15</v>
      </c>
      <c r="G4706" s="4" t="s">
        <v>7</v>
      </c>
      <c r="H4706" s="4" t="s">
        <v>7</v>
      </c>
      <c r="I4706" s="4" t="s">
        <v>15</v>
      </c>
      <c r="J4706" s="4" t="s">
        <v>7</v>
      </c>
      <c r="K4706" s="14" t="s">
        <v>14</v>
      </c>
      <c r="L4706" s="4" t="s">
        <v>5</v>
      </c>
      <c r="M4706" s="4" t="s">
        <v>7</v>
      </c>
      <c r="N4706" s="4" t="s">
        <v>11</v>
      </c>
      <c r="O4706" s="14" t="s">
        <v>16</v>
      </c>
      <c r="P4706" s="4" t="s">
        <v>7</v>
      </c>
      <c r="Q4706" s="4" t="s">
        <v>7</v>
      </c>
      <c r="R4706" s="4" t="s">
        <v>7</v>
      </c>
      <c r="S4706" s="4" t="s">
        <v>12</v>
      </c>
    </row>
    <row r="4707" spans="1:9">
      <c r="A4707" t="n">
        <v>41374</v>
      </c>
      <c r="B4707" s="10" t="n">
        <v>5</v>
      </c>
      <c r="C4707" s="7" t="n">
        <v>0</v>
      </c>
      <c r="D4707" s="7" t="n">
        <v>61440</v>
      </c>
      <c r="E4707" s="7" t="n">
        <v>0</v>
      </c>
      <c r="F4707" s="7" t="n">
        <v>0</v>
      </c>
      <c r="G4707" s="7" t="n">
        <v>12</v>
      </c>
      <c r="H4707" s="7" t="n">
        <v>0</v>
      </c>
      <c r="I4707" s="7" t="n">
        <v>61440</v>
      </c>
      <c r="J4707" s="7" t="n">
        <v>28</v>
      </c>
      <c r="K4707" s="14" t="s">
        <v>3</v>
      </c>
      <c r="L4707" s="52" t="n">
        <v>64</v>
      </c>
      <c r="M4707" s="7" t="n">
        <v>9</v>
      </c>
      <c r="N4707" s="7" t="n">
        <v>6</v>
      </c>
      <c r="O4707" s="14" t="s">
        <v>3</v>
      </c>
      <c r="P4707" s="7" t="n">
        <v>12</v>
      </c>
      <c r="Q4707" s="7" t="n">
        <v>3</v>
      </c>
      <c r="R4707" s="7" t="n">
        <v>1</v>
      </c>
      <c r="S4707" s="11" t="n">
        <f t="normal" ca="1">A4711</f>
        <v>0</v>
      </c>
    </row>
    <row r="4708" spans="1:9">
      <c r="A4708" t="s">
        <v>4</v>
      </c>
      <c r="B4708" s="4" t="s">
        <v>5</v>
      </c>
      <c r="C4708" s="4" t="s">
        <v>11</v>
      </c>
      <c r="D4708" s="4" t="s">
        <v>7</v>
      </c>
      <c r="E4708" s="4" t="s">
        <v>13</v>
      </c>
      <c r="F4708" s="4" t="s">
        <v>11</v>
      </c>
    </row>
    <row r="4709" spans="1:9">
      <c r="A4709" t="n">
        <v>41403</v>
      </c>
      <c r="B4709" s="30" t="n">
        <v>59</v>
      </c>
      <c r="C4709" s="7" t="n">
        <v>61440</v>
      </c>
      <c r="D4709" s="7" t="n">
        <v>1</v>
      </c>
      <c r="E4709" s="7" t="n">
        <v>0.150000005960464</v>
      </c>
      <c r="F4709" s="7" t="n">
        <v>0</v>
      </c>
    </row>
    <row r="4710" spans="1:9">
      <c r="A4710" t="s">
        <v>4</v>
      </c>
      <c r="B4710" s="4" t="s">
        <v>5</v>
      </c>
      <c r="C4710" s="4" t="s">
        <v>11</v>
      </c>
    </row>
    <row r="4711" spans="1:9">
      <c r="A4711" t="n">
        <v>41413</v>
      </c>
      <c r="B4711" s="28" t="n">
        <v>16</v>
      </c>
      <c r="C4711" s="7" t="n">
        <v>50</v>
      </c>
    </row>
    <row r="4712" spans="1:9">
      <c r="A4712" t="s">
        <v>4</v>
      </c>
      <c r="B4712" s="4" t="s">
        <v>5</v>
      </c>
      <c r="C4712" s="4" t="s">
        <v>7</v>
      </c>
      <c r="D4712" s="4" t="s">
        <v>15</v>
      </c>
      <c r="E4712" s="4" t="s">
        <v>7</v>
      </c>
      <c r="F4712" s="4" t="s">
        <v>15</v>
      </c>
      <c r="G4712" s="4" t="s">
        <v>7</v>
      </c>
      <c r="H4712" s="4" t="s">
        <v>7</v>
      </c>
      <c r="I4712" s="4" t="s">
        <v>15</v>
      </c>
      <c r="J4712" s="4" t="s">
        <v>7</v>
      </c>
      <c r="K4712" s="14" t="s">
        <v>14</v>
      </c>
      <c r="L4712" s="4" t="s">
        <v>5</v>
      </c>
      <c r="M4712" s="4" t="s">
        <v>7</v>
      </c>
      <c r="N4712" s="4" t="s">
        <v>11</v>
      </c>
      <c r="O4712" s="14" t="s">
        <v>16</v>
      </c>
      <c r="P4712" s="4" t="s">
        <v>7</v>
      </c>
      <c r="Q4712" s="4" t="s">
        <v>7</v>
      </c>
      <c r="R4712" s="4" t="s">
        <v>7</v>
      </c>
      <c r="S4712" s="4" t="s">
        <v>12</v>
      </c>
    </row>
    <row r="4713" spans="1:9">
      <c r="A4713" t="n">
        <v>41416</v>
      </c>
      <c r="B4713" s="10" t="n">
        <v>5</v>
      </c>
      <c r="C4713" s="7" t="n">
        <v>0</v>
      </c>
      <c r="D4713" s="7" t="n">
        <v>61440</v>
      </c>
      <c r="E4713" s="7" t="n">
        <v>0</v>
      </c>
      <c r="F4713" s="7" t="n">
        <v>1</v>
      </c>
      <c r="G4713" s="7" t="n">
        <v>12</v>
      </c>
      <c r="H4713" s="7" t="n">
        <v>0</v>
      </c>
      <c r="I4713" s="7" t="n">
        <v>61440</v>
      </c>
      <c r="J4713" s="7" t="n">
        <v>28</v>
      </c>
      <c r="K4713" s="14" t="s">
        <v>3</v>
      </c>
      <c r="L4713" s="52" t="n">
        <v>64</v>
      </c>
      <c r="M4713" s="7" t="n">
        <v>9</v>
      </c>
      <c r="N4713" s="7" t="n">
        <v>6</v>
      </c>
      <c r="O4713" s="14" t="s">
        <v>3</v>
      </c>
      <c r="P4713" s="7" t="n">
        <v>12</v>
      </c>
      <c r="Q4713" s="7" t="n">
        <v>3</v>
      </c>
      <c r="R4713" s="7" t="n">
        <v>1</v>
      </c>
      <c r="S4713" s="11" t="n">
        <f t="normal" ca="1">A4717</f>
        <v>0</v>
      </c>
    </row>
    <row r="4714" spans="1:9">
      <c r="A4714" t="s">
        <v>4</v>
      </c>
      <c r="B4714" s="4" t="s">
        <v>5</v>
      </c>
      <c r="C4714" s="4" t="s">
        <v>11</v>
      </c>
      <c r="D4714" s="4" t="s">
        <v>7</v>
      </c>
      <c r="E4714" s="4" t="s">
        <v>13</v>
      </c>
      <c r="F4714" s="4" t="s">
        <v>11</v>
      </c>
    </row>
    <row r="4715" spans="1:9">
      <c r="A4715" t="n">
        <v>41445</v>
      </c>
      <c r="B4715" s="30" t="n">
        <v>59</v>
      </c>
      <c r="C4715" s="7" t="n">
        <v>61441</v>
      </c>
      <c r="D4715" s="7" t="n">
        <v>1</v>
      </c>
      <c r="E4715" s="7" t="n">
        <v>0.150000005960464</v>
      </c>
      <c r="F4715" s="7" t="n">
        <v>0</v>
      </c>
    </row>
    <row r="4716" spans="1:9">
      <c r="A4716" t="s">
        <v>4</v>
      </c>
      <c r="B4716" s="4" t="s">
        <v>5</v>
      </c>
      <c r="C4716" s="4" t="s">
        <v>11</v>
      </c>
    </row>
    <row r="4717" spans="1:9">
      <c r="A4717" t="n">
        <v>41455</v>
      </c>
      <c r="B4717" s="28" t="n">
        <v>16</v>
      </c>
      <c r="C4717" s="7" t="n">
        <v>50</v>
      </c>
    </row>
    <row r="4718" spans="1:9">
      <c r="A4718" t="s">
        <v>4</v>
      </c>
      <c r="B4718" s="4" t="s">
        <v>5</v>
      </c>
      <c r="C4718" s="4" t="s">
        <v>7</v>
      </c>
      <c r="D4718" s="4" t="s">
        <v>15</v>
      </c>
      <c r="E4718" s="4" t="s">
        <v>7</v>
      </c>
      <c r="F4718" s="4" t="s">
        <v>15</v>
      </c>
      <c r="G4718" s="4" t="s">
        <v>7</v>
      </c>
      <c r="H4718" s="4" t="s">
        <v>7</v>
      </c>
      <c r="I4718" s="4" t="s">
        <v>15</v>
      </c>
      <c r="J4718" s="4" t="s">
        <v>7</v>
      </c>
      <c r="K4718" s="14" t="s">
        <v>14</v>
      </c>
      <c r="L4718" s="4" t="s">
        <v>5</v>
      </c>
      <c r="M4718" s="4" t="s">
        <v>7</v>
      </c>
      <c r="N4718" s="4" t="s">
        <v>11</v>
      </c>
      <c r="O4718" s="14" t="s">
        <v>16</v>
      </c>
      <c r="P4718" s="4" t="s">
        <v>7</v>
      </c>
      <c r="Q4718" s="4" t="s">
        <v>7</v>
      </c>
      <c r="R4718" s="4" t="s">
        <v>7</v>
      </c>
      <c r="S4718" s="4" t="s">
        <v>12</v>
      </c>
    </row>
    <row r="4719" spans="1:9">
      <c r="A4719" t="n">
        <v>41458</v>
      </c>
      <c r="B4719" s="10" t="n">
        <v>5</v>
      </c>
      <c r="C4719" s="7" t="n">
        <v>0</v>
      </c>
      <c r="D4719" s="7" t="n">
        <v>61440</v>
      </c>
      <c r="E4719" s="7" t="n">
        <v>0</v>
      </c>
      <c r="F4719" s="7" t="n">
        <v>2</v>
      </c>
      <c r="G4719" s="7" t="n">
        <v>12</v>
      </c>
      <c r="H4719" s="7" t="n">
        <v>0</v>
      </c>
      <c r="I4719" s="7" t="n">
        <v>61440</v>
      </c>
      <c r="J4719" s="7" t="n">
        <v>28</v>
      </c>
      <c r="K4719" s="14" t="s">
        <v>3</v>
      </c>
      <c r="L4719" s="52" t="n">
        <v>64</v>
      </c>
      <c r="M4719" s="7" t="n">
        <v>9</v>
      </c>
      <c r="N4719" s="7" t="n">
        <v>6</v>
      </c>
      <c r="O4719" s="14" t="s">
        <v>3</v>
      </c>
      <c r="P4719" s="7" t="n">
        <v>12</v>
      </c>
      <c r="Q4719" s="7" t="n">
        <v>3</v>
      </c>
      <c r="R4719" s="7" t="n">
        <v>1</v>
      </c>
      <c r="S4719" s="11" t="n">
        <f t="normal" ca="1">A4723</f>
        <v>0</v>
      </c>
    </row>
    <row r="4720" spans="1:9">
      <c r="A4720" t="s">
        <v>4</v>
      </c>
      <c r="B4720" s="4" t="s">
        <v>5</v>
      </c>
      <c r="C4720" s="4" t="s">
        <v>11</v>
      </c>
      <c r="D4720" s="4" t="s">
        <v>7</v>
      </c>
      <c r="E4720" s="4" t="s">
        <v>13</v>
      </c>
      <c r="F4720" s="4" t="s">
        <v>11</v>
      </c>
    </row>
    <row r="4721" spans="1:19">
      <c r="A4721" t="n">
        <v>41487</v>
      </c>
      <c r="B4721" s="30" t="n">
        <v>59</v>
      </c>
      <c r="C4721" s="7" t="n">
        <v>61442</v>
      </c>
      <c r="D4721" s="7" t="n">
        <v>1</v>
      </c>
      <c r="E4721" s="7" t="n">
        <v>0.150000005960464</v>
      </c>
      <c r="F4721" s="7" t="n">
        <v>0</v>
      </c>
    </row>
    <row r="4722" spans="1:19">
      <c r="A4722" t="s">
        <v>4</v>
      </c>
      <c r="B4722" s="4" t="s">
        <v>5</v>
      </c>
      <c r="C4722" s="4" t="s">
        <v>11</v>
      </c>
    </row>
    <row r="4723" spans="1:19">
      <c r="A4723" t="n">
        <v>41497</v>
      </c>
      <c r="B4723" s="28" t="n">
        <v>16</v>
      </c>
      <c r="C4723" s="7" t="n">
        <v>50</v>
      </c>
    </row>
    <row r="4724" spans="1:19">
      <c r="A4724" t="s">
        <v>4</v>
      </c>
      <c r="B4724" s="4" t="s">
        <v>5</v>
      </c>
      <c r="C4724" s="4" t="s">
        <v>7</v>
      </c>
      <c r="D4724" s="4" t="s">
        <v>15</v>
      </c>
      <c r="E4724" s="4" t="s">
        <v>7</v>
      </c>
      <c r="F4724" s="4" t="s">
        <v>15</v>
      </c>
      <c r="G4724" s="4" t="s">
        <v>7</v>
      </c>
      <c r="H4724" s="4" t="s">
        <v>7</v>
      </c>
      <c r="I4724" s="4" t="s">
        <v>15</v>
      </c>
      <c r="J4724" s="4" t="s">
        <v>7</v>
      </c>
      <c r="K4724" s="14" t="s">
        <v>14</v>
      </c>
      <c r="L4724" s="4" t="s">
        <v>5</v>
      </c>
      <c r="M4724" s="4" t="s">
        <v>7</v>
      </c>
      <c r="N4724" s="4" t="s">
        <v>11</v>
      </c>
      <c r="O4724" s="14" t="s">
        <v>16</v>
      </c>
      <c r="P4724" s="4" t="s">
        <v>7</v>
      </c>
      <c r="Q4724" s="4" t="s">
        <v>7</v>
      </c>
      <c r="R4724" s="4" t="s">
        <v>7</v>
      </c>
      <c r="S4724" s="4" t="s">
        <v>12</v>
      </c>
    </row>
    <row r="4725" spans="1:19">
      <c r="A4725" t="n">
        <v>41500</v>
      </c>
      <c r="B4725" s="10" t="n">
        <v>5</v>
      </c>
      <c r="C4725" s="7" t="n">
        <v>0</v>
      </c>
      <c r="D4725" s="7" t="n">
        <v>61440</v>
      </c>
      <c r="E4725" s="7" t="n">
        <v>0</v>
      </c>
      <c r="F4725" s="7" t="n">
        <v>3</v>
      </c>
      <c r="G4725" s="7" t="n">
        <v>12</v>
      </c>
      <c r="H4725" s="7" t="n">
        <v>0</v>
      </c>
      <c r="I4725" s="7" t="n">
        <v>61440</v>
      </c>
      <c r="J4725" s="7" t="n">
        <v>28</v>
      </c>
      <c r="K4725" s="14" t="s">
        <v>3</v>
      </c>
      <c r="L4725" s="52" t="n">
        <v>64</v>
      </c>
      <c r="M4725" s="7" t="n">
        <v>9</v>
      </c>
      <c r="N4725" s="7" t="n">
        <v>6</v>
      </c>
      <c r="O4725" s="14" t="s">
        <v>3</v>
      </c>
      <c r="P4725" s="7" t="n">
        <v>12</v>
      </c>
      <c r="Q4725" s="7" t="n">
        <v>3</v>
      </c>
      <c r="R4725" s="7" t="n">
        <v>1</v>
      </c>
      <c r="S4725" s="11" t="n">
        <f t="normal" ca="1">A4729</f>
        <v>0</v>
      </c>
    </row>
    <row r="4726" spans="1:19">
      <c r="A4726" t="s">
        <v>4</v>
      </c>
      <c r="B4726" s="4" t="s">
        <v>5</v>
      </c>
      <c r="C4726" s="4" t="s">
        <v>11</v>
      </c>
      <c r="D4726" s="4" t="s">
        <v>7</v>
      </c>
      <c r="E4726" s="4" t="s">
        <v>13</v>
      </c>
      <c r="F4726" s="4" t="s">
        <v>11</v>
      </c>
    </row>
    <row r="4727" spans="1:19">
      <c r="A4727" t="n">
        <v>41529</v>
      </c>
      <c r="B4727" s="30" t="n">
        <v>59</v>
      </c>
      <c r="C4727" s="7" t="n">
        <v>61443</v>
      </c>
      <c r="D4727" s="7" t="n">
        <v>1</v>
      </c>
      <c r="E4727" s="7" t="n">
        <v>0.150000005960464</v>
      </c>
      <c r="F4727" s="7" t="n">
        <v>0</v>
      </c>
    </row>
    <row r="4728" spans="1:19">
      <c r="A4728" t="s">
        <v>4</v>
      </c>
      <c r="B4728" s="4" t="s">
        <v>5</v>
      </c>
      <c r="C4728" s="4" t="s">
        <v>11</v>
      </c>
    </row>
    <row r="4729" spans="1:19">
      <c r="A4729" t="n">
        <v>41539</v>
      </c>
      <c r="B4729" s="28" t="n">
        <v>16</v>
      </c>
      <c r="C4729" s="7" t="n">
        <v>50</v>
      </c>
    </row>
    <row r="4730" spans="1:19">
      <c r="A4730" t="s">
        <v>4</v>
      </c>
      <c r="B4730" s="4" t="s">
        <v>5</v>
      </c>
      <c r="C4730" s="4" t="s">
        <v>7</v>
      </c>
      <c r="D4730" s="4" t="s">
        <v>15</v>
      </c>
      <c r="E4730" s="4" t="s">
        <v>7</v>
      </c>
      <c r="F4730" s="4" t="s">
        <v>15</v>
      </c>
      <c r="G4730" s="4" t="s">
        <v>7</v>
      </c>
      <c r="H4730" s="4" t="s">
        <v>7</v>
      </c>
      <c r="I4730" s="4" t="s">
        <v>15</v>
      </c>
      <c r="J4730" s="4" t="s">
        <v>7</v>
      </c>
      <c r="K4730" s="14" t="s">
        <v>14</v>
      </c>
      <c r="L4730" s="4" t="s">
        <v>5</v>
      </c>
      <c r="M4730" s="4" t="s">
        <v>7</v>
      </c>
      <c r="N4730" s="4" t="s">
        <v>11</v>
      </c>
      <c r="O4730" s="14" t="s">
        <v>16</v>
      </c>
      <c r="P4730" s="4" t="s">
        <v>7</v>
      </c>
      <c r="Q4730" s="4" t="s">
        <v>7</v>
      </c>
      <c r="R4730" s="4" t="s">
        <v>7</v>
      </c>
      <c r="S4730" s="4" t="s">
        <v>12</v>
      </c>
    </row>
    <row r="4731" spans="1:19">
      <c r="A4731" t="n">
        <v>41542</v>
      </c>
      <c r="B4731" s="10" t="n">
        <v>5</v>
      </c>
      <c r="C4731" s="7" t="n">
        <v>0</v>
      </c>
      <c r="D4731" s="7" t="n">
        <v>61440</v>
      </c>
      <c r="E4731" s="7" t="n">
        <v>0</v>
      </c>
      <c r="F4731" s="7" t="n">
        <v>4</v>
      </c>
      <c r="G4731" s="7" t="n">
        <v>12</v>
      </c>
      <c r="H4731" s="7" t="n">
        <v>0</v>
      </c>
      <c r="I4731" s="7" t="n">
        <v>61440</v>
      </c>
      <c r="J4731" s="7" t="n">
        <v>28</v>
      </c>
      <c r="K4731" s="14" t="s">
        <v>3</v>
      </c>
      <c r="L4731" s="52" t="n">
        <v>64</v>
      </c>
      <c r="M4731" s="7" t="n">
        <v>9</v>
      </c>
      <c r="N4731" s="7" t="n">
        <v>6</v>
      </c>
      <c r="O4731" s="14" t="s">
        <v>3</v>
      </c>
      <c r="P4731" s="7" t="n">
        <v>12</v>
      </c>
      <c r="Q4731" s="7" t="n">
        <v>3</v>
      </c>
      <c r="R4731" s="7" t="n">
        <v>1</v>
      </c>
      <c r="S4731" s="11" t="n">
        <f t="normal" ca="1">A4735</f>
        <v>0</v>
      </c>
    </row>
    <row r="4732" spans="1:19">
      <c r="A4732" t="s">
        <v>4</v>
      </c>
      <c r="B4732" s="4" t="s">
        <v>5</v>
      </c>
      <c r="C4732" s="4" t="s">
        <v>11</v>
      </c>
      <c r="D4732" s="4" t="s">
        <v>7</v>
      </c>
      <c r="E4732" s="4" t="s">
        <v>13</v>
      </c>
      <c r="F4732" s="4" t="s">
        <v>11</v>
      </c>
    </row>
    <row r="4733" spans="1:19">
      <c r="A4733" t="n">
        <v>41571</v>
      </c>
      <c r="B4733" s="30" t="n">
        <v>59</v>
      </c>
      <c r="C4733" s="7" t="n">
        <v>61444</v>
      </c>
      <c r="D4733" s="7" t="n">
        <v>1</v>
      </c>
      <c r="E4733" s="7" t="n">
        <v>0.150000005960464</v>
      </c>
      <c r="F4733" s="7" t="n">
        <v>0</v>
      </c>
    </row>
    <row r="4734" spans="1:19">
      <c r="A4734" t="s">
        <v>4</v>
      </c>
      <c r="B4734" s="4" t="s">
        <v>5</v>
      </c>
      <c r="C4734" s="4" t="s">
        <v>11</v>
      </c>
    </row>
    <row r="4735" spans="1:19">
      <c r="A4735" t="n">
        <v>41581</v>
      </c>
      <c r="B4735" s="28" t="n">
        <v>16</v>
      </c>
      <c r="C4735" s="7" t="n">
        <v>50</v>
      </c>
    </row>
    <row r="4736" spans="1:19">
      <c r="A4736" t="s">
        <v>4</v>
      </c>
      <c r="B4736" s="4" t="s">
        <v>5</v>
      </c>
      <c r="C4736" s="4" t="s">
        <v>7</v>
      </c>
      <c r="D4736" s="4" t="s">
        <v>15</v>
      </c>
      <c r="E4736" s="4" t="s">
        <v>7</v>
      </c>
      <c r="F4736" s="4" t="s">
        <v>15</v>
      </c>
      <c r="G4736" s="4" t="s">
        <v>7</v>
      </c>
      <c r="H4736" s="4" t="s">
        <v>7</v>
      </c>
      <c r="I4736" s="4" t="s">
        <v>15</v>
      </c>
      <c r="J4736" s="4" t="s">
        <v>7</v>
      </c>
      <c r="K4736" s="14" t="s">
        <v>14</v>
      </c>
      <c r="L4736" s="4" t="s">
        <v>5</v>
      </c>
      <c r="M4736" s="4" t="s">
        <v>7</v>
      </c>
      <c r="N4736" s="4" t="s">
        <v>11</v>
      </c>
      <c r="O4736" s="14" t="s">
        <v>16</v>
      </c>
      <c r="P4736" s="4" t="s">
        <v>7</v>
      </c>
      <c r="Q4736" s="4" t="s">
        <v>7</v>
      </c>
      <c r="R4736" s="4" t="s">
        <v>7</v>
      </c>
      <c r="S4736" s="4" t="s">
        <v>12</v>
      </c>
    </row>
    <row r="4737" spans="1:19">
      <c r="A4737" t="n">
        <v>41584</v>
      </c>
      <c r="B4737" s="10" t="n">
        <v>5</v>
      </c>
      <c r="C4737" s="7" t="n">
        <v>0</v>
      </c>
      <c r="D4737" s="7" t="n">
        <v>61440</v>
      </c>
      <c r="E4737" s="7" t="n">
        <v>0</v>
      </c>
      <c r="F4737" s="7" t="n">
        <v>5</v>
      </c>
      <c r="G4737" s="7" t="n">
        <v>12</v>
      </c>
      <c r="H4737" s="7" t="n">
        <v>0</v>
      </c>
      <c r="I4737" s="7" t="n">
        <v>61440</v>
      </c>
      <c r="J4737" s="7" t="n">
        <v>28</v>
      </c>
      <c r="K4737" s="14" t="s">
        <v>3</v>
      </c>
      <c r="L4737" s="52" t="n">
        <v>64</v>
      </c>
      <c r="M4737" s="7" t="n">
        <v>9</v>
      </c>
      <c r="N4737" s="7" t="n">
        <v>6</v>
      </c>
      <c r="O4737" s="14" t="s">
        <v>3</v>
      </c>
      <c r="P4737" s="7" t="n">
        <v>12</v>
      </c>
      <c r="Q4737" s="7" t="n">
        <v>3</v>
      </c>
      <c r="R4737" s="7" t="n">
        <v>1</v>
      </c>
      <c r="S4737" s="11" t="n">
        <f t="normal" ca="1">A4741</f>
        <v>0</v>
      </c>
    </row>
    <row r="4738" spans="1:19">
      <c r="A4738" t="s">
        <v>4</v>
      </c>
      <c r="B4738" s="4" t="s">
        <v>5</v>
      </c>
      <c r="C4738" s="4" t="s">
        <v>11</v>
      </c>
      <c r="D4738" s="4" t="s">
        <v>7</v>
      </c>
      <c r="E4738" s="4" t="s">
        <v>13</v>
      </c>
      <c r="F4738" s="4" t="s">
        <v>11</v>
      </c>
    </row>
    <row r="4739" spans="1:19">
      <c r="A4739" t="n">
        <v>41613</v>
      </c>
      <c r="B4739" s="30" t="n">
        <v>59</v>
      </c>
      <c r="C4739" s="7" t="n">
        <v>61445</v>
      </c>
      <c r="D4739" s="7" t="n">
        <v>1</v>
      </c>
      <c r="E4739" s="7" t="n">
        <v>0.150000005960464</v>
      </c>
      <c r="F4739" s="7" t="n">
        <v>0</v>
      </c>
    </row>
    <row r="4740" spans="1:19">
      <c r="A4740" t="s">
        <v>4</v>
      </c>
      <c r="B4740" s="4" t="s">
        <v>5</v>
      </c>
      <c r="C4740" s="4" t="s">
        <v>11</v>
      </c>
    </row>
    <row r="4741" spans="1:19">
      <c r="A4741" t="n">
        <v>41623</v>
      </c>
      <c r="B4741" s="28" t="n">
        <v>16</v>
      </c>
      <c r="C4741" s="7" t="n">
        <v>50</v>
      </c>
    </row>
    <row r="4742" spans="1:19">
      <c r="A4742" t="s">
        <v>4</v>
      </c>
      <c r="B4742" s="4" t="s">
        <v>5</v>
      </c>
      <c r="C4742" s="4" t="s">
        <v>11</v>
      </c>
      <c r="D4742" s="4" t="s">
        <v>7</v>
      </c>
      <c r="E4742" s="4" t="s">
        <v>13</v>
      </c>
      <c r="F4742" s="4" t="s">
        <v>11</v>
      </c>
    </row>
    <row r="4743" spans="1:19">
      <c r="A4743" t="n">
        <v>41626</v>
      </c>
      <c r="B4743" s="30" t="n">
        <v>59</v>
      </c>
      <c r="C4743" s="7" t="n">
        <v>7014</v>
      </c>
      <c r="D4743" s="7" t="n">
        <v>1</v>
      </c>
      <c r="E4743" s="7" t="n">
        <v>0.150000005960464</v>
      </c>
      <c r="F4743" s="7" t="n">
        <v>0</v>
      </c>
    </row>
    <row r="4744" spans="1:19">
      <c r="A4744" t="s">
        <v>4</v>
      </c>
      <c r="B4744" s="4" t="s">
        <v>5</v>
      </c>
      <c r="C4744" s="4" t="s">
        <v>11</v>
      </c>
      <c r="D4744" s="4" t="s">
        <v>7</v>
      </c>
      <c r="E4744" s="4" t="s">
        <v>13</v>
      </c>
      <c r="F4744" s="4" t="s">
        <v>11</v>
      </c>
    </row>
    <row r="4745" spans="1:19">
      <c r="A4745" t="n">
        <v>41636</v>
      </c>
      <c r="B4745" s="30" t="n">
        <v>59</v>
      </c>
      <c r="C4745" s="7" t="n">
        <v>5259</v>
      </c>
      <c r="D4745" s="7" t="n">
        <v>1</v>
      </c>
      <c r="E4745" s="7" t="n">
        <v>0.150000005960464</v>
      </c>
      <c r="F4745" s="7" t="n">
        <v>0</v>
      </c>
    </row>
    <row r="4746" spans="1:19">
      <c r="A4746" t="s">
        <v>4</v>
      </c>
      <c r="B4746" s="4" t="s">
        <v>5</v>
      </c>
      <c r="C4746" s="4" t="s">
        <v>11</v>
      </c>
    </row>
    <row r="4747" spans="1:19">
      <c r="A4747" t="n">
        <v>41646</v>
      </c>
      <c r="B4747" s="28" t="n">
        <v>16</v>
      </c>
      <c r="C4747" s="7" t="n">
        <v>1500</v>
      </c>
    </row>
    <row r="4748" spans="1:19">
      <c r="A4748" t="s">
        <v>4</v>
      </c>
      <c r="B4748" s="4" t="s">
        <v>5</v>
      </c>
      <c r="C4748" s="4" t="s">
        <v>7</v>
      </c>
      <c r="D4748" s="4" t="s">
        <v>11</v>
      </c>
    </row>
    <row r="4749" spans="1:19">
      <c r="A4749" t="n">
        <v>41649</v>
      </c>
      <c r="B4749" s="60" t="n">
        <v>45</v>
      </c>
      <c r="C4749" s="7" t="n">
        <v>7</v>
      </c>
      <c r="D4749" s="7" t="n">
        <v>255</v>
      </c>
    </row>
    <row r="4750" spans="1:19">
      <c r="A4750" t="s">
        <v>4</v>
      </c>
      <c r="B4750" s="4" t="s">
        <v>5</v>
      </c>
      <c r="C4750" s="4" t="s">
        <v>11</v>
      </c>
    </row>
    <row r="4751" spans="1:19">
      <c r="A4751" t="n">
        <v>41653</v>
      </c>
      <c r="B4751" s="28" t="n">
        <v>16</v>
      </c>
      <c r="C4751" s="7" t="n">
        <v>300</v>
      </c>
    </row>
    <row r="4752" spans="1:19">
      <c r="A4752" t="s">
        <v>4</v>
      </c>
      <c r="B4752" s="4" t="s">
        <v>5</v>
      </c>
      <c r="C4752" s="4" t="s">
        <v>11</v>
      </c>
      <c r="D4752" s="4" t="s">
        <v>7</v>
      </c>
      <c r="E4752" s="4" t="s">
        <v>8</v>
      </c>
      <c r="F4752" s="4" t="s">
        <v>13</v>
      </c>
      <c r="G4752" s="4" t="s">
        <v>13</v>
      </c>
      <c r="H4752" s="4" t="s">
        <v>13</v>
      </c>
    </row>
    <row r="4753" spans="1:19">
      <c r="A4753" t="n">
        <v>41656</v>
      </c>
      <c r="B4753" s="40" t="n">
        <v>48</v>
      </c>
      <c r="C4753" s="7" t="n">
        <v>6</v>
      </c>
      <c r="D4753" s="7" t="n">
        <v>0</v>
      </c>
      <c r="E4753" s="7" t="s">
        <v>416</v>
      </c>
      <c r="F4753" s="7" t="n">
        <v>-1</v>
      </c>
      <c r="G4753" s="7" t="n">
        <v>1</v>
      </c>
      <c r="H4753" s="7" t="n">
        <v>0</v>
      </c>
    </row>
    <row r="4754" spans="1:19">
      <c r="A4754" t="s">
        <v>4</v>
      </c>
      <c r="B4754" s="4" t="s">
        <v>5</v>
      </c>
      <c r="C4754" s="4" t="s">
        <v>11</v>
      </c>
    </row>
    <row r="4755" spans="1:19">
      <c r="A4755" t="n">
        <v>41684</v>
      </c>
      <c r="B4755" s="28" t="n">
        <v>16</v>
      </c>
      <c r="C4755" s="7" t="n">
        <v>1000</v>
      </c>
    </row>
    <row r="4756" spans="1:19">
      <c r="A4756" t="s">
        <v>4</v>
      </c>
      <c r="B4756" s="4" t="s">
        <v>5</v>
      </c>
      <c r="C4756" s="4" t="s">
        <v>7</v>
      </c>
      <c r="D4756" s="4" t="s">
        <v>11</v>
      </c>
      <c r="E4756" s="4" t="s">
        <v>8</v>
      </c>
    </row>
    <row r="4757" spans="1:19">
      <c r="A4757" t="n">
        <v>41687</v>
      </c>
      <c r="B4757" s="27" t="n">
        <v>51</v>
      </c>
      <c r="C4757" s="7" t="n">
        <v>4</v>
      </c>
      <c r="D4757" s="7" t="n">
        <v>6</v>
      </c>
      <c r="E4757" s="7" t="s">
        <v>114</v>
      </c>
    </row>
    <row r="4758" spans="1:19">
      <c r="A4758" t="s">
        <v>4</v>
      </c>
      <c r="B4758" s="4" t="s">
        <v>5</v>
      </c>
      <c r="C4758" s="4" t="s">
        <v>11</v>
      </c>
    </row>
    <row r="4759" spans="1:19">
      <c r="A4759" t="n">
        <v>41701</v>
      </c>
      <c r="B4759" s="28" t="n">
        <v>16</v>
      </c>
      <c r="C4759" s="7" t="n">
        <v>0</v>
      </c>
    </row>
    <row r="4760" spans="1:19">
      <c r="A4760" t="s">
        <v>4</v>
      </c>
      <c r="B4760" s="4" t="s">
        <v>5</v>
      </c>
      <c r="C4760" s="4" t="s">
        <v>11</v>
      </c>
      <c r="D4760" s="4" t="s">
        <v>7</v>
      </c>
      <c r="E4760" s="4" t="s">
        <v>15</v>
      </c>
      <c r="F4760" s="4" t="s">
        <v>39</v>
      </c>
      <c r="G4760" s="4" t="s">
        <v>7</v>
      </c>
      <c r="H4760" s="4" t="s">
        <v>7</v>
      </c>
      <c r="I4760" s="4" t="s">
        <v>7</v>
      </c>
      <c r="J4760" s="4" t="s">
        <v>15</v>
      </c>
      <c r="K4760" s="4" t="s">
        <v>39</v>
      </c>
      <c r="L4760" s="4" t="s">
        <v>7</v>
      </c>
      <c r="M4760" s="4" t="s">
        <v>7</v>
      </c>
      <c r="N4760" s="4" t="s">
        <v>7</v>
      </c>
      <c r="O4760" s="4" t="s">
        <v>15</v>
      </c>
      <c r="P4760" s="4" t="s">
        <v>39</v>
      </c>
      <c r="Q4760" s="4" t="s">
        <v>7</v>
      </c>
      <c r="R4760" s="4" t="s">
        <v>7</v>
      </c>
      <c r="S4760" s="4" t="s">
        <v>7</v>
      </c>
      <c r="T4760" s="4" t="s">
        <v>15</v>
      </c>
      <c r="U4760" s="4" t="s">
        <v>39</v>
      </c>
      <c r="V4760" s="4" t="s">
        <v>7</v>
      </c>
      <c r="W4760" s="4" t="s">
        <v>7</v>
      </c>
    </row>
    <row r="4761" spans="1:19">
      <c r="A4761" t="n">
        <v>41704</v>
      </c>
      <c r="B4761" s="29" t="n">
        <v>26</v>
      </c>
      <c r="C4761" s="7" t="n">
        <v>6</v>
      </c>
      <c r="D4761" s="7" t="n">
        <v>17</v>
      </c>
      <c r="E4761" s="7" t="n">
        <v>61727</v>
      </c>
      <c r="F4761" s="7" t="s">
        <v>435</v>
      </c>
      <c r="G4761" s="7" t="n">
        <v>2</v>
      </c>
      <c r="H4761" s="7" t="n">
        <v>3</v>
      </c>
      <c r="I4761" s="7" t="n">
        <v>17</v>
      </c>
      <c r="J4761" s="7" t="n">
        <v>61728</v>
      </c>
      <c r="K4761" s="7" t="s">
        <v>436</v>
      </c>
      <c r="L4761" s="7" t="n">
        <v>2</v>
      </c>
      <c r="M4761" s="7" t="n">
        <v>3</v>
      </c>
      <c r="N4761" s="7" t="n">
        <v>17</v>
      </c>
      <c r="O4761" s="7" t="n">
        <v>61729</v>
      </c>
      <c r="P4761" s="7" t="s">
        <v>437</v>
      </c>
      <c r="Q4761" s="7" t="n">
        <v>2</v>
      </c>
      <c r="R4761" s="7" t="n">
        <v>3</v>
      </c>
      <c r="S4761" s="7" t="n">
        <v>17</v>
      </c>
      <c r="T4761" s="7" t="n">
        <v>61730</v>
      </c>
      <c r="U4761" s="7" t="s">
        <v>438</v>
      </c>
      <c r="V4761" s="7" t="n">
        <v>2</v>
      </c>
      <c r="W4761" s="7" t="n">
        <v>0</v>
      </c>
    </row>
    <row r="4762" spans="1:19">
      <c r="A4762" t="s">
        <v>4</v>
      </c>
      <c r="B4762" s="4" t="s">
        <v>5</v>
      </c>
    </row>
    <row r="4763" spans="1:19">
      <c r="A4763" t="n">
        <v>42229</v>
      </c>
      <c r="B4763" s="25" t="n">
        <v>28</v>
      </c>
    </row>
    <row r="4764" spans="1:19">
      <c r="A4764" t="s">
        <v>4</v>
      </c>
      <c r="B4764" s="4" t="s">
        <v>5</v>
      </c>
      <c r="C4764" s="4" t="s">
        <v>11</v>
      </c>
      <c r="D4764" s="4" t="s">
        <v>7</v>
      </c>
    </row>
    <row r="4765" spans="1:19">
      <c r="A4765" t="n">
        <v>42230</v>
      </c>
      <c r="B4765" s="31" t="n">
        <v>89</v>
      </c>
      <c r="C4765" s="7" t="n">
        <v>65533</v>
      </c>
      <c r="D4765" s="7" t="n">
        <v>1</v>
      </c>
    </row>
    <row r="4766" spans="1:19">
      <c r="A4766" t="s">
        <v>4</v>
      </c>
      <c r="B4766" s="4" t="s">
        <v>5</v>
      </c>
      <c r="C4766" s="4" t="s">
        <v>11</v>
      </c>
    </row>
    <row r="4767" spans="1:19">
      <c r="A4767" t="n">
        <v>42234</v>
      </c>
      <c r="B4767" s="28" t="n">
        <v>16</v>
      </c>
      <c r="C4767" s="7" t="n">
        <v>400</v>
      </c>
    </row>
    <row r="4768" spans="1:19">
      <c r="A4768" t="s">
        <v>4</v>
      </c>
      <c r="B4768" s="4" t="s">
        <v>5</v>
      </c>
      <c r="C4768" s="4" t="s">
        <v>7</v>
      </c>
      <c r="D4768" s="4" t="s">
        <v>11</v>
      </c>
      <c r="E4768" s="4" t="s">
        <v>8</v>
      </c>
    </row>
    <row r="4769" spans="1:23">
      <c r="A4769" t="n">
        <v>42237</v>
      </c>
      <c r="B4769" s="27" t="n">
        <v>51</v>
      </c>
      <c r="C4769" s="7" t="n">
        <v>4</v>
      </c>
      <c r="D4769" s="7" t="n">
        <v>0</v>
      </c>
      <c r="E4769" s="7" t="s">
        <v>233</v>
      </c>
    </row>
    <row r="4770" spans="1:23">
      <c r="A4770" t="s">
        <v>4</v>
      </c>
      <c r="B4770" s="4" t="s">
        <v>5</v>
      </c>
      <c r="C4770" s="4" t="s">
        <v>11</v>
      </c>
    </row>
    <row r="4771" spans="1:23">
      <c r="A4771" t="n">
        <v>42251</v>
      </c>
      <c r="B4771" s="28" t="n">
        <v>16</v>
      </c>
      <c r="C4771" s="7" t="n">
        <v>0</v>
      </c>
    </row>
    <row r="4772" spans="1:23">
      <c r="A4772" t="s">
        <v>4</v>
      </c>
      <c r="B4772" s="4" t="s">
        <v>5</v>
      </c>
      <c r="C4772" s="4" t="s">
        <v>11</v>
      </c>
      <c r="D4772" s="4" t="s">
        <v>7</v>
      </c>
      <c r="E4772" s="4" t="s">
        <v>15</v>
      </c>
      <c r="F4772" s="4" t="s">
        <v>39</v>
      </c>
      <c r="G4772" s="4" t="s">
        <v>7</v>
      </c>
      <c r="H4772" s="4" t="s">
        <v>7</v>
      </c>
    </row>
    <row r="4773" spans="1:23">
      <c r="A4773" t="n">
        <v>42254</v>
      </c>
      <c r="B4773" s="29" t="n">
        <v>26</v>
      </c>
      <c r="C4773" s="7" t="n">
        <v>0</v>
      </c>
      <c r="D4773" s="7" t="n">
        <v>17</v>
      </c>
      <c r="E4773" s="7" t="n">
        <v>61731</v>
      </c>
      <c r="F4773" s="7" t="s">
        <v>439</v>
      </c>
      <c r="G4773" s="7" t="n">
        <v>2</v>
      </c>
      <c r="H4773" s="7" t="n">
        <v>0</v>
      </c>
    </row>
    <row r="4774" spans="1:23">
      <c r="A4774" t="s">
        <v>4</v>
      </c>
      <c r="B4774" s="4" t="s">
        <v>5</v>
      </c>
    </row>
    <row r="4775" spans="1:23">
      <c r="A4775" t="n">
        <v>42277</v>
      </c>
      <c r="B4775" s="25" t="n">
        <v>28</v>
      </c>
    </row>
    <row r="4776" spans="1:23">
      <c r="A4776" t="s">
        <v>4</v>
      </c>
      <c r="B4776" s="4" t="s">
        <v>5</v>
      </c>
      <c r="C4776" s="4" t="s">
        <v>11</v>
      </c>
      <c r="D4776" s="4" t="s">
        <v>7</v>
      </c>
    </row>
    <row r="4777" spans="1:23">
      <c r="A4777" t="n">
        <v>42278</v>
      </c>
      <c r="B4777" s="31" t="n">
        <v>89</v>
      </c>
      <c r="C4777" s="7" t="n">
        <v>65533</v>
      </c>
      <c r="D4777" s="7" t="n">
        <v>1</v>
      </c>
    </row>
    <row r="4778" spans="1:23">
      <c r="A4778" t="s">
        <v>4</v>
      </c>
      <c r="B4778" s="4" t="s">
        <v>5</v>
      </c>
      <c r="C4778" s="4" t="s">
        <v>7</v>
      </c>
      <c r="D4778" s="4" t="s">
        <v>11</v>
      </c>
      <c r="E4778" s="4" t="s">
        <v>8</v>
      </c>
    </row>
    <row r="4779" spans="1:23">
      <c r="A4779" t="n">
        <v>42282</v>
      </c>
      <c r="B4779" s="27" t="n">
        <v>51</v>
      </c>
      <c r="C4779" s="7" t="n">
        <v>4</v>
      </c>
      <c r="D4779" s="7" t="n">
        <v>5259</v>
      </c>
      <c r="E4779" s="7" t="s">
        <v>79</v>
      </c>
    </row>
    <row r="4780" spans="1:23">
      <c r="A4780" t="s">
        <v>4</v>
      </c>
      <c r="B4780" s="4" t="s">
        <v>5</v>
      </c>
      <c r="C4780" s="4" t="s">
        <v>11</v>
      </c>
    </row>
    <row r="4781" spans="1:23">
      <c r="A4781" t="n">
        <v>42295</v>
      </c>
      <c r="B4781" s="28" t="n">
        <v>16</v>
      </c>
      <c r="C4781" s="7" t="n">
        <v>0</v>
      </c>
    </row>
    <row r="4782" spans="1:23">
      <c r="A4782" t="s">
        <v>4</v>
      </c>
      <c r="B4782" s="4" t="s">
        <v>5</v>
      </c>
      <c r="C4782" s="4" t="s">
        <v>11</v>
      </c>
      <c r="D4782" s="4" t="s">
        <v>7</v>
      </c>
      <c r="E4782" s="4" t="s">
        <v>15</v>
      </c>
      <c r="F4782" s="4" t="s">
        <v>39</v>
      </c>
      <c r="G4782" s="4" t="s">
        <v>7</v>
      </c>
      <c r="H4782" s="4" t="s">
        <v>7</v>
      </c>
    </row>
    <row r="4783" spans="1:23">
      <c r="A4783" t="n">
        <v>42298</v>
      </c>
      <c r="B4783" s="29" t="n">
        <v>26</v>
      </c>
      <c r="C4783" s="7" t="n">
        <v>5259</v>
      </c>
      <c r="D4783" s="7" t="n">
        <v>17</v>
      </c>
      <c r="E4783" s="7" t="n">
        <v>61732</v>
      </c>
      <c r="F4783" s="7" t="s">
        <v>440</v>
      </c>
      <c r="G4783" s="7" t="n">
        <v>2</v>
      </c>
      <c r="H4783" s="7" t="n">
        <v>0</v>
      </c>
    </row>
    <row r="4784" spans="1:23">
      <c r="A4784" t="s">
        <v>4</v>
      </c>
      <c r="B4784" s="4" t="s">
        <v>5</v>
      </c>
    </row>
    <row r="4785" spans="1:8">
      <c r="A4785" t="n">
        <v>42324</v>
      </c>
      <c r="B4785" s="25" t="n">
        <v>28</v>
      </c>
    </row>
    <row r="4786" spans="1:8">
      <c r="A4786" t="s">
        <v>4</v>
      </c>
      <c r="B4786" s="4" t="s">
        <v>5</v>
      </c>
      <c r="C4786" s="4" t="s">
        <v>11</v>
      </c>
    </row>
    <row r="4787" spans="1:8">
      <c r="A4787" t="n">
        <v>42325</v>
      </c>
      <c r="B4787" s="28" t="n">
        <v>16</v>
      </c>
      <c r="C4787" s="7" t="n">
        <v>300</v>
      </c>
    </row>
    <row r="4788" spans="1:8">
      <c r="A4788" t="s">
        <v>4</v>
      </c>
      <c r="B4788" s="4" t="s">
        <v>5</v>
      </c>
      <c r="C4788" s="4" t="s">
        <v>7</v>
      </c>
      <c r="D4788" s="4" t="s">
        <v>13</v>
      </c>
      <c r="E4788" s="4" t="s">
        <v>13</v>
      </c>
      <c r="F4788" s="4" t="s">
        <v>13</v>
      </c>
    </row>
    <row r="4789" spans="1:8">
      <c r="A4789" t="n">
        <v>42328</v>
      </c>
      <c r="B4789" s="60" t="n">
        <v>45</v>
      </c>
      <c r="C4789" s="7" t="n">
        <v>9</v>
      </c>
      <c r="D4789" s="7" t="n">
        <v>0.00999999977648258</v>
      </c>
      <c r="E4789" s="7" t="n">
        <v>0.00999999977648258</v>
      </c>
      <c r="F4789" s="7" t="n">
        <v>0.25</v>
      </c>
    </row>
    <row r="4790" spans="1:8">
      <c r="A4790" t="s">
        <v>4</v>
      </c>
      <c r="B4790" s="4" t="s">
        <v>5</v>
      </c>
      <c r="C4790" s="4" t="s">
        <v>7</v>
      </c>
      <c r="D4790" s="4" t="s">
        <v>11</v>
      </c>
      <c r="E4790" s="4" t="s">
        <v>8</v>
      </c>
    </row>
    <row r="4791" spans="1:8">
      <c r="A4791" t="n">
        <v>42342</v>
      </c>
      <c r="B4791" s="27" t="n">
        <v>51</v>
      </c>
      <c r="C4791" s="7" t="n">
        <v>4</v>
      </c>
      <c r="D4791" s="7" t="n">
        <v>7014</v>
      </c>
      <c r="E4791" s="7" t="s">
        <v>206</v>
      </c>
    </row>
    <row r="4792" spans="1:8">
      <c r="A4792" t="s">
        <v>4</v>
      </c>
      <c r="B4792" s="4" t="s">
        <v>5</v>
      </c>
      <c r="C4792" s="4" t="s">
        <v>11</v>
      </c>
    </row>
    <row r="4793" spans="1:8">
      <c r="A4793" t="n">
        <v>42356</v>
      </c>
      <c r="B4793" s="28" t="n">
        <v>16</v>
      </c>
      <c r="C4793" s="7" t="n">
        <v>0</v>
      </c>
    </row>
    <row r="4794" spans="1:8">
      <c r="A4794" t="s">
        <v>4</v>
      </c>
      <c r="B4794" s="4" t="s">
        <v>5</v>
      </c>
      <c r="C4794" s="4" t="s">
        <v>11</v>
      </c>
      <c r="D4794" s="4" t="s">
        <v>7</v>
      </c>
      <c r="E4794" s="4" t="s">
        <v>15</v>
      </c>
      <c r="F4794" s="4" t="s">
        <v>39</v>
      </c>
      <c r="G4794" s="4" t="s">
        <v>7</v>
      </c>
      <c r="H4794" s="4" t="s">
        <v>7</v>
      </c>
    </row>
    <row r="4795" spans="1:8">
      <c r="A4795" t="n">
        <v>42359</v>
      </c>
      <c r="B4795" s="29" t="n">
        <v>26</v>
      </c>
      <c r="C4795" s="7" t="n">
        <v>7014</v>
      </c>
      <c r="D4795" s="7" t="n">
        <v>17</v>
      </c>
      <c r="E4795" s="7" t="n">
        <v>61733</v>
      </c>
      <c r="F4795" s="7" t="s">
        <v>441</v>
      </c>
      <c r="G4795" s="7" t="n">
        <v>2</v>
      </c>
      <c r="H4795" s="7" t="n">
        <v>0</v>
      </c>
    </row>
    <row r="4796" spans="1:8">
      <c r="A4796" t="s">
        <v>4</v>
      </c>
      <c r="B4796" s="4" t="s">
        <v>5</v>
      </c>
    </row>
    <row r="4797" spans="1:8">
      <c r="A4797" t="n">
        <v>42383</v>
      </c>
      <c r="B4797" s="25" t="n">
        <v>28</v>
      </c>
    </row>
    <row r="4798" spans="1:8">
      <c r="A4798" t="s">
        <v>4</v>
      </c>
      <c r="B4798" s="4" t="s">
        <v>5</v>
      </c>
      <c r="C4798" s="4" t="s">
        <v>11</v>
      </c>
      <c r="D4798" s="4" t="s">
        <v>7</v>
      </c>
    </row>
    <row r="4799" spans="1:8">
      <c r="A4799" t="n">
        <v>42384</v>
      </c>
      <c r="B4799" s="31" t="n">
        <v>89</v>
      </c>
      <c r="C4799" s="7" t="n">
        <v>65533</v>
      </c>
      <c r="D4799" s="7" t="n">
        <v>1</v>
      </c>
    </row>
    <row r="4800" spans="1:8">
      <c r="A4800" t="s">
        <v>4</v>
      </c>
      <c r="B4800" s="4" t="s">
        <v>5</v>
      </c>
      <c r="C4800" s="4" t="s">
        <v>7</v>
      </c>
      <c r="D4800" s="4" t="s">
        <v>11</v>
      </c>
      <c r="E4800" s="4" t="s">
        <v>11</v>
      </c>
      <c r="F4800" s="4" t="s">
        <v>7</v>
      </c>
    </row>
    <row r="4801" spans="1:8">
      <c r="A4801" t="n">
        <v>42388</v>
      </c>
      <c r="B4801" s="23" t="n">
        <v>25</v>
      </c>
      <c r="C4801" s="7" t="n">
        <v>1</v>
      </c>
      <c r="D4801" s="7" t="n">
        <v>65535</v>
      </c>
      <c r="E4801" s="7" t="n">
        <v>65535</v>
      </c>
      <c r="F4801" s="7" t="n">
        <v>0</v>
      </c>
    </row>
    <row r="4802" spans="1:8">
      <c r="A4802" t="s">
        <v>4</v>
      </c>
      <c r="B4802" s="4" t="s">
        <v>5</v>
      </c>
      <c r="C4802" s="4" t="s">
        <v>7</v>
      </c>
      <c r="D4802" s="4" t="s">
        <v>11</v>
      </c>
      <c r="E4802" s="4" t="s">
        <v>13</v>
      </c>
    </row>
    <row r="4803" spans="1:8">
      <c r="A4803" t="n">
        <v>42395</v>
      </c>
      <c r="B4803" s="32" t="n">
        <v>58</v>
      </c>
      <c r="C4803" s="7" t="n">
        <v>101</v>
      </c>
      <c r="D4803" s="7" t="n">
        <v>800</v>
      </c>
      <c r="E4803" s="7" t="n">
        <v>1</v>
      </c>
    </row>
    <row r="4804" spans="1:8">
      <c r="A4804" t="s">
        <v>4</v>
      </c>
      <c r="B4804" s="4" t="s">
        <v>5</v>
      </c>
      <c r="C4804" s="4" t="s">
        <v>7</v>
      </c>
      <c r="D4804" s="4" t="s">
        <v>11</v>
      </c>
    </row>
    <row r="4805" spans="1:8">
      <c r="A4805" t="n">
        <v>42403</v>
      </c>
      <c r="B4805" s="32" t="n">
        <v>58</v>
      </c>
      <c r="C4805" s="7" t="n">
        <v>254</v>
      </c>
      <c r="D4805" s="7" t="n">
        <v>0</v>
      </c>
    </row>
    <row r="4806" spans="1:8">
      <c r="A4806" t="s">
        <v>4</v>
      </c>
      <c r="B4806" s="4" t="s">
        <v>5</v>
      </c>
      <c r="C4806" s="4" t="s">
        <v>7</v>
      </c>
      <c r="D4806" s="4" t="s">
        <v>7</v>
      </c>
      <c r="E4806" s="4" t="s">
        <v>13</v>
      </c>
      <c r="F4806" s="4" t="s">
        <v>13</v>
      </c>
      <c r="G4806" s="4" t="s">
        <v>13</v>
      </c>
      <c r="H4806" s="4" t="s">
        <v>11</v>
      </c>
    </row>
    <row r="4807" spans="1:8">
      <c r="A4807" t="n">
        <v>42407</v>
      </c>
      <c r="B4807" s="60" t="n">
        <v>45</v>
      </c>
      <c r="C4807" s="7" t="n">
        <v>2</v>
      </c>
      <c r="D4807" s="7" t="n">
        <v>3</v>
      </c>
      <c r="E4807" s="7" t="n">
        <v>7.82000017166138</v>
      </c>
      <c r="F4807" s="7" t="n">
        <v>1.12000000476837</v>
      </c>
      <c r="G4807" s="7" t="n">
        <v>-188.710006713867</v>
      </c>
      <c r="H4807" s="7" t="n">
        <v>0</v>
      </c>
    </row>
    <row r="4808" spans="1:8">
      <c r="A4808" t="s">
        <v>4</v>
      </c>
      <c r="B4808" s="4" t="s">
        <v>5</v>
      </c>
      <c r="C4808" s="4" t="s">
        <v>7</v>
      </c>
      <c r="D4808" s="4" t="s">
        <v>7</v>
      </c>
      <c r="E4808" s="4" t="s">
        <v>13</v>
      </c>
      <c r="F4808" s="4" t="s">
        <v>13</v>
      </c>
      <c r="G4808" s="4" t="s">
        <v>13</v>
      </c>
      <c r="H4808" s="4" t="s">
        <v>11</v>
      </c>
      <c r="I4808" s="4" t="s">
        <v>7</v>
      </c>
    </row>
    <row r="4809" spans="1:8">
      <c r="A4809" t="n">
        <v>42424</v>
      </c>
      <c r="B4809" s="60" t="n">
        <v>45</v>
      </c>
      <c r="C4809" s="7" t="n">
        <v>4</v>
      </c>
      <c r="D4809" s="7" t="n">
        <v>3</v>
      </c>
      <c r="E4809" s="7" t="n">
        <v>2.3199999332428</v>
      </c>
      <c r="F4809" s="7" t="n">
        <v>249.309997558594</v>
      </c>
      <c r="G4809" s="7" t="n">
        <v>0</v>
      </c>
      <c r="H4809" s="7" t="n">
        <v>0</v>
      </c>
      <c r="I4809" s="7" t="n">
        <v>0</v>
      </c>
    </row>
    <row r="4810" spans="1:8">
      <c r="A4810" t="s">
        <v>4</v>
      </c>
      <c r="B4810" s="4" t="s">
        <v>5</v>
      </c>
      <c r="C4810" s="4" t="s">
        <v>7</v>
      </c>
      <c r="D4810" s="4" t="s">
        <v>7</v>
      </c>
      <c r="E4810" s="4" t="s">
        <v>13</v>
      </c>
      <c r="F4810" s="4" t="s">
        <v>11</v>
      </c>
    </row>
    <row r="4811" spans="1:8">
      <c r="A4811" t="n">
        <v>42442</v>
      </c>
      <c r="B4811" s="60" t="n">
        <v>45</v>
      </c>
      <c r="C4811" s="7" t="n">
        <v>5</v>
      </c>
      <c r="D4811" s="7" t="n">
        <v>3</v>
      </c>
      <c r="E4811" s="7" t="n">
        <v>6.40000009536743</v>
      </c>
      <c r="F4811" s="7" t="n">
        <v>0</v>
      </c>
    </row>
    <row r="4812" spans="1:8">
      <c r="A4812" t="s">
        <v>4</v>
      </c>
      <c r="B4812" s="4" t="s">
        <v>5</v>
      </c>
      <c r="C4812" s="4" t="s">
        <v>7</v>
      </c>
      <c r="D4812" s="4" t="s">
        <v>7</v>
      </c>
      <c r="E4812" s="4" t="s">
        <v>13</v>
      </c>
      <c r="F4812" s="4" t="s">
        <v>11</v>
      </c>
    </row>
    <row r="4813" spans="1:8">
      <c r="A4813" t="n">
        <v>42451</v>
      </c>
      <c r="B4813" s="60" t="n">
        <v>45</v>
      </c>
      <c r="C4813" s="7" t="n">
        <v>11</v>
      </c>
      <c r="D4813" s="7" t="n">
        <v>3</v>
      </c>
      <c r="E4813" s="7" t="n">
        <v>26.5</v>
      </c>
      <c r="F4813" s="7" t="n">
        <v>0</v>
      </c>
    </row>
    <row r="4814" spans="1:8">
      <c r="A4814" t="s">
        <v>4</v>
      </c>
      <c r="B4814" s="4" t="s">
        <v>5</v>
      </c>
      <c r="C4814" s="4" t="s">
        <v>11</v>
      </c>
      <c r="D4814" s="4" t="s">
        <v>13</v>
      </c>
      <c r="E4814" s="4" t="s">
        <v>13</v>
      </c>
      <c r="F4814" s="4" t="s">
        <v>13</v>
      </c>
      <c r="G4814" s="4" t="s">
        <v>13</v>
      </c>
    </row>
    <row r="4815" spans="1:8">
      <c r="A4815" t="n">
        <v>42460</v>
      </c>
      <c r="B4815" s="37" t="n">
        <v>46</v>
      </c>
      <c r="C4815" s="7" t="n">
        <v>6</v>
      </c>
      <c r="D4815" s="7" t="n">
        <v>6.86999988555908</v>
      </c>
      <c r="E4815" s="7" t="n">
        <v>0</v>
      </c>
      <c r="F4815" s="7" t="n">
        <v>-186.960006713867</v>
      </c>
      <c r="G4815" s="7" t="n">
        <v>155.300003051758</v>
      </c>
    </row>
    <row r="4816" spans="1:8">
      <c r="A4816" t="s">
        <v>4</v>
      </c>
      <c r="B4816" s="4" t="s">
        <v>5</v>
      </c>
      <c r="C4816" s="4" t="s">
        <v>11</v>
      </c>
      <c r="D4816" s="4" t="s">
        <v>11</v>
      </c>
      <c r="E4816" s="4" t="s">
        <v>11</v>
      </c>
    </row>
    <row r="4817" spans="1:9">
      <c r="A4817" t="n">
        <v>42479</v>
      </c>
      <c r="B4817" s="66" t="n">
        <v>61</v>
      </c>
      <c r="C4817" s="7" t="n">
        <v>61440</v>
      </c>
      <c r="D4817" s="7" t="n">
        <v>65533</v>
      </c>
      <c r="E4817" s="7" t="n">
        <v>1000</v>
      </c>
    </row>
    <row r="4818" spans="1:9">
      <c r="A4818" t="s">
        <v>4</v>
      </c>
      <c r="B4818" s="4" t="s">
        <v>5</v>
      </c>
      <c r="C4818" s="4" t="s">
        <v>11</v>
      </c>
      <c r="D4818" s="4" t="s">
        <v>11</v>
      </c>
      <c r="E4818" s="4" t="s">
        <v>11</v>
      </c>
    </row>
    <row r="4819" spans="1:9">
      <c r="A4819" t="n">
        <v>42486</v>
      </c>
      <c r="B4819" s="66" t="n">
        <v>61</v>
      </c>
      <c r="C4819" s="7" t="n">
        <v>61441</v>
      </c>
      <c r="D4819" s="7" t="n">
        <v>65533</v>
      </c>
      <c r="E4819" s="7" t="n">
        <v>1000</v>
      </c>
    </row>
    <row r="4820" spans="1:9">
      <c r="A4820" t="s">
        <v>4</v>
      </c>
      <c r="B4820" s="4" t="s">
        <v>5</v>
      </c>
      <c r="C4820" s="4" t="s">
        <v>11</v>
      </c>
      <c r="D4820" s="4" t="s">
        <v>11</v>
      </c>
      <c r="E4820" s="4" t="s">
        <v>11</v>
      </c>
    </row>
    <row r="4821" spans="1:9">
      <c r="A4821" t="n">
        <v>42493</v>
      </c>
      <c r="B4821" s="66" t="n">
        <v>61</v>
      </c>
      <c r="C4821" s="7" t="n">
        <v>61442</v>
      </c>
      <c r="D4821" s="7" t="n">
        <v>65533</v>
      </c>
      <c r="E4821" s="7" t="n">
        <v>1000</v>
      </c>
    </row>
    <row r="4822" spans="1:9">
      <c r="A4822" t="s">
        <v>4</v>
      </c>
      <c r="B4822" s="4" t="s">
        <v>5</v>
      </c>
      <c r="C4822" s="4" t="s">
        <v>11</v>
      </c>
      <c r="D4822" s="4" t="s">
        <v>11</v>
      </c>
      <c r="E4822" s="4" t="s">
        <v>11</v>
      </c>
    </row>
    <row r="4823" spans="1:9">
      <c r="A4823" t="n">
        <v>42500</v>
      </c>
      <c r="B4823" s="66" t="n">
        <v>61</v>
      </c>
      <c r="C4823" s="7" t="n">
        <v>61443</v>
      </c>
      <c r="D4823" s="7" t="n">
        <v>65533</v>
      </c>
      <c r="E4823" s="7" t="n">
        <v>1000</v>
      </c>
    </row>
    <row r="4824" spans="1:9">
      <c r="A4824" t="s">
        <v>4</v>
      </c>
      <c r="B4824" s="4" t="s">
        <v>5</v>
      </c>
      <c r="C4824" s="4" t="s">
        <v>11</v>
      </c>
      <c r="D4824" s="4" t="s">
        <v>11</v>
      </c>
      <c r="E4824" s="4" t="s">
        <v>11</v>
      </c>
    </row>
    <row r="4825" spans="1:9">
      <c r="A4825" t="n">
        <v>42507</v>
      </c>
      <c r="B4825" s="66" t="n">
        <v>61</v>
      </c>
      <c r="C4825" s="7" t="n">
        <v>61444</v>
      </c>
      <c r="D4825" s="7" t="n">
        <v>65533</v>
      </c>
      <c r="E4825" s="7" t="n">
        <v>1000</v>
      </c>
    </row>
    <row r="4826" spans="1:9">
      <c r="A4826" t="s">
        <v>4</v>
      </c>
      <c r="B4826" s="4" t="s">
        <v>5</v>
      </c>
      <c r="C4826" s="4" t="s">
        <v>11</v>
      </c>
      <c r="D4826" s="4" t="s">
        <v>11</v>
      </c>
      <c r="E4826" s="4" t="s">
        <v>11</v>
      </c>
    </row>
    <row r="4827" spans="1:9">
      <c r="A4827" t="n">
        <v>42514</v>
      </c>
      <c r="B4827" s="66" t="n">
        <v>61</v>
      </c>
      <c r="C4827" s="7" t="n">
        <v>61445</v>
      </c>
      <c r="D4827" s="7" t="n">
        <v>65533</v>
      </c>
      <c r="E4827" s="7" t="n">
        <v>1000</v>
      </c>
    </row>
    <row r="4828" spans="1:9">
      <c r="A4828" t="s">
        <v>4</v>
      </c>
      <c r="B4828" s="4" t="s">
        <v>5</v>
      </c>
      <c r="C4828" s="4" t="s">
        <v>11</v>
      </c>
    </row>
    <row r="4829" spans="1:9">
      <c r="A4829" t="n">
        <v>42521</v>
      </c>
      <c r="B4829" s="28" t="n">
        <v>16</v>
      </c>
      <c r="C4829" s="7" t="n">
        <v>800</v>
      </c>
    </row>
    <row r="4830" spans="1:9">
      <c r="A4830" t="s">
        <v>4</v>
      </c>
      <c r="B4830" s="4" t="s">
        <v>5</v>
      </c>
      <c r="C4830" s="4" t="s">
        <v>11</v>
      </c>
    </row>
    <row r="4831" spans="1:9">
      <c r="A4831" t="n">
        <v>42524</v>
      </c>
      <c r="B4831" s="28" t="n">
        <v>16</v>
      </c>
      <c r="C4831" s="7" t="n">
        <v>300</v>
      </c>
    </row>
    <row r="4832" spans="1:9">
      <c r="A4832" t="s">
        <v>4</v>
      </c>
      <c r="B4832" s="4" t="s">
        <v>5</v>
      </c>
      <c r="C4832" s="4" t="s">
        <v>7</v>
      </c>
      <c r="D4832" s="4" t="s">
        <v>11</v>
      </c>
      <c r="E4832" s="4" t="s">
        <v>8</v>
      </c>
      <c r="F4832" s="4" t="s">
        <v>8</v>
      </c>
      <c r="G4832" s="4" t="s">
        <v>8</v>
      </c>
      <c r="H4832" s="4" t="s">
        <v>8</v>
      </c>
    </row>
    <row r="4833" spans="1:8">
      <c r="A4833" t="n">
        <v>42527</v>
      </c>
      <c r="B4833" s="27" t="n">
        <v>51</v>
      </c>
      <c r="C4833" s="7" t="n">
        <v>3</v>
      </c>
      <c r="D4833" s="7" t="n">
        <v>7014</v>
      </c>
      <c r="E4833" s="7" t="s">
        <v>238</v>
      </c>
      <c r="F4833" s="7" t="s">
        <v>211</v>
      </c>
      <c r="G4833" s="7" t="s">
        <v>87</v>
      </c>
      <c r="H4833" s="7" t="s">
        <v>88</v>
      </c>
    </row>
    <row r="4834" spans="1:8">
      <c r="A4834" t="s">
        <v>4</v>
      </c>
      <c r="B4834" s="4" t="s">
        <v>5</v>
      </c>
      <c r="C4834" s="4" t="s">
        <v>11</v>
      </c>
      <c r="D4834" s="4" t="s">
        <v>13</v>
      </c>
      <c r="E4834" s="4" t="s">
        <v>13</v>
      </c>
      <c r="F4834" s="4" t="s">
        <v>13</v>
      </c>
      <c r="G4834" s="4" t="s">
        <v>11</v>
      </c>
      <c r="H4834" s="4" t="s">
        <v>11</v>
      </c>
    </row>
    <row r="4835" spans="1:8">
      <c r="A4835" t="n">
        <v>42540</v>
      </c>
      <c r="B4835" s="44" t="n">
        <v>60</v>
      </c>
      <c r="C4835" s="7" t="n">
        <v>7014</v>
      </c>
      <c r="D4835" s="7" t="n">
        <v>45</v>
      </c>
      <c r="E4835" s="7" t="n">
        <v>0</v>
      </c>
      <c r="F4835" s="7" t="n">
        <v>0</v>
      </c>
      <c r="G4835" s="7" t="n">
        <v>800</v>
      </c>
      <c r="H4835" s="7" t="n">
        <v>0</v>
      </c>
    </row>
    <row r="4836" spans="1:8">
      <c r="A4836" t="s">
        <v>4</v>
      </c>
      <c r="B4836" s="4" t="s">
        <v>5</v>
      </c>
      <c r="C4836" s="4" t="s">
        <v>11</v>
      </c>
    </row>
    <row r="4837" spans="1:8">
      <c r="A4837" t="n">
        <v>42559</v>
      </c>
      <c r="B4837" s="28" t="n">
        <v>16</v>
      </c>
      <c r="C4837" s="7" t="n">
        <v>800</v>
      </c>
    </row>
    <row r="4838" spans="1:8">
      <c r="A4838" t="s">
        <v>4</v>
      </c>
      <c r="B4838" s="4" t="s">
        <v>5</v>
      </c>
      <c r="C4838" s="4" t="s">
        <v>7</v>
      </c>
      <c r="D4838" s="4" t="s">
        <v>11</v>
      </c>
      <c r="E4838" s="4" t="s">
        <v>8</v>
      </c>
    </row>
    <row r="4839" spans="1:8">
      <c r="A4839" t="n">
        <v>42562</v>
      </c>
      <c r="B4839" s="27" t="n">
        <v>51</v>
      </c>
      <c r="C4839" s="7" t="n">
        <v>4</v>
      </c>
      <c r="D4839" s="7" t="n">
        <v>7014</v>
      </c>
      <c r="E4839" s="7" t="s">
        <v>206</v>
      </c>
    </row>
    <row r="4840" spans="1:8">
      <c r="A4840" t="s">
        <v>4</v>
      </c>
      <c r="B4840" s="4" t="s">
        <v>5</v>
      </c>
      <c r="C4840" s="4" t="s">
        <v>11</v>
      </c>
    </row>
    <row r="4841" spans="1:8">
      <c r="A4841" t="n">
        <v>42576</v>
      </c>
      <c r="B4841" s="28" t="n">
        <v>16</v>
      </c>
      <c r="C4841" s="7" t="n">
        <v>0</v>
      </c>
    </row>
    <row r="4842" spans="1:8">
      <c r="A4842" t="s">
        <v>4</v>
      </c>
      <c r="B4842" s="4" t="s">
        <v>5</v>
      </c>
      <c r="C4842" s="4" t="s">
        <v>11</v>
      </c>
      <c r="D4842" s="4" t="s">
        <v>7</v>
      </c>
      <c r="E4842" s="4" t="s">
        <v>15</v>
      </c>
      <c r="F4842" s="4" t="s">
        <v>39</v>
      </c>
      <c r="G4842" s="4" t="s">
        <v>7</v>
      </c>
      <c r="H4842" s="4" t="s">
        <v>7</v>
      </c>
      <c r="I4842" s="4" t="s">
        <v>7</v>
      </c>
      <c r="J4842" s="4" t="s">
        <v>15</v>
      </c>
      <c r="K4842" s="4" t="s">
        <v>39</v>
      </c>
      <c r="L4842" s="4" t="s">
        <v>7</v>
      </c>
      <c r="M4842" s="4" t="s">
        <v>7</v>
      </c>
    </row>
    <row r="4843" spans="1:8">
      <c r="A4843" t="n">
        <v>42579</v>
      </c>
      <c r="B4843" s="29" t="n">
        <v>26</v>
      </c>
      <c r="C4843" s="7" t="n">
        <v>7014</v>
      </c>
      <c r="D4843" s="7" t="n">
        <v>17</v>
      </c>
      <c r="E4843" s="7" t="n">
        <v>61734</v>
      </c>
      <c r="F4843" s="7" t="s">
        <v>442</v>
      </c>
      <c r="G4843" s="7" t="n">
        <v>2</v>
      </c>
      <c r="H4843" s="7" t="n">
        <v>3</v>
      </c>
      <c r="I4843" s="7" t="n">
        <v>17</v>
      </c>
      <c r="J4843" s="7" t="n">
        <v>61735</v>
      </c>
      <c r="K4843" s="7" t="s">
        <v>443</v>
      </c>
      <c r="L4843" s="7" t="n">
        <v>2</v>
      </c>
      <c r="M4843" s="7" t="n">
        <v>0</v>
      </c>
    </row>
    <row r="4844" spans="1:8">
      <c r="A4844" t="s">
        <v>4</v>
      </c>
      <c r="B4844" s="4" t="s">
        <v>5</v>
      </c>
    </row>
    <row r="4845" spans="1:8">
      <c r="A4845" t="n">
        <v>42745</v>
      </c>
      <c r="B4845" s="25" t="n">
        <v>28</v>
      </c>
    </row>
    <row r="4846" spans="1:8">
      <c r="A4846" t="s">
        <v>4</v>
      </c>
      <c r="B4846" s="4" t="s">
        <v>5</v>
      </c>
      <c r="C4846" s="4" t="s">
        <v>11</v>
      </c>
      <c r="D4846" s="4" t="s">
        <v>7</v>
      </c>
      <c r="E4846" s="4" t="s">
        <v>8</v>
      </c>
      <c r="F4846" s="4" t="s">
        <v>13</v>
      </c>
      <c r="G4846" s="4" t="s">
        <v>13</v>
      </c>
      <c r="H4846" s="4" t="s">
        <v>13</v>
      </c>
    </row>
    <row r="4847" spans="1:8">
      <c r="A4847" t="n">
        <v>42746</v>
      </c>
      <c r="B4847" s="40" t="n">
        <v>48</v>
      </c>
      <c r="C4847" s="7" t="n">
        <v>6</v>
      </c>
      <c r="D4847" s="7" t="n">
        <v>0</v>
      </c>
      <c r="E4847" s="7" t="s">
        <v>416</v>
      </c>
      <c r="F4847" s="7" t="n">
        <v>-1</v>
      </c>
      <c r="G4847" s="7" t="n">
        <v>1</v>
      </c>
      <c r="H4847" s="7" t="n">
        <v>2.80259692864963e-45</v>
      </c>
    </row>
    <row r="4848" spans="1:8">
      <c r="A4848" t="s">
        <v>4</v>
      </c>
      <c r="B4848" s="4" t="s">
        <v>5</v>
      </c>
      <c r="C4848" s="4" t="s">
        <v>11</v>
      </c>
    </row>
    <row r="4849" spans="1:13">
      <c r="A4849" t="n">
        <v>42774</v>
      </c>
      <c r="B4849" s="28" t="n">
        <v>16</v>
      </c>
      <c r="C4849" s="7" t="n">
        <v>500</v>
      </c>
    </row>
    <row r="4850" spans="1:13">
      <c r="A4850" t="s">
        <v>4</v>
      </c>
      <c r="B4850" s="4" t="s">
        <v>5</v>
      </c>
      <c r="C4850" s="4" t="s">
        <v>7</v>
      </c>
      <c r="D4850" s="4" t="s">
        <v>11</v>
      </c>
      <c r="E4850" s="4" t="s">
        <v>8</v>
      </c>
    </row>
    <row r="4851" spans="1:13">
      <c r="A4851" t="n">
        <v>42777</v>
      </c>
      <c r="B4851" s="27" t="n">
        <v>51</v>
      </c>
      <c r="C4851" s="7" t="n">
        <v>4</v>
      </c>
      <c r="D4851" s="7" t="n">
        <v>6</v>
      </c>
      <c r="E4851" s="7" t="s">
        <v>114</v>
      </c>
    </row>
    <row r="4852" spans="1:13">
      <c r="A4852" t="s">
        <v>4</v>
      </c>
      <c r="B4852" s="4" t="s">
        <v>5</v>
      </c>
      <c r="C4852" s="4" t="s">
        <v>11</v>
      </c>
    </row>
    <row r="4853" spans="1:13">
      <c r="A4853" t="n">
        <v>42791</v>
      </c>
      <c r="B4853" s="28" t="n">
        <v>16</v>
      </c>
      <c r="C4853" s="7" t="n">
        <v>0</v>
      </c>
    </row>
    <row r="4854" spans="1:13">
      <c r="A4854" t="s">
        <v>4</v>
      </c>
      <c r="B4854" s="4" t="s">
        <v>5</v>
      </c>
      <c r="C4854" s="4" t="s">
        <v>11</v>
      </c>
      <c r="D4854" s="4" t="s">
        <v>39</v>
      </c>
      <c r="E4854" s="4" t="s">
        <v>7</v>
      </c>
      <c r="F4854" s="4" t="s">
        <v>15</v>
      </c>
      <c r="G4854" s="4" t="s">
        <v>39</v>
      </c>
      <c r="H4854" s="4" t="s">
        <v>7</v>
      </c>
      <c r="I4854" s="4" t="s">
        <v>7</v>
      </c>
      <c r="J4854" s="4" t="s">
        <v>7</v>
      </c>
      <c r="K4854" s="4" t="s">
        <v>15</v>
      </c>
      <c r="L4854" s="4" t="s">
        <v>39</v>
      </c>
      <c r="M4854" s="4" t="s">
        <v>7</v>
      </c>
      <c r="N4854" s="4" t="s">
        <v>7</v>
      </c>
    </row>
    <row r="4855" spans="1:13">
      <c r="A4855" t="n">
        <v>42794</v>
      </c>
      <c r="B4855" s="29" t="n">
        <v>26</v>
      </c>
      <c r="C4855" s="7" t="n">
        <v>6</v>
      </c>
      <c r="D4855" s="7" t="s">
        <v>444</v>
      </c>
      <c r="E4855" s="7" t="n">
        <v>17</v>
      </c>
      <c r="F4855" s="7" t="n">
        <v>65310</v>
      </c>
      <c r="G4855" s="7" t="s">
        <v>445</v>
      </c>
      <c r="H4855" s="7" t="n">
        <v>2</v>
      </c>
      <c r="I4855" s="7" t="n">
        <v>3</v>
      </c>
      <c r="J4855" s="7" t="n">
        <v>17</v>
      </c>
      <c r="K4855" s="7" t="n">
        <v>61736</v>
      </c>
      <c r="L4855" s="7" t="s">
        <v>446</v>
      </c>
      <c r="M4855" s="7" t="n">
        <v>2</v>
      </c>
      <c r="N4855" s="7" t="n">
        <v>0</v>
      </c>
    </row>
    <row r="4856" spans="1:13">
      <c r="A4856" t="s">
        <v>4</v>
      </c>
      <c r="B4856" s="4" t="s">
        <v>5</v>
      </c>
    </row>
    <row r="4857" spans="1:13">
      <c r="A4857" t="n">
        <v>42979</v>
      </c>
      <c r="B4857" s="25" t="n">
        <v>28</v>
      </c>
    </row>
    <row r="4858" spans="1:13">
      <c r="A4858" t="s">
        <v>4</v>
      </c>
      <c r="B4858" s="4" t="s">
        <v>5</v>
      </c>
      <c r="C4858" s="4" t="s">
        <v>7</v>
      </c>
      <c r="D4858" s="4" t="s">
        <v>11</v>
      </c>
      <c r="E4858" s="4" t="s">
        <v>8</v>
      </c>
    </row>
    <row r="4859" spans="1:13">
      <c r="A4859" t="n">
        <v>42980</v>
      </c>
      <c r="B4859" s="27" t="n">
        <v>51</v>
      </c>
      <c r="C4859" s="7" t="n">
        <v>4</v>
      </c>
      <c r="D4859" s="7" t="n">
        <v>7014</v>
      </c>
      <c r="E4859" s="7" t="s">
        <v>114</v>
      </c>
    </row>
    <row r="4860" spans="1:13">
      <c r="A4860" t="s">
        <v>4</v>
      </c>
      <c r="B4860" s="4" t="s">
        <v>5</v>
      </c>
      <c r="C4860" s="4" t="s">
        <v>11</v>
      </c>
    </row>
    <row r="4861" spans="1:13">
      <c r="A4861" t="n">
        <v>42994</v>
      </c>
      <c r="B4861" s="28" t="n">
        <v>16</v>
      </c>
      <c r="C4861" s="7" t="n">
        <v>0</v>
      </c>
    </row>
    <row r="4862" spans="1:13">
      <c r="A4862" t="s">
        <v>4</v>
      </c>
      <c r="B4862" s="4" t="s">
        <v>5</v>
      </c>
      <c r="C4862" s="4" t="s">
        <v>11</v>
      </c>
      <c r="D4862" s="4" t="s">
        <v>7</v>
      </c>
      <c r="E4862" s="4" t="s">
        <v>15</v>
      </c>
      <c r="F4862" s="4" t="s">
        <v>39</v>
      </c>
      <c r="G4862" s="4" t="s">
        <v>7</v>
      </c>
      <c r="H4862" s="4" t="s">
        <v>7</v>
      </c>
    </row>
    <row r="4863" spans="1:13">
      <c r="A4863" t="n">
        <v>42997</v>
      </c>
      <c r="B4863" s="29" t="n">
        <v>26</v>
      </c>
      <c r="C4863" s="7" t="n">
        <v>7014</v>
      </c>
      <c r="D4863" s="7" t="n">
        <v>17</v>
      </c>
      <c r="E4863" s="7" t="n">
        <v>61737</v>
      </c>
      <c r="F4863" s="7" t="s">
        <v>447</v>
      </c>
      <c r="G4863" s="7" t="n">
        <v>2</v>
      </c>
      <c r="H4863" s="7" t="n">
        <v>0</v>
      </c>
    </row>
    <row r="4864" spans="1:13">
      <c r="A4864" t="s">
        <v>4</v>
      </c>
      <c r="B4864" s="4" t="s">
        <v>5</v>
      </c>
    </row>
    <row r="4865" spans="1:14">
      <c r="A4865" t="n">
        <v>43030</v>
      </c>
      <c r="B4865" s="25" t="n">
        <v>28</v>
      </c>
    </row>
    <row r="4866" spans="1:14">
      <c r="A4866" t="s">
        <v>4</v>
      </c>
      <c r="B4866" s="4" t="s">
        <v>5</v>
      </c>
      <c r="C4866" s="4" t="s">
        <v>11</v>
      </c>
      <c r="D4866" s="4" t="s">
        <v>7</v>
      </c>
    </row>
    <row r="4867" spans="1:14">
      <c r="A4867" t="n">
        <v>43031</v>
      </c>
      <c r="B4867" s="31" t="n">
        <v>89</v>
      </c>
      <c r="C4867" s="7" t="n">
        <v>65533</v>
      </c>
      <c r="D4867" s="7" t="n">
        <v>1</v>
      </c>
    </row>
    <row r="4868" spans="1:14">
      <c r="A4868" t="s">
        <v>4</v>
      </c>
      <c r="B4868" s="4" t="s">
        <v>5</v>
      </c>
      <c r="C4868" s="4" t="s">
        <v>7</v>
      </c>
      <c r="D4868" s="4" t="s">
        <v>11</v>
      </c>
      <c r="E4868" s="4" t="s">
        <v>13</v>
      </c>
    </row>
    <row r="4869" spans="1:14">
      <c r="A4869" t="n">
        <v>43035</v>
      </c>
      <c r="B4869" s="32" t="n">
        <v>58</v>
      </c>
      <c r="C4869" s="7" t="n">
        <v>101</v>
      </c>
      <c r="D4869" s="7" t="n">
        <v>800</v>
      </c>
      <c r="E4869" s="7" t="n">
        <v>1</v>
      </c>
    </row>
    <row r="4870" spans="1:14">
      <c r="A4870" t="s">
        <v>4</v>
      </c>
      <c r="B4870" s="4" t="s">
        <v>5</v>
      </c>
      <c r="C4870" s="4" t="s">
        <v>7</v>
      </c>
      <c r="D4870" s="4" t="s">
        <v>11</v>
      </c>
    </row>
    <row r="4871" spans="1:14">
      <c r="A4871" t="n">
        <v>43043</v>
      </c>
      <c r="B4871" s="32" t="n">
        <v>58</v>
      </c>
      <c r="C4871" s="7" t="n">
        <v>254</v>
      </c>
      <c r="D4871" s="7" t="n">
        <v>0</v>
      </c>
    </row>
    <row r="4872" spans="1:14">
      <c r="A4872" t="s">
        <v>4</v>
      </c>
      <c r="B4872" s="4" t="s">
        <v>5</v>
      </c>
      <c r="C4872" s="4" t="s">
        <v>7</v>
      </c>
      <c r="D4872" s="4" t="s">
        <v>7</v>
      </c>
      <c r="E4872" s="4" t="s">
        <v>13</v>
      </c>
      <c r="F4872" s="4" t="s">
        <v>13</v>
      </c>
      <c r="G4872" s="4" t="s">
        <v>13</v>
      </c>
      <c r="H4872" s="4" t="s">
        <v>11</v>
      </c>
    </row>
    <row r="4873" spans="1:14">
      <c r="A4873" t="n">
        <v>43047</v>
      </c>
      <c r="B4873" s="60" t="n">
        <v>45</v>
      </c>
      <c r="C4873" s="7" t="n">
        <v>2</v>
      </c>
      <c r="D4873" s="7" t="n">
        <v>3</v>
      </c>
      <c r="E4873" s="7" t="n">
        <v>9.35000038146973</v>
      </c>
      <c r="F4873" s="7" t="n">
        <v>1.14999997615814</v>
      </c>
      <c r="G4873" s="7" t="n">
        <v>-190.520004272461</v>
      </c>
      <c r="H4873" s="7" t="n">
        <v>0</v>
      </c>
    </row>
    <row r="4874" spans="1:14">
      <c r="A4874" t="s">
        <v>4</v>
      </c>
      <c r="B4874" s="4" t="s">
        <v>5</v>
      </c>
      <c r="C4874" s="4" t="s">
        <v>7</v>
      </c>
      <c r="D4874" s="4" t="s">
        <v>7</v>
      </c>
      <c r="E4874" s="4" t="s">
        <v>13</v>
      </c>
      <c r="F4874" s="4" t="s">
        <v>13</v>
      </c>
      <c r="G4874" s="4" t="s">
        <v>13</v>
      </c>
      <c r="H4874" s="4" t="s">
        <v>11</v>
      </c>
      <c r="I4874" s="4" t="s">
        <v>7</v>
      </c>
    </row>
    <row r="4875" spans="1:14">
      <c r="A4875" t="n">
        <v>43064</v>
      </c>
      <c r="B4875" s="60" t="n">
        <v>45</v>
      </c>
      <c r="C4875" s="7" t="n">
        <v>4</v>
      </c>
      <c r="D4875" s="7" t="n">
        <v>3</v>
      </c>
      <c r="E4875" s="7" t="n">
        <v>2.3199999332428</v>
      </c>
      <c r="F4875" s="7" t="n">
        <v>348.709991455078</v>
      </c>
      <c r="G4875" s="7" t="n">
        <v>358</v>
      </c>
      <c r="H4875" s="7" t="n">
        <v>0</v>
      </c>
      <c r="I4875" s="7" t="n">
        <v>0</v>
      </c>
    </row>
    <row r="4876" spans="1:14">
      <c r="A4876" t="s">
        <v>4</v>
      </c>
      <c r="B4876" s="4" t="s">
        <v>5</v>
      </c>
      <c r="C4876" s="4" t="s">
        <v>7</v>
      </c>
      <c r="D4876" s="4" t="s">
        <v>7</v>
      </c>
      <c r="E4876" s="4" t="s">
        <v>13</v>
      </c>
      <c r="F4876" s="4" t="s">
        <v>11</v>
      </c>
    </row>
    <row r="4877" spans="1:14">
      <c r="A4877" t="n">
        <v>43082</v>
      </c>
      <c r="B4877" s="60" t="n">
        <v>45</v>
      </c>
      <c r="C4877" s="7" t="n">
        <v>5</v>
      </c>
      <c r="D4877" s="7" t="n">
        <v>3</v>
      </c>
      <c r="E4877" s="7" t="n">
        <v>2.5</v>
      </c>
      <c r="F4877" s="7" t="n">
        <v>0</v>
      </c>
    </row>
    <row r="4878" spans="1:14">
      <c r="A4878" t="s">
        <v>4</v>
      </c>
      <c r="B4878" s="4" t="s">
        <v>5</v>
      </c>
      <c r="C4878" s="4" t="s">
        <v>7</v>
      </c>
      <c r="D4878" s="4" t="s">
        <v>7</v>
      </c>
      <c r="E4878" s="4" t="s">
        <v>13</v>
      </c>
      <c r="F4878" s="4" t="s">
        <v>11</v>
      </c>
    </row>
    <row r="4879" spans="1:14">
      <c r="A4879" t="n">
        <v>43091</v>
      </c>
      <c r="B4879" s="60" t="n">
        <v>45</v>
      </c>
      <c r="C4879" s="7" t="n">
        <v>5</v>
      </c>
      <c r="D4879" s="7" t="n">
        <v>3</v>
      </c>
      <c r="E4879" s="7" t="n">
        <v>2.20000004768372</v>
      </c>
      <c r="F4879" s="7" t="n">
        <v>3000</v>
      </c>
    </row>
    <row r="4880" spans="1:14">
      <c r="A4880" t="s">
        <v>4</v>
      </c>
      <c r="B4880" s="4" t="s">
        <v>5</v>
      </c>
      <c r="C4880" s="4" t="s">
        <v>7</v>
      </c>
      <c r="D4880" s="4" t="s">
        <v>7</v>
      </c>
      <c r="E4880" s="4" t="s">
        <v>13</v>
      </c>
      <c r="F4880" s="4" t="s">
        <v>11</v>
      </c>
    </row>
    <row r="4881" spans="1:9">
      <c r="A4881" t="n">
        <v>43100</v>
      </c>
      <c r="B4881" s="60" t="n">
        <v>45</v>
      </c>
      <c r="C4881" s="7" t="n">
        <v>11</v>
      </c>
      <c r="D4881" s="7" t="n">
        <v>3</v>
      </c>
      <c r="E4881" s="7" t="n">
        <v>26.5</v>
      </c>
      <c r="F4881" s="7" t="n">
        <v>0</v>
      </c>
    </row>
    <row r="4882" spans="1:9">
      <c r="A4882" t="s">
        <v>4</v>
      </c>
      <c r="B4882" s="4" t="s">
        <v>5</v>
      </c>
      <c r="C4882" s="4" t="s">
        <v>11</v>
      </c>
    </row>
    <row r="4883" spans="1:9">
      <c r="A4883" t="n">
        <v>43109</v>
      </c>
      <c r="B4883" s="28" t="n">
        <v>16</v>
      </c>
      <c r="C4883" s="7" t="n">
        <v>500</v>
      </c>
    </row>
    <row r="4884" spans="1:9">
      <c r="A4884" t="s">
        <v>4</v>
      </c>
      <c r="B4884" s="4" t="s">
        <v>5</v>
      </c>
      <c r="C4884" s="4" t="s">
        <v>11</v>
      </c>
      <c r="D4884" s="4" t="s">
        <v>7</v>
      </c>
      <c r="E4884" s="4" t="s">
        <v>13</v>
      </c>
      <c r="F4884" s="4" t="s">
        <v>11</v>
      </c>
    </row>
    <row r="4885" spans="1:9">
      <c r="A4885" t="n">
        <v>43112</v>
      </c>
      <c r="B4885" s="30" t="n">
        <v>59</v>
      </c>
      <c r="C4885" s="7" t="n">
        <v>7014</v>
      </c>
      <c r="D4885" s="7" t="n">
        <v>9</v>
      </c>
      <c r="E4885" s="7" t="n">
        <v>0.150000005960464</v>
      </c>
      <c r="F4885" s="7" t="n">
        <v>0</v>
      </c>
    </row>
    <row r="4886" spans="1:9">
      <c r="A4886" t="s">
        <v>4</v>
      </c>
      <c r="B4886" s="4" t="s">
        <v>5</v>
      </c>
      <c r="C4886" s="4" t="s">
        <v>11</v>
      </c>
    </row>
    <row r="4887" spans="1:9">
      <c r="A4887" t="n">
        <v>43122</v>
      </c>
      <c r="B4887" s="28" t="n">
        <v>16</v>
      </c>
      <c r="C4887" s="7" t="n">
        <v>2000</v>
      </c>
    </row>
    <row r="4888" spans="1:9">
      <c r="A4888" t="s">
        <v>4</v>
      </c>
      <c r="B4888" s="4" t="s">
        <v>5</v>
      </c>
      <c r="C4888" s="4" t="s">
        <v>7</v>
      </c>
      <c r="D4888" s="4" t="s">
        <v>11</v>
      </c>
      <c r="E4888" s="4" t="s">
        <v>8</v>
      </c>
    </row>
    <row r="4889" spans="1:9">
      <c r="A4889" t="n">
        <v>43125</v>
      </c>
      <c r="B4889" s="27" t="n">
        <v>51</v>
      </c>
      <c r="C4889" s="7" t="n">
        <v>4</v>
      </c>
      <c r="D4889" s="7" t="n">
        <v>7014</v>
      </c>
      <c r="E4889" s="7" t="s">
        <v>448</v>
      </c>
    </row>
    <row r="4890" spans="1:9">
      <c r="A4890" t="s">
        <v>4</v>
      </c>
      <c r="B4890" s="4" t="s">
        <v>5</v>
      </c>
      <c r="C4890" s="4" t="s">
        <v>11</v>
      </c>
    </row>
    <row r="4891" spans="1:9">
      <c r="A4891" t="n">
        <v>43138</v>
      </c>
      <c r="B4891" s="28" t="n">
        <v>16</v>
      </c>
      <c r="C4891" s="7" t="n">
        <v>0</v>
      </c>
    </row>
    <row r="4892" spans="1:9">
      <c r="A4892" t="s">
        <v>4</v>
      </c>
      <c r="B4892" s="4" t="s">
        <v>5</v>
      </c>
      <c r="C4892" s="4" t="s">
        <v>11</v>
      </c>
      <c r="D4892" s="4" t="s">
        <v>7</v>
      </c>
      <c r="E4892" s="4" t="s">
        <v>15</v>
      </c>
      <c r="F4892" s="4" t="s">
        <v>39</v>
      </c>
      <c r="G4892" s="4" t="s">
        <v>7</v>
      </c>
      <c r="H4892" s="4" t="s">
        <v>7</v>
      </c>
      <c r="I4892" s="4" t="s">
        <v>7</v>
      </c>
      <c r="J4892" s="4" t="s">
        <v>15</v>
      </c>
      <c r="K4892" s="4" t="s">
        <v>39</v>
      </c>
      <c r="L4892" s="4" t="s">
        <v>7</v>
      </c>
      <c r="M4892" s="4" t="s">
        <v>7</v>
      </c>
    </row>
    <row r="4893" spans="1:9">
      <c r="A4893" t="n">
        <v>43141</v>
      </c>
      <c r="B4893" s="29" t="n">
        <v>26</v>
      </c>
      <c r="C4893" s="7" t="n">
        <v>7014</v>
      </c>
      <c r="D4893" s="7" t="n">
        <v>17</v>
      </c>
      <c r="E4893" s="7" t="n">
        <v>61738</v>
      </c>
      <c r="F4893" s="7" t="s">
        <v>449</v>
      </c>
      <c r="G4893" s="7" t="n">
        <v>2</v>
      </c>
      <c r="H4893" s="7" t="n">
        <v>3</v>
      </c>
      <c r="I4893" s="7" t="n">
        <v>17</v>
      </c>
      <c r="J4893" s="7" t="n">
        <v>61739</v>
      </c>
      <c r="K4893" s="7" t="s">
        <v>450</v>
      </c>
      <c r="L4893" s="7" t="n">
        <v>2</v>
      </c>
      <c r="M4893" s="7" t="n">
        <v>0</v>
      </c>
    </row>
    <row r="4894" spans="1:9">
      <c r="A4894" t="s">
        <v>4</v>
      </c>
      <c r="B4894" s="4" t="s">
        <v>5</v>
      </c>
    </row>
    <row r="4895" spans="1:9">
      <c r="A4895" t="n">
        <v>43318</v>
      </c>
      <c r="B4895" s="25" t="n">
        <v>28</v>
      </c>
    </row>
    <row r="4896" spans="1:9">
      <c r="A4896" t="s">
        <v>4</v>
      </c>
      <c r="B4896" s="4" t="s">
        <v>5</v>
      </c>
      <c r="C4896" s="4" t="s">
        <v>7</v>
      </c>
      <c r="D4896" s="4" t="s">
        <v>11</v>
      </c>
      <c r="E4896" s="4" t="s">
        <v>11</v>
      </c>
      <c r="F4896" s="4" t="s">
        <v>7</v>
      </c>
    </row>
    <row r="4897" spans="1:13">
      <c r="A4897" t="n">
        <v>43319</v>
      </c>
      <c r="B4897" s="23" t="n">
        <v>25</v>
      </c>
      <c r="C4897" s="7" t="n">
        <v>1</v>
      </c>
      <c r="D4897" s="7" t="n">
        <v>260</v>
      </c>
      <c r="E4897" s="7" t="n">
        <v>640</v>
      </c>
      <c r="F4897" s="7" t="n">
        <v>1</v>
      </c>
    </row>
    <row r="4898" spans="1:13">
      <c r="A4898" t="s">
        <v>4</v>
      </c>
      <c r="B4898" s="4" t="s">
        <v>5</v>
      </c>
      <c r="C4898" s="4" t="s">
        <v>7</v>
      </c>
      <c r="D4898" s="4" t="s">
        <v>11</v>
      </c>
      <c r="E4898" s="4" t="s">
        <v>8</v>
      </c>
    </row>
    <row r="4899" spans="1:13">
      <c r="A4899" t="n">
        <v>43326</v>
      </c>
      <c r="B4899" s="27" t="n">
        <v>51</v>
      </c>
      <c r="C4899" s="7" t="n">
        <v>4</v>
      </c>
      <c r="D4899" s="7" t="n">
        <v>6</v>
      </c>
      <c r="E4899" s="7" t="s">
        <v>233</v>
      </c>
    </row>
    <row r="4900" spans="1:13">
      <c r="A4900" t="s">
        <v>4</v>
      </c>
      <c r="B4900" s="4" t="s">
        <v>5</v>
      </c>
      <c r="C4900" s="4" t="s">
        <v>11</v>
      </c>
    </row>
    <row r="4901" spans="1:13">
      <c r="A4901" t="n">
        <v>43340</v>
      </c>
      <c r="B4901" s="28" t="n">
        <v>16</v>
      </c>
      <c r="C4901" s="7" t="n">
        <v>0</v>
      </c>
    </row>
    <row r="4902" spans="1:13">
      <c r="A4902" t="s">
        <v>4</v>
      </c>
      <c r="B4902" s="4" t="s">
        <v>5</v>
      </c>
      <c r="C4902" s="4" t="s">
        <v>11</v>
      </c>
      <c r="D4902" s="4" t="s">
        <v>7</v>
      </c>
      <c r="E4902" s="4" t="s">
        <v>15</v>
      </c>
      <c r="F4902" s="4" t="s">
        <v>39</v>
      </c>
      <c r="G4902" s="4" t="s">
        <v>7</v>
      </c>
      <c r="H4902" s="4" t="s">
        <v>7</v>
      </c>
    </row>
    <row r="4903" spans="1:13">
      <c r="A4903" t="n">
        <v>43343</v>
      </c>
      <c r="B4903" s="29" t="n">
        <v>26</v>
      </c>
      <c r="C4903" s="7" t="n">
        <v>6</v>
      </c>
      <c r="D4903" s="7" t="n">
        <v>17</v>
      </c>
      <c r="E4903" s="7" t="n">
        <v>61740</v>
      </c>
      <c r="F4903" s="7" t="s">
        <v>451</v>
      </c>
      <c r="G4903" s="7" t="n">
        <v>2</v>
      </c>
      <c r="H4903" s="7" t="n">
        <v>0</v>
      </c>
    </row>
    <row r="4904" spans="1:13">
      <c r="A4904" t="s">
        <v>4</v>
      </c>
      <c r="B4904" s="4" t="s">
        <v>5</v>
      </c>
    </row>
    <row r="4905" spans="1:13">
      <c r="A4905" t="n">
        <v>43375</v>
      </c>
      <c r="B4905" s="25" t="n">
        <v>28</v>
      </c>
    </row>
    <row r="4906" spans="1:13">
      <c r="A4906" t="s">
        <v>4</v>
      </c>
      <c r="B4906" s="4" t="s">
        <v>5</v>
      </c>
      <c r="C4906" s="4" t="s">
        <v>11</v>
      </c>
      <c r="D4906" s="4" t="s">
        <v>7</v>
      </c>
    </row>
    <row r="4907" spans="1:13">
      <c r="A4907" t="n">
        <v>43376</v>
      </c>
      <c r="B4907" s="31" t="n">
        <v>89</v>
      </c>
      <c r="C4907" s="7" t="n">
        <v>65533</v>
      </c>
      <c r="D4907" s="7" t="n">
        <v>1</v>
      </c>
    </row>
    <row r="4908" spans="1:13">
      <c r="A4908" t="s">
        <v>4</v>
      </c>
      <c r="B4908" s="4" t="s">
        <v>5</v>
      </c>
      <c r="C4908" s="4" t="s">
        <v>7</v>
      </c>
      <c r="D4908" s="4" t="s">
        <v>11</v>
      </c>
      <c r="E4908" s="4" t="s">
        <v>11</v>
      </c>
      <c r="F4908" s="4" t="s">
        <v>7</v>
      </c>
    </row>
    <row r="4909" spans="1:13">
      <c r="A4909" t="n">
        <v>43380</v>
      </c>
      <c r="B4909" s="23" t="n">
        <v>25</v>
      </c>
      <c r="C4909" s="7" t="n">
        <v>1</v>
      </c>
      <c r="D4909" s="7" t="n">
        <v>65535</v>
      </c>
      <c r="E4909" s="7" t="n">
        <v>65535</v>
      </c>
      <c r="F4909" s="7" t="n">
        <v>0</v>
      </c>
    </row>
    <row r="4910" spans="1:13">
      <c r="A4910" t="s">
        <v>4</v>
      </c>
      <c r="B4910" s="4" t="s">
        <v>5</v>
      </c>
      <c r="C4910" s="4" t="s">
        <v>7</v>
      </c>
      <c r="D4910" s="4" t="s">
        <v>11</v>
      </c>
      <c r="E4910" s="4" t="s">
        <v>8</v>
      </c>
      <c r="F4910" s="4" t="s">
        <v>8</v>
      </c>
      <c r="G4910" s="4" t="s">
        <v>8</v>
      </c>
      <c r="H4910" s="4" t="s">
        <v>8</v>
      </c>
    </row>
    <row r="4911" spans="1:13">
      <c r="A4911" t="n">
        <v>43387</v>
      </c>
      <c r="B4911" s="27" t="n">
        <v>51</v>
      </c>
      <c r="C4911" s="7" t="n">
        <v>3</v>
      </c>
      <c r="D4911" s="7" t="n">
        <v>7014</v>
      </c>
      <c r="E4911" s="7" t="s">
        <v>229</v>
      </c>
      <c r="F4911" s="7" t="s">
        <v>211</v>
      </c>
      <c r="G4911" s="7" t="s">
        <v>87</v>
      </c>
      <c r="H4911" s="7" t="s">
        <v>88</v>
      </c>
    </row>
    <row r="4912" spans="1:13">
      <c r="A4912" t="s">
        <v>4</v>
      </c>
      <c r="B4912" s="4" t="s">
        <v>5</v>
      </c>
      <c r="C4912" s="4" t="s">
        <v>11</v>
      </c>
      <c r="D4912" s="4" t="s">
        <v>13</v>
      </c>
      <c r="E4912" s="4" t="s">
        <v>13</v>
      </c>
      <c r="F4912" s="4" t="s">
        <v>13</v>
      </c>
      <c r="G4912" s="4" t="s">
        <v>11</v>
      </c>
      <c r="H4912" s="4" t="s">
        <v>11</v>
      </c>
    </row>
    <row r="4913" spans="1:8">
      <c r="A4913" t="n">
        <v>43400</v>
      </c>
      <c r="B4913" s="44" t="n">
        <v>60</v>
      </c>
      <c r="C4913" s="7" t="n">
        <v>7014</v>
      </c>
      <c r="D4913" s="7" t="n">
        <v>5</v>
      </c>
      <c r="E4913" s="7" t="n">
        <v>0</v>
      </c>
      <c r="F4913" s="7" t="n">
        <v>0</v>
      </c>
      <c r="G4913" s="7" t="n">
        <v>800</v>
      </c>
      <c r="H4913" s="7" t="n">
        <v>0</v>
      </c>
    </row>
    <row r="4914" spans="1:8">
      <c r="A4914" t="s">
        <v>4</v>
      </c>
      <c r="B4914" s="4" t="s">
        <v>5</v>
      </c>
      <c r="C4914" s="4" t="s">
        <v>11</v>
      </c>
    </row>
    <row r="4915" spans="1:8">
      <c r="A4915" t="n">
        <v>43419</v>
      </c>
      <c r="B4915" s="28" t="n">
        <v>16</v>
      </c>
      <c r="C4915" s="7" t="n">
        <v>800</v>
      </c>
    </row>
    <row r="4916" spans="1:8">
      <c r="A4916" t="s">
        <v>4</v>
      </c>
      <c r="B4916" s="4" t="s">
        <v>5</v>
      </c>
      <c r="C4916" s="4" t="s">
        <v>7</v>
      </c>
      <c r="D4916" s="4" t="s">
        <v>11</v>
      </c>
      <c r="E4916" s="4" t="s">
        <v>8</v>
      </c>
    </row>
    <row r="4917" spans="1:8">
      <c r="A4917" t="n">
        <v>43422</v>
      </c>
      <c r="B4917" s="27" t="n">
        <v>51</v>
      </c>
      <c r="C4917" s="7" t="n">
        <v>4</v>
      </c>
      <c r="D4917" s="7" t="n">
        <v>7014</v>
      </c>
      <c r="E4917" s="7" t="s">
        <v>194</v>
      </c>
    </row>
    <row r="4918" spans="1:8">
      <c r="A4918" t="s">
        <v>4</v>
      </c>
      <c r="B4918" s="4" t="s">
        <v>5</v>
      </c>
      <c r="C4918" s="4" t="s">
        <v>11</v>
      </c>
    </row>
    <row r="4919" spans="1:8">
      <c r="A4919" t="n">
        <v>43435</v>
      </c>
      <c r="B4919" s="28" t="n">
        <v>16</v>
      </c>
      <c r="C4919" s="7" t="n">
        <v>0</v>
      </c>
    </row>
    <row r="4920" spans="1:8">
      <c r="A4920" t="s">
        <v>4</v>
      </c>
      <c r="B4920" s="4" t="s">
        <v>5</v>
      </c>
      <c r="C4920" s="4" t="s">
        <v>11</v>
      </c>
      <c r="D4920" s="4" t="s">
        <v>7</v>
      </c>
      <c r="E4920" s="4" t="s">
        <v>15</v>
      </c>
      <c r="F4920" s="4" t="s">
        <v>39</v>
      </c>
      <c r="G4920" s="4" t="s">
        <v>7</v>
      </c>
      <c r="H4920" s="4" t="s">
        <v>7</v>
      </c>
      <c r="I4920" s="4" t="s">
        <v>7</v>
      </c>
      <c r="J4920" s="4" t="s">
        <v>15</v>
      </c>
      <c r="K4920" s="4" t="s">
        <v>39</v>
      </c>
      <c r="L4920" s="4" t="s">
        <v>7</v>
      </c>
      <c r="M4920" s="4" t="s">
        <v>7</v>
      </c>
      <c r="N4920" s="4" t="s">
        <v>7</v>
      </c>
      <c r="O4920" s="4" t="s">
        <v>15</v>
      </c>
      <c r="P4920" s="4" t="s">
        <v>39</v>
      </c>
      <c r="Q4920" s="4" t="s">
        <v>7</v>
      </c>
      <c r="R4920" s="4" t="s">
        <v>7</v>
      </c>
      <c r="S4920" s="4" t="s">
        <v>7</v>
      </c>
      <c r="T4920" s="4" t="s">
        <v>15</v>
      </c>
      <c r="U4920" s="4" t="s">
        <v>39</v>
      </c>
      <c r="V4920" s="4" t="s">
        <v>7</v>
      </c>
      <c r="W4920" s="4" t="s">
        <v>7</v>
      </c>
      <c r="X4920" s="4" t="s">
        <v>7</v>
      </c>
      <c r="Y4920" s="4" t="s">
        <v>15</v>
      </c>
      <c r="Z4920" s="4" t="s">
        <v>39</v>
      </c>
      <c r="AA4920" s="4" t="s">
        <v>7</v>
      </c>
      <c r="AB4920" s="4" t="s">
        <v>7</v>
      </c>
      <c r="AC4920" s="4" t="s">
        <v>7</v>
      </c>
      <c r="AD4920" s="4" t="s">
        <v>15</v>
      </c>
      <c r="AE4920" s="4" t="s">
        <v>39</v>
      </c>
      <c r="AF4920" s="4" t="s">
        <v>7</v>
      </c>
      <c r="AG4920" s="4" t="s">
        <v>7</v>
      </c>
      <c r="AH4920" s="4" t="s">
        <v>7</v>
      </c>
      <c r="AI4920" s="4" t="s">
        <v>15</v>
      </c>
      <c r="AJ4920" s="4" t="s">
        <v>39</v>
      </c>
      <c r="AK4920" s="4" t="s">
        <v>7</v>
      </c>
      <c r="AL4920" s="4" t="s">
        <v>7</v>
      </c>
    </row>
    <row r="4921" spans="1:8">
      <c r="A4921" t="n">
        <v>43438</v>
      </c>
      <c r="B4921" s="29" t="n">
        <v>26</v>
      </c>
      <c r="C4921" s="7" t="n">
        <v>7014</v>
      </c>
      <c r="D4921" s="7" t="n">
        <v>17</v>
      </c>
      <c r="E4921" s="7" t="n">
        <v>61741</v>
      </c>
      <c r="F4921" s="7" t="s">
        <v>452</v>
      </c>
      <c r="G4921" s="7" t="n">
        <v>2</v>
      </c>
      <c r="H4921" s="7" t="n">
        <v>3</v>
      </c>
      <c r="I4921" s="7" t="n">
        <v>17</v>
      </c>
      <c r="J4921" s="7" t="n">
        <v>61742</v>
      </c>
      <c r="K4921" s="7" t="s">
        <v>453</v>
      </c>
      <c r="L4921" s="7" t="n">
        <v>2</v>
      </c>
      <c r="M4921" s="7" t="n">
        <v>3</v>
      </c>
      <c r="N4921" s="7" t="n">
        <v>17</v>
      </c>
      <c r="O4921" s="7" t="n">
        <v>61743</v>
      </c>
      <c r="P4921" s="7" t="s">
        <v>454</v>
      </c>
      <c r="Q4921" s="7" t="n">
        <v>2</v>
      </c>
      <c r="R4921" s="7" t="n">
        <v>3</v>
      </c>
      <c r="S4921" s="7" t="n">
        <v>17</v>
      </c>
      <c r="T4921" s="7" t="n">
        <v>61744</v>
      </c>
      <c r="U4921" s="7" t="s">
        <v>455</v>
      </c>
      <c r="V4921" s="7" t="n">
        <v>2</v>
      </c>
      <c r="W4921" s="7" t="n">
        <v>3</v>
      </c>
      <c r="X4921" s="7" t="n">
        <v>17</v>
      </c>
      <c r="Y4921" s="7" t="n">
        <v>61745</v>
      </c>
      <c r="Z4921" s="7" t="s">
        <v>456</v>
      </c>
      <c r="AA4921" s="7" t="n">
        <v>2</v>
      </c>
      <c r="AB4921" s="7" t="n">
        <v>3</v>
      </c>
      <c r="AC4921" s="7" t="n">
        <v>17</v>
      </c>
      <c r="AD4921" s="7" t="n">
        <v>61746</v>
      </c>
      <c r="AE4921" s="7" t="s">
        <v>457</v>
      </c>
      <c r="AF4921" s="7" t="n">
        <v>2</v>
      </c>
      <c r="AG4921" s="7" t="n">
        <v>3</v>
      </c>
      <c r="AH4921" s="7" t="n">
        <v>17</v>
      </c>
      <c r="AI4921" s="7" t="n">
        <v>61747</v>
      </c>
      <c r="AJ4921" s="7" t="s">
        <v>458</v>
      </c>
      <c r="AK4921" s="7" t="n">
        <v>2</v>
      </c>
      <c r="AL4921" s="7" t="n">
        <v>0</v>
      </c>
    </row>
    <row r="4922" spans="1:8">
      <c r="A4922" t="s">
        <v>4</v>
      </c>
      <c r="B4922" s="4" t="s">
        <v>5</v>
      </c>
    </row>
    <row r="4923" spans="1:8">
      <c r="A4923" t="n">
        <v>44125</v>
      </c>
      <c r="B4923" s="25" t="n">
        <v>28</v>
      </c>
    </row>
    <row r="4924" spans="1:8">
      <c r="A4924" t="s">
        <v>4</v>
      </c>
      <c r="B4924" s="4" t="s">
        <v>5</v>
      </c>
      <c r="C4924" s="4" t="s">
        <v>11</v>
      </c>
      <c r="D4924" s="4" t="s">
        <v>7</v>
      </c>
    </row>
    <row r="4925" spans="1:8">
      <c r="A4925" t="n">
        <v>44126</v>
      </c>
      <c r="B4925" s="31" t="n">
        <v>89</v>
      </c>
      <c r="C4925" s="7" t="n">
        <v>65533</v>
      </c>
      <c r="D4925" s="7" t="n">
        <v>1</v>
      </c>
    </row>
    <row r="4926" spans="1:8">
      <c r="A4926" t="s">
        <v>4</v>
      </c>
      <c r="B4926" s="4" t="s">
        <v>5</v>
      </c>
      <c r="C4926" s="4" t="s">
        <v>7</v>
      </c>
      <c r="D4926" s="4" t="s">
        <v>11</v>
      </c>
      <c r="E4926" s="4" t="s">
        <v>13</v>
      </c>
    </row>
    <row r="4927" spans="1:8">
      <c r="A4927" t="n">
        <v>44130</v>
      </c>
      <c r="B4927" s="32" t="n">
        <v>58</v>
      </c>
      <c r="C4927" s="7" t="n">
        <v>101</v>
      </c>
      <c r="D4927" s="7" t="n">
        <v>800</v>
      </c>
      <c r="E4927" s="7" t="n">
        <v>1</v>
      </c>
    </row>
    <row r="4928" spans="1:8">
      <c r="A4928" t="s">
        <v>4</v>
      </c>
      <c r="B4928" s="4" t="s">
        <v>5</v>
      </c>
      <c r="C4928" s="4" t="s">
        <v>7</v>
      </c>
      <c r="D4928" s="4" t="s">
        <v>11</v>
      </c>
    </row>
    <row r="4929" spans="1:38">
      <c r="A4929" t="n">
        <v>44138</v>
      </c>
      <c r="B4929" s="32" t="n">
        <v>58</v>
      </c>
      <c r="C4929" s="7" t="n">
        <v>254</v>
      </c>
      <c r="D4929" s="7" t="n">
        <v>0</v>
      </c>
    </row>
    <row r="4930" spans="1:38">
      <c r="A4930" t="s">
        <v>4</v>
      </c>
      <c r="B4930" s="4" t="s">
        <v>5</v>
      </c>
      <c r="C4930" s="4" t="s">
        <v>7</v>
      </c>
      <c r="D4930" s="4" t="s">
        <v>7</v>
      </c>
      <c r="E4930" s="4" t="s">
        <v>13</v>
      </c>
      <c r="F4930" s="4" t="s">
        <v>13</v>
      </c>
      <c r="G4930" s="4" t="s">
        <v>13</v>
      </c>
      <c r="H4930" s="4" t="s">
        <v>11</v>
      </c>
    </row>
    <row r="4931" spans="1:38">
      <c r="A4931" t="n">
        <v>44142</v>
      </c>
      <c r="B4931" s="60" t="n">
        <v>45</v>
      </c>
      <c r="C4931" s="7" t="n">
        <v>2</v>
      </c>
      <c r="D4931" s="7" t="n">
        <v>3</v>
      </c>
      <c r="E4931" s="7" t="n">
        <v>7.44999980926514</v>
      </c>
      <c r="F4931" s="7" t="n">
        <v>1.45000004768372</v>
      </c>
      <c r="G4931" s="7" t="n">
        <v>-186.639999389648</v>
      </c>
      <c r="H4931" s="7" t="n">
        <v>0</v>
      </c>
    </row>
    <row r="4932" spans="1:38">
      <c r="A4932" t="s">
        <v>4</v>
      </c>
      <c r="B4932" s="4" t="s">
        <v>5</v>
      </c>
      <c r="C4932" s="4" t="s">
        <v>7</v>
      </c>
      <c r="D4932" s="4" t="s">
        <v>7</v>
      </c>
      <c r="E4932" s="4" t="s">
        <v>13</v>
      </c>
      <c r="F4932" s="4" t="s">
        <v>13</v>
      </c>
      <c r="G4932" s="4" t="s">
        <v>13</v>
      </c>
      <c r="H4932" s="4" t="s">
        <v>11</v>
      </c>
      <c r="I4932" s="4" t="s">
        <v>7</v>
      </c>
    </row>
    <row r="4933" spans="1:38">
      <c r="A4933" t="n">
        <v>44159</v>
      </c>
      <c r="B4933" s="60" t="n">
        <v>45</v>
      </c>
      <c r="C4933" s="7" t="n">
        <v>4</v>
      </c>
      <c r="D4933" s="7" t="n">
        <v>3</v>
      </c>
      <c r="E4933" s="7" t="n">
        <v>2.3199999332428</v>
      </c>
      <c r="F4933" s="7" t="n">
        <v>118.940002441406</v>
      </c>
      <c r="G4933" s="7" t="n">
        <v>0</v>
      </c>
      <c r="H4933" s="7" t="n">
        <v>0</v>
      </c>
      <c r="I4933" s="7" t="n">
        <v>0</v>
      </c>
    </row>
    <row r="4934" spans="1:38">
      <c r="A4934" t="s">
        <v>4</v>
      </c>
      <c r="B4934" s="4" t="s">
        <v>5</v>
      </c>
      <c r="C4934" s="4" t="s">
        <v>7</v>
      </c>
      <c r="D4934" s="4" t="s">
        <v>7</v>
      </c>
      <c r="E4934" s="4" t="s">
        <v>13</v>
      </c>
      <c r="F4934" s="4" t="s">
        <v>11</v>
      </c>
    </row>
    <row r="4935" spans="1:38">
      <c r="A4935" t="n">
        <v>44177</v>
      </c>
      <c r="B4935" s="60" t="n">
        <v>45</v>
      </c>
      <c r="C4935" s="7" t="n">
        <v>5</v>
      </c>
      <c r="D4935" s="7" t="n">
        <v>3</v>
      </c>
      <c r="E4935" s="7" t="n">
        <v>2.90000009536743</v>
      </c>
      <c r="F4935" s="7" t="n">
        <v>0</v>
      </c>
    </row>
    <row r="4936" spans="1:38">
      <c r="A4936" t="s">
        <v>4</v>
      </c>
      <c r="B4936" s="4" t="s">
        <v>5</v>
      </c>
      <c r="C4936" s="4" t="s">
        <v>7</v>
      </c>
      <c r="D4936" s="4" t="s">
        <v>7</v>
      </c>
      <c r="E4936" s="4" t="s">
        <v>13</v>
      </c>
      <c r="F4936" s="4" t="s">
        <v>11</v>
      </c>
    </row>
    <row r="4937" spans="1:38">
      <c r="A4937" t="n">
        <v>44186</v>
      </c>
      <c r="B4937" s="60" t="n">
        <v>45</v>
      </c>
      <c r="C4937" s="7" t="n">
        <v>11</v>
      </c>
      <c r="D4937" s="7" t="n">
        <v>3</v>
      </c>
      <c r="E4937" s="7" t="n">
        <v>23.1000003814697</v>
      </c>
      <c r="F4937" s="7" t="n">
        <v>0</v>
      </c>
    </row>
    <row r="4938" spans="1:38">
      <c r="A4938" t="s">
        <v>4</v>
      </c>
      <c r="B4938" s="4" t="s">
        <v>5</v>
      </c>
      <c r="C4938" s="4" t="s">
        <v>7</v>
      </c>
      <c r="D4938" s="4" t="s">
        <v>11</v>
      </c>
      <c r="E4938" s="4" t="s">
        <v>8</v>
      </c>
      <c r="F4938" s="4" t="s">
        <v>8</v>
      </c>
      <c r="G4938" s="4" t="s">
        <v>8</v>
      </c>
      <c r="H4938" s="4" t="s">
        <v>8</v>
      </c>
    </row>
    <row r="4939" spans="1:38">
      <c r="A4939" t="n">
        <v>44195</v>
      </c>
      <c r="B4939" s="27" t="n">
        <v>51</v>
      </c>
      <c r="C4939" s="7" t="n">
        <v>3</v>
      </c>
      <c r="D4939" s="7" t="n">
        <v>0</v>
      </c>
      <c r="E4939" s="7" t="s">
        <v>292</v>
      </c>
      <c r="F4939" s="7" t="s">
        <v>211</v>
      </c>
      <c r="G4939" s="7" t="s">
        <v>87</v>
      </c>
      <c r="H4939" s="7" t="s">
        <v>88</v>
      </c>
    </row>
    <row r="4940" spans="1:38">
      <c r="A4940" t="s">
        <v>4</v>
      </c>
      <c r="B4940" s="4" t="s">
        <v>5</v>
      </c>
      <c r="C4940" s="4" t="s">
        <v>7</v>
      </c>
      <c r="D4940" s="4" t="s">
        <v>11</v>
      </c>
      <c r="E4940" s="4" t="s">
        <v>8</v>
      </c>
      <c r="F4940" s="4" t="s">
        <v>8</v>
      </c>
      <c r="G4940" s="4" t="s">
        <v>8</v>
      </c>
      <c r="H4940" s="4" t="s">
        <v>8</v>
      </c>
    </row>
    <row r="4941" spans="1:38">
      <c r="A4941" t="n">
        <v>44208</v>
      </c>
      <c r="B4941" s="27" t="n">
        <v>51</v>
      </c>
      <c r="C4941" s="7" t="n">
        <v>3</v>
      </c>
      <c r="D4941" s="7" t="n">
        <v>6</v>
      </c>
      <c r="E4941" s="7" t="s">
        <v>238</v>
      </c>
      <c r="F4941" s="7" t="s">
        <v>211</v>
      </c>
      <c r="G4941" s="7" t="s">
        <v>87</v>
      </c>
      <c r="H4941" s="7" t="s">
        <v>88</v>
      </c>
    </row>
    <row r="4942" spans="1:38">
      <c r="A4942" t="s">
        <v>4</v>
      </c>
      <c r="B4942" s="4" t="s">
        <v>5</v>
      </c>
      <c r="C4942" s="4" t="s">
        <v>7</v>
      </c>
      <c r="D4942" s="4" t="s">
        <v>11</v>
      </c>
      <c r="E4942" s="4" t="s">
        <v>8</v>
      </c>
      <c r="F4942" s="4" t="s">
        <v>8</v>
      </c>
      <c r="G4942" s="4" t="s">
        <v>8</v>
      </c>
      <c r="H4942" s="4" t="s">
        <v>8</v>
      </c>
    </row>
    <row r="4943" spans="1:38">
      <c r="A4943" t="n">
        <v>44221</v>
      </c>
      <c r="B4943" s="27" t="n">
        <v>51</v>
      </c>
      <c r="C4943" s="7" t="n">
        <v>3</v>
      </c>
      <c r="D4943" s="7" t="n">
        <v>61491</v>
      </c>
      <c r="E4943" s="7" t="s">
        <v>292</v>
      </c>
      <c r="F4943" s="7" t="s">
        <v>211</v>
      </c>
      <c r="G4943" s="7" t="s">
        <v>87</v>
      </c>
      <c r="H4943" s="7" t="s">
        <v>88</v>
      </c>
    </row>
    <row r="4944" spans="1:38">
      <c r="A4944" t="s">
        <v>4</v>
      </c>
      <c r="B4944" s="4" t="s">
        <v>5</v>
      </c>
      <c r="C4944" s="4" t="s">
        <v>7</v>
      </c>
      <c r="D4944" s="4" t="s">
        <v>11</v>
      </c>
      <c r="E4944" s="4" t="s">
        <v>8</v>
      </c>
      <c r="F4944" s="4" t="s">
        <v>8</v>
      </c>
      <c r="G4944" s="4" t="s">
        <v>8</v>
      </c>
      <c r="H4944" s="4" t="s">
        <v>8</v>
      </c>
    </row>
    <row r="4945" spans="1:9">
      <c r="A4945" t="n">
        <v>44234</v>
      </c>
      <c r="B4945" s="27" t="n">
        <v>51</v>
      </c>
      <c r="C4945" s="7" t="n">
        <v>3</v>
      </c>
      <c r="D4945" s="7" t="n">
        <v>61492</v>
      </c>
      <c r="E4945" s="7" t="s">
        <v>292</v>
      </c>
      <c r="F4945" s="7" t="s">
        <v>211</v>
      </c>
      <c r="G4945" s="7" t="s">
        <v>87</v>
      </c>
      <c r="H4945" s="7" t="s">
        <v>88</v>
      </c>
    </row>
    <row r="4946" spans="1:9">
      <c r="A4946" t="s">
        <v>4</v>
      </c>
      <c r="B4946" s="4" t="s">
        <v>5</v>
      </c>
      <c r="C4946" s="4" t="s">
        <v>7</v>
      </c>
      <c r="D4946" s="4" t="s">
        <v>11</v>
      </c>
      <c r="E4946" s="4" t="s">
        <v>8</v>
      </c>
      <c r="F4946" s="4" t="s">
        <v>8</v>
      </c>
      <c r="G4946" s="4" t="s">
        <v>8</v>
      </c>
      <c r="H4946" s="4" t="s">
        <v>8</v>
      </c>
    </row>
    <row r="4947" spans="1:9">
      <c r="A4947" t="n">
        <v>44247</v>
      </c>
      <c r="B4947" s="27" t="n">
        <v>51</v>
      </c>
      <c r="C4947" s="7" t="n">
        <v>3</v>
      </c>
      <c r="D4947" s="7" t="n">
        <v>61493</v>
      </c>
      <c r="E4947" s="7" t="s">
        <v>292</v>
      </c>
      <c r="F4947" s="7" t="s">
        <v>211</v>
      </c>
      <c r="G4947" s="7" t="s">
        <v>87</v>
      </c>
      <c r="H4947" s="7" t="s">
        <v>88</v>
      </c>
    </row>
    <row r="4948" spans="1:9">
      <c r="A4948" t="s">
        <v>4</v>
      </c>
      <c r="B4948" s="4" t="s">
        <v>5</v>
      </c>
      <c r="C4948" s="4" t="s">
        <v>7</v>
      </c>
      <c r="D4948" s="4" t="s">
        <v>11</v>
      </c>
      <c r="E4948" s="4" t="s">
        <v>8</v>
      </c>
      <c r="F4948" s="4" t="s">
        <v>8</v>
      </c>
      <c r="G4948" s="4" t="s">
        <v>8</v>
      </c>
      <c r="H4948" s="4" t="s">
        <v>8</v>
      </c>
    </row>
    <row r="4949" spans="1:9">
      <c r="A4949" t="n">
        <v>44260</v>
      </c>
      <c r="B4949" s="27" t="n">
        <v>51</v>
      </c>
      <c r="C4949" s="7" t="n">
        <v>3</v>
      </c>
      <c r="D4949" s="7" t="n">
        <v>61494</v>
      </c>
      <c r="E4949" s="7" t="s">
        <v>292</v>
      </c>
      <c r="F4949" s="7" t="s">
        <v>211</v>
      </c>
      <c r="G4949" s="7" t="s">
        <v>87</v>
      </c>
      <c r="H4949" s="7" t="s">
        <v>88</v>
      </c>
    </row>
    <row r="4950" spans="1:9">
      <c r="A4950" t="s">
        <v>4</v>
      </c>
      <c r="B4950" s="4" t="s">
        <v>5</v>
      </c>
      <c r="C4950" s="4" t="s">
        <v>11</v>
      </c>
    </row>
    <row r="4951" spans="1:9">
      <c r="A4951" t="n">
        <v>44273</v>
      </c>
      <c r="B4951" s="28" t="n">
        <v>16</v>
      </c>
      <c r="C4951" s="7" t="n">
        <v>500</v>
      </c>
    </row>
    <row r="4952" spans="1:9">
      <c r="A4952" t="s">
        <v>4</v>
      </c>
      <c r="B4952" s="4" t="s">
        <v>5</v>
      </c>
      <c r="C4952" s="4" t="s">
        <v>11</v>
      </c>
      <c r="D4952" s="4" t="s">
        <v>7</v>
      </c>
      <c r="E4952" s="4" t="s">
        <v>13</v>
      </c>
      <c r="F4952" s="4" t="s">
        <v>11</v>
      </c>
    </row>
    <row r="4953" spans="1:9">
      <c r="A4953" t="n">
        <v>44276</v>
      </c>
      <c r="B4953" s="30" t="n">
        <v>59</v>
      </c>
      <c r="C4953" s="7" t="n">
        <v>0</v>
      </c>
      <c r="D4953" s="7" t="n">
        <v>6</v>
      </c>
      <c r="E4953" s="7" t="n">
        <v>0</v>
      </c>
      <c r="F4953" s="7" t="n">
        <v>0</v>
      </c>
    </row>
    <row r="4954" spans="1:9">
      <c r="A4954" t="s">
        <v>4</v>
      </c>
      <c r="B4954" s="4" t="s">
        <v>5</v>
      </c>
      <c r="C4954" s="4" t="s">
        <v>11</v>
      </c>
      <c r="D4954" s="4" t="s">
        <v>7</v>
      </c>
      <c r="E4954" s="4" t="s">
        <v>13</v>
      </c>
      <c r="F4954" s="4" t="s">
        <v>11</v>
      </c>
    </row>
    <row r="4955" spans="1:9">
      <c r="A4955" t="n">
        <v>44286</v>
      </c>
      <c r="B4955" s="30" t="n">
        <v>59</v>
      </c>
      <c r="C4955" s="7" t="n">
        <v>6</v>
      </c>
      <c r="D4955" s="7" t="n">
        <v>6</v>
      </c>
      <c r="E4955" s="7" t="n">
        <v>0</v>
      </c>
      <c r="F4955" s="7" t="n">
        <v>0</v>
      </c>
    </row>
    <row r="4956" spans="1:9">
      <c r="A4956" t="s">
        <v>4</v>
      </c>
      <c r="B4956" s="4" t="s">
        <v>5</v>
      </c>
      <c r="C4956" s="4" t="s">
        <v>11</v>
      </c>
      <c r="D4956" s="4" t="s">
        <v>7</v>
      </c>
      <c r="E4956" s="4" t="s">
        <v>13</v>
      </c>
      <c r="F4956" s="4" t="s">
        <v>11</v>
      </c>
    </row>
    <row r="4957" spans="1:9">
      <c r="A4957" t="n">
        <v>44296</v>
      </c>
      <c r="B4957" s="30" t="n">
        <v>59</v>
      </c>
      <c r="C4957" s="7" t="n">
        <v>61491</v>
      </c>
      <c r="D4957" s="7" t="n">
        <v>6</v>
      </c>
      <c r="E4957" s="7" t="n">
        <v>0</v>
      </c>
      <c r="F4957" s="7" t="n">
        <v>0</v>
      </c>
    </row>
    <row r="4958" spans="1:9">
      <c r="A4958" t="s">
        <v>4</v>
      </c>
      <c r="B4958" s="4" t="s">
        <v>5</v>
      </c>
      <c r="C4958" s="4" t="s">
        <v>11</v>
      </c>
      <c r="D4958" s="4" t="s">
        <v>7</v>
      </c>
      <c r="E4958" s="4" t="s">
        <v>13</v>
      </c>
      <c r="F4958" s="4" t="s">
        <v>11</v>
      </c>
    </row>
    <row r="4959" spans="1:9">
      <c r="A4959" t="n">
        <v>44306</v>
      </c>
      <c r="B4959" s="30" t="n">
        <v>59</v>
      </c>
      <c r="C4959" s="7" t="n">
        <v>61492</v>
      </c>
      <c r="D4959" s="7" t="n">
        <v>6</v>
      </c>
      <c r="E4959" s="7" t="n">
        <v>0</v>
      </c>
      <c r="F4959" s="7" t="n">
        <v>0</v>
      </c>
    </row>
    <row r="4960" spans="1:9">
      <c r="A4960" t="s">
        <v>4</v>
      </c>
      <c r="B4960" s="4" t="s">
        <v>5</v>
      </c>
      <c r="C4960" s="4" t="s">
        <v>11</v>
      </c>
      <c r="D4960" s="4" t="s">
        <v>7</v>
      </c>
      <c r="E4960" s="4" t="s">
        <v>13</v>
      </c>
      <c r="F4960" s="4" t="s">
        <v>11</v>
      </c>
    </row>
    <row r="4961" spans="1:8">
      <c r="A4961" t="n">
        <v>44316</v>
      </c>
      <c r="B4961" s="30" t="n">
        <v>59</v>
      </c>
      <c r="C4961" s="7" t="n">
        <v>61493</v>
      </c>
      <c r="D4961" s="7" t="n">
        <v>6</v>
      </c>
      <c r="E4961" s="7" t="n">
        <v>0</v>
      </c>
      <c r="F4961" s="7" t="n">
        <v>0</v>
      </c>
    </row>
    <row r="4962" spans="1:8">
      <c r="A4962" t="s">
        <v>4</v>
      </c>
      <c r="B4962" s="4" t="s">
        <v>5</v>
      </c>
      <c r="C4962" s="4" t="s">
        <v>11</v>
      </c>
      <c r="D4962" s="4" t="s">
        <v>7</v>
      </c>
      <c r="E4962" s="4" t="s">
        <v>13</v>
      </c>
      <c r="F4962" s="4" t="s">
        <v>11</v>
      </c>
    </row>
    <row r="4963" spans="1:8">
      <c r="A4963" t="n">
        <v>44326</v>
      </c>
      <c r="B4963" s="30" t="n">
        <v>59</v>
      </c>
      <c r="C4963" s="7" t="n">
        <v>61494</v>
      </c>
      <c r="D4963" s="7" t="n">
        <v>6</v>
      </c>
      <c r="E4963" s="7" t="n">
        <v>0</v>
      </c>
      <c r="F4963" s="7" t="n">
        <v>0</v>
      </c>
    </row>
    <row r="4964" spans="1:8">
      <c r="A4964" t="s">
        <v>4</v>
      </c>
      <c r="B4964" s="4" t="s">
        <v>5</v>
      </c>
      <c r="C4964" s="4" t="s">
        <v>11</v>
      </c>
    </row>
    <row r="4965" spans="1:8">
      <c r="A4965" t="n">
        <v>44336</v>
      </c>
      <c r="B4965" s="28" t="n">
        <v>16</v>
      </c>
      <c r="C4965" s="7" t="n">
        <v>1000</v>
      </c>
    </row>
    <row r="4966" spans="1:8">
      <c r="A4966" t="s">
        <v>4</v>
      </c>
      <c r="B4966" s="4" t="s">
        <v>5</v>
      </c>
      <c r="C4966" s="4" t="s">
        <v>7</v>
      </c>
      <c r="D4966" s="4" t="s">
        <v>11</v>
      </c>
      <c r="E4966" s="4" t="s">
        <v>8</v>
      </c>
    </row>
    <row r="4967" spans="1:8">
      <c r="A4967" t="n">
        <v>44339</v>
      </c>
      <c r="B4967" s="27" t="n">
        <v>51</v>
      </c>
      <c r="C4967" s="7" t="n">
        <v>4</v>
      </c>
      <c r="D4967" s="7" t="n">
        <v>6</v>
      </c>
      <c r="E4967" s="7" t="s">
        <v>117</v>
      </c>
    </row>
    <row r="4968" spans="1:8">
      <c r="A4968" t="s">
        <v>4</v>
      </c>
      <c r="B4968" s="4" t="s">
        <v>5</v>
      </c>
      <c r="C4968" s="4" t="s">
        <v>11</v>
      </c>
    </row>
    <row r="4969" spans="1:8">
      <c r="A4969" t="n">
        <v>44353</v>
      </c>
      <c r="B4969" s="28" t="n">
        <v>16</v>
      </c>
      <c r="C4969" s="7" t="n">
        <v>0</v>
      </c>
    </row>
    <row r="4970" spans="1:8">
      <c r="A4970" t="s">
        <v>4</v>
      </c>
      <c r="B4970" s="4" t="s">
        <v>5</v>
      </c>
      <c r="C4970" s="4" t="s">
        <v>11</v>
      </c>
      <c r="D4970" s="4" t="s">
        <v>7</v>
      </c>
      <c r="E4970" s="4" t="s">
        <v>15</v>
      </c>
      <c r="F4970" s="4" t="s">
        <v>39</v>
      </c>
      <c r="G4970" s="4" t="s">
        <v>7</v>
      </c>
      <c r="H4970" s="4" t="s">
        <v>7</v>
      </c>
      <c r="I4970" s="4" t="s">
        <v>7</v>
      </c>
      <c r="J4970" s="4" t="s">
        <v>15</v>
      </c>
      <c r="K4970" s="4" t="s">
        <v>39</v>
      </c>
      <c r="L4970" s="4" t="s">
        <v>7</v>
      </c>
      <c r="M4970" s="4" t="s">
        <v>7</v>
      </c>
    </row>
    <row r="4971" spans="1:8">
      <c r="A4971" t="n">
        <v>44356</v>
      </c>
      <c r="B4971" s="29" t="n">
        <v>26</v>
      </c>
      <c r="C4971" s="7" t="n">
        <v>6</v>
      </c>
      <c r="D4971" s="7" t="n">
        <v>17</v>
      </c>
      <c r="E4971" s="7" t="n">
        <v>61748</v>
      </c>
      <c r="F4971" s="7" t="s">
        <v>459</v>
      </c>
      <c r="G4971" s="7" t="n">
        <v>2</v>
      </c>
      <c r="H4971" s="7" t="n">
        <v>3</v>
      </c>
      <c r="I4971" s="7" t="n">
        <v>17</v>
      </c>
      <c r="J4971" s="7" t="n">
        <v>61749</v>
      </c>
      <c r="K4971" s="7" t="s">
        <v>460</v>
      </c>
      <c r="L4971" s="7" t="n">
        <v>2</v>
      </c>
      <c r="M4971" s="7" t="n">
        <v>0</v>
      </c>
    </row>
    <row r="4972" spans="1:8">
      <c r="A4972" t="s">
        <v>4</v>
      </c>
      <c r="B4972" s="4" t="s">
        <v>5</v>
      </c>
    </row>
    <row r="4973" spans="1:8">
      <c r="A4973" t="n">
        <v>44476</v>
      </c>
      <c r="B4973" s="25" t="n">
        <v>28</v>
      </c>
    </row>
    <row r="4974" spans="1:8">
      <c r="A4974" t="s">
        <v>4</v>
      </c>
      <c r="B4974" s="4" t="s">
        <v>5</v>
      </c>
      <c r="C4974" s="4" t="s">
        <v>7</v>
      </c>
      <c r="D4974" s="4" t="s">
        <v>11</v>
      </c>
      <c r="E4974" s="4" t="s">
        <v>8</v>
      </c>
    </row>
    <row r="4975" spans="1:8">
      <c r="A4975" t="n">
        <v>44477</v>
      </c>
      <c r="B4975" s="27" t="n">
        <v>51</v>
      </c>
      <c r="C4975" s="7" t="n">
        <v>4</v>
      </c>
      <c r="D4975" s="7" t="n">
        <v>0</v>
      </c>
      <c r="E4975" s="7" t="s">
        <v>114</v>
      </c>
    </row>
    <row r="4976" spans="1:8">
      <c r="A4976" t="s">
        <v>4</v>
      </c>
      <c r="B4976" s="4" t="s">
        <v>5</v>
      </c>
      <c r="C4976" s="4" t="s">
        <v>11</v>
      </c>
    </row>
    <row r="4977" spans="1:13">
      <c r="A4977" t="n">
        <v>44491</v>
      </c>
      <c r="B4977" s="28" t="n">
        <v>16</v>
      </c>
      <c r="C4977" s="7" t="n">
        <v>0</v>
      </c>
    </row>
    <row r="4978" spans="1:13">
      <c r="A4978" t="s">
        <v>4</v>
      </c>
      <c r="B4978" s="4" t="s">
        <v>5</v>
      </c>
      <c r="C4978" s="4" t="s">
        <v>11</v>
      </c>
      <c r="D4978" s="4" t="s">
        <v>7</v>
      </c>
      <c r="E4978" s="4" t="s">
        <v>15</v>
      </c>
      <c r="F4978" s="4" t="s">
        <v>39</v>
      </c>
      <c r="G4978" s="4" t="s">
        <v>7</v>
      </c>
      <c r="H4978" s="4" t="s">
        <v>7</v>
      </c>
    </row>
    <row r="4979" spans="1:13">
      <c r="A4979" t="n">
        <v>44494</v>
      </c>
      <c r="B4979" s="29" t="n">
        <v>26</v>
      </c>
      <c r="C4979" s="7" t="n">
        <v>0</v>
      </c>
      <c r="D4979" s="7" t="n">
        <v>17</v>
      </c>
      <c r="E4979" s="7" t="n">
        <v>61750</v>
      </c>
      <c r="F4979" s="7" t="s">
        <v>461</v>
      </c>
      <c r="G4979" s="7" t="n">
        <v>2</v>
      </c>
      <c r="H4979" s="7" t="n">
        <v>0</v>
      </c>
    </row>
    <row r="4980" spans="1:13">
      <c r="A4980" t="s">
        <v>4</v>
      </c>
      <c r="B4980" s="4" t="s">
        <v>5</v>
      </c>
    </row>
    <row r="4981" spans="1:13">
      <c r="A4981" t="n">
        <v>44526</v>
      </c>
      <c r="B4981" s="25" t="n">
        <v>28</v>
      </c>
    </row>
    <row r="4982" spans="1:13">
      <c r="A4982" t="s">
        <v>4</v>
      </c>
      <c r="B4982" s="4" t="s">
        <v>5</v>
      </c>
      <c r="C4982" s="4" t="s">
        <v>11</v>
      </c>
      <c r="D4982" s="4" t="s">
        <v>7</v>
      </c>
    </row>
    <row r="4983" spans="1:13">
      <c r="A4983" t="n">
        <v>44527</v>
      </c>
      <c r="B4983" s="31" t="n">
        <v>89</v>
      </c>
      <c r="C4983" s="7" t="n">
        <v>65533</v>
      </c>
      <c r="D4983" s="7" t="n">
        <v>1</v>
      </c>
    </row>
    <row r="4984" spans="1:13">
      <c r="A4984" t="s">
        <v>4</v>
      </c>
      <c r="B4984" s="4" t="s">
        <v>5</v>
      </c>
      <c r="C4984" s="4" t="s">
        <v>7</v>
      </c>
      <c r="D4984" s="4" t="s">
        <v>11</v>
      </c>
      <c r="E4984" s="4" t="s">
        <v>7</v>
      </c>
    </row>
    <row r="4985" spans="1:13">
      <c r="A4985" t="n">
        <v>44531</v>
      </c>
      <c r="B4985" s="12" t="n">
        <v>49</v>
      </c>
      <c r="C4985" s="7" t="n">
        <v>1</v>
      </c>
      <c r="D4985" s="7" t="n">
        <v>4000</v>
      </c>
      <c r="E4985" s="7" t="n">
        <v>0</v>
      </c>
    </row>
    <row r="4986" spans="1:13">
      <c r="A4986" t="s">
        <v>4</v>
      </c>
      <c r="B4986" s="4" t="s">
        <v>5</v>
      </c>
      <c r="C4986" s="4" t="s">
        <v>7</v>
      </c>
      <c r="D4986" s="4" t="s">
        <v>11</v>
      </c>
      <c r="E4986" s="4" t="s">
        <v>13</v>
      </c>
    </row>
    <row r="4987" spans="1:13">
      <c r="A4987" t="n">
        <v>44536</v>
      </c>
      <c r="B4987" s="32" t="n">
        <v>58</v>
      </c>
      <c r="C4987" s="7" t="n">
        <v>0</v>
      </c>
      <c r="D4987" s="7" t="n">
        <v>1000</v>
      </c>
      <c r="E4987" s="7" t="n">
        <v>1</v>
      </c>
    </row>
    <row r="4988" spans="1:13">
      <c r="A4988" t="s">
        <v>4</v>
      </c>
      <c r="B4988" s="4" t="s">
        <v>5</v>
      </c>
      <c r="C4988" s="4" t="s">
        <v>7</v>
      </c>
      <c r="D4988" s="4" t="s">
        <v>11</v>
      </c>
    </row>
    <row r="4989" spans="1:13">
      <c r="A4989" t="n">
        <v>44544</v>
      </c>
      <c r="B4989" s="32" t="n">
        <v>58</v>
      </c>
      <c r="C4989" s="7" t="n">
        <v>255</v>
      </c>
      <c r="D4989" s="7" t="n">
        <v>0</v>
      </c>
    </row>
    <row r="4990" spans="1:13">
      <c r="A4990" t="s">
        <v>4</v>
      </c>
      <c r="B4990" s="4" t="s">
        <v>5</v>
      </c>
      <c r="C4990" s="4" t="s">
        <v>7</v>
      </c>
      <c r="D4990" s="4" t="s">
        <v>7</v>
      </c>
      <c r="E4990" s="4" t="s">
        <v>15</v>
      </c>
      <c r="F4990" s="4" t="s">
        <v>7</v>
      </c>
      <c r="G4990" s="4" t="s">
        <v>7</v>
      </c>
    </row>
    <row r="4991" spans="1:13">
      <c r="A4991" t="n">
        <v>44548</v>
      </c>
      <c r="B4991" s="75" t="n">
        <v>18</v>
      </c>
      <c r="C4991" s="7" t="n">
        <v>0</v>
      </c>
      <c r="D4991" s="7" t="n">
        <v>0</v>
      </c>
      <c r="E4991" s="7" t="n">
        <v>0</v>
      </c>
      <c r="F4991" s="7" t="n">
        <v>19</v>
      </c>
      <c r="G4991" s="7" t="n">
        <v>1</v>
      </c>
    </row>
    <row r="4992" spans="1:13">
      <c r="A4992" t="s">
        <v>4</v>
      </c>
      <c r="B4992" s="4" t="s">
        <v>5</v>
      </c>
      <c r="C4992" s="4" t="s">
        <v>7</v>
      </c>
      <c r="D4992" s="4" t="s">
        <v>7</v>
      </c>
      <c r="E4992" s="4" t="s">
        <v>15</v>
      </c>
      <c r="F4992" s="4" t="s">
        <v>7</v>
      </c>
      <c r="G4992" s="4" t="s">
        <v>7</v>
      </c>
    </row>
    <row r="4993" spans="1:8">
      <c r="A4993" t="n">
        <v>44557</v>
      </c>
      <c r="B4993" s="75" t="n">
        <v>18</v>
      </c>
      <c r="C4993" s="7" t="n">
        <v>1</v>
      </c>
      <c r="D4993" s="7" t="n">
        <v>0</v>
      </c>
      <c r="E4993" s="7" t="n">
        <v>0</v>
      </c>
      <c r="F4993" s="7" t="n">
        <v>19</v>
      </c>
      <c r="G4993" s="7" t="n">
        <v>1</v>
      </c>
    </row>
    <row r="4994" spans="1:8">
      <c r="A4994" t="s">
        <v>4</v>
      </c>
      <c r="B4994" s="4" t="s">
        <v>5</v>
      </c>
      <c r="C4994" s="4" t="s">
        <v>11</v>
      </c>
      <c r="D4994" s="4" t="s">
        <v>7</v>
      </c>
      <c r="E4994" s="4" t="s">
        <v>7</v>
      </c>
      <c r="F4994" s="4" t="s">
        <v>8</v>
      </c>
    </row>
    <row r="4995" spans="1:8">
      <c r="A4995" t="n">
        <v>44566</v>
      </c>
      <c r="B4995" s="41" t="n">
        <v>20</v>
      </c>
      <c r="C4995" s="7" t="n">
        <v>61440</v>
      </c>
      <c r="D4995" s="7" t="n">
        <v>3</v>
      </c>
      <c r="E4995" s="7" t="n">
        <v>11</v>
      </c>
      <c r="F4995" s="7" t="s">
        <v>462</v>
      </c>
    </row>
    <row r="4996" spans="1:8">
      <c r="A4996" t="s">
        <v>4</v>
      </c>
      <c r="B4996" s="4" t="s">
        <v>5</v>
      </c>
      <c r="C4996" s="4" t="s">
        <v>11</v>
      </c>
      <c r="D4996" s="4" t="s">
        <v>7</v>
      </c>
    </row>
    <row r="4997" spans="1:8">
      <c r="A4997" t="n">
        <v>44598</v>
      </c>
      <c r="B4997" s="77" t="n">
        <v>67</v>
      </c>
      <c r="C4997" s="7" t="n">
        <v>61440</v>
      </c>
      <c r="D4997" s="7" t="n">
        <v>3</v>
      </c>
    </row>
    <row r="4998" spans="1:8">
      <c r="A4998" t="s">
        <v>4</v>
      </c>
      <c r="B4998" s="4" t="s">
        <v>5</v>
      </c>
      <c r="C4998" s="4" t="s">
        <v>11</v>
      </c>
      <c r="D4998" s="4" t="s">
        <v>7</v>
      </c>
      <c r="E4998" s="4" t="s">
        <v>7</v>
      </c>
      <c r="F4998" s="4" t="s">
        <v>8</v>
      </c>
    </row>
    <row r="4999" spans="1:8">
      <c r="A4999" t="n">
        <v>44602</v>
      </c>
      <c r="B4999" s="41" t="n">
        <v>20</v>
      </c>
      <c r="C4999" s="7" t="n">
        <v>61441</v>
      </c>
      <c r="D4999" s="7" t="n">
        <v>3</v>
      </c>
      <c r="E4999" s="7" t="n">
        <v>11</v>
      </c>
      <c r="F4999" s="7" t="s">
        <v>462</v>
      </c>
    </row>
    <row r="5000" spans="1:8">
      <c r="A5000" t="s">
        <v>4</v>
      </c>
      <c r="B5000" s="4" t="s">
        <v>5</v>
      </c>
      <c r="C5000" s="4" t="s">
        <v>11</v>
      </c>
      <c r="D5000" s="4" t="s">
        <v>7</v>
      </c>
    </row>
    <row r="5001" spans="1:8">
      <c r="A5001" t="n">
        <v>44634</v>
      </c>
      <c r="B5001" s="77" t="n">
        <v>67</v>
      </c>
      <c r="C5001" s="7" t="n">
        <v>61441</v>
      </c>
      <c r="D5001" s="7" t="n">
        <v>3</v>
      </c>
    </row>
    <row r="5002" spans="1:8">
      <c r="A5002" t="s">
        <v>4</v>
      </c>
      <c r="B5002" s="4" t="s">
        <v>5</v>
      </c>
      <c r="C5002" s="4" t="s">
        <v>11</v>
      </c>
      <c r="D5002" s="4" t="s">
        <v>7</v>
      </c>
      <c r="E5002" s="4" t="s">
        <v>7</v>
      </c>
      <c r="F5002" s="4" t="s">
        <v>8</v>
      </c>
    </row>
    <row r="5003" spans="1:8">
      <c r="A5003" t="n">
        <v>44638</v>
      </c>
      <c r="B5003" s="41" t="n">
        <v>20</v>
      </c>
      <c r="C5003" s="7" t="n">
        <v>61442</v>
      </c>
      <c r="D5003" s="7" t="n">
        <v>3</v>
      </c>
      <c r="E5003" s="7" t="n">
        <v>11</v>
      </c>
      <c r="F5003" s="7" t="s">
        <v>462</v>
      </c>
    </row>
    <row r="5004" spans="1:8">
      <c r="A5004" t="s">
        <v>4</v>
      </c>
      <c r="B5004" s="4" t="s">
        <v>5</v>
      </c>
      <c r="C5004" s="4" t="s">
        <v>11</v>
      </c>
      <c r="D5004" s="4" t="s">
        <v>7</v>
      </c>
    </row>
    <row r="5005" spans="1:8">
      <c r="A5005" t="n">
        <v>44670</v>
      </c>
      <c r="B5005" s="77" t="n">
        <v>67</v>
      </c>
      <c r="C5005" s="7" t="n">
        <v>61442</v>
      </c>
      <c r="D5005" s="7" t="n">
        <v>3</v>
      </c>
    </row>
    <row r="5006" spans="1:8">
      <c r="A5006" t="s">
        <v>4</v>
      </c>
      <c r="B5006" s="4" t="s">
        <v>5</v>
      </c>
      <c r="C5006" s="4" t="s">
        <v>11</v>
      </c>
      <c r="D5006" s="4" t="s">
        <v>7</v>
      </c>
      <c r="E5006" s="4" t="s">
        <v>7</v>
      </c>
      <c r="F5006" s="4" t="s">
        <v>8</v>
      </c>
    </row>
    <row r="5007" spans="1:8">
      <c r="A5007" t="n">
        <v>44674</v>
      </c>
      <c r="B5007" s="41" t="n">
        <v>20</v>
      </c>
      <c r="C5007" s="7" t="n">
        <v>61443</v>
      </c>
      <c r="D5007" s="7" t="n">
        <v>3</v>
      </c>
      <c r="E5007" s="7" t="n">
        <v>11</v>
      </c>
      <c r="F5007" s="7" t="s">
        <v>462</v>
      </c>
    </row>
    <row r="5008" spans="1:8">
      <c r="A5008" t="s">
        <v>4</v>
      </c>
      <c r="B5008" s="4" t="s">
        <v>5</v>
      </c>
      <c r="C5008" s="4" t="s">
        <v>11</v>
      </c>
      <c r="D5008" s="4" t="s">
        <v>7</v>
      </c>
    </row>
    <row r="5009" spans="1:7">
      <c r="A5009" t="n">
        <v>44706</v>
      </c>
      <c r="B5009" s="77" t="n">
        <v>67</v>
      </c>
      <c r="C5009" s="7" t="n">
        <v>61443</v>
      </c>
      <c r="D5009" s="7" t="n">
        <v>3</v>
      </c>
    </row>
    <row r="5010" spans="1:7">
      <c r="A5010" t="s">
        <v>4</v>
      </c>
      <c r="B5010" s="4" t="s">
        <v>5</v>
      </c>
      <c r="C5010" s="4" t="s">
        <v>11</v>
      </c>
      <c r="D5010" s="4" t="s">
        <v>7</v>
      </c>
      <c r="E5010" s="4" t="s">
        <v>7</v>
      </c>
      <c r="F5010" s="4" t="s">
        <v>8</v>
      </c>
    </row>
    <row r="5011" spans="1:7">
      <c r="A5011" t="n">
        <v>44710</v>
      </c>
      <c r="B5011" s="41" t="n">
        <v>20</v>
      </c>
      <c r="C5011" s="7" t="n">
        <v>61444</v>
      </c>
      <c r="D5011" s="7" t="n">
        <v>3</v>
      </c>
      <c r="E5011" s="7" t="n">
        <v>11</v>
      </c>
      <c r="F5011" s="7" t="s">
        <v>462</v>
      </c>
    </row>
    <row r="5012" spans="1:7">
      <c r="A5012" t="s">
        <v>4</v>
      </c>
      <c r="B5012" s="4" t="s">
        <v>5</v>
      </c>
      <c r="C5012" s="4" t="s">
        <v>11</v>
      </c>
      <c r="D5012" s="4" t="s">
        <v>7</v>
      </c>
    </row>
    <row r="5013" spans="1:7">
      <c r="A5013" t="n">
        <v>44742</v>
      </c>
      <c r="B5013" s="77" t="n">
        <v>67</v>
      </c>
      <c r="C5013" s="7" t="n">
        <v>61444</v>
      </c>
      <c r="D5013" s="7" t="n">
        <v>3</v>
      </c>
    </row>
    <row r="5014" spans="1:7">
      <c r="A5014" t="s">
        <v>4</v>
      </c>
      <c r="B5014" s="4" t="s">
        <v>5</v>
      </c>
      <c r="C5014" s="4" t="s">
        <v>11</v>
      </c>
      <c r="D5014" s="4" t="s">
        <v>7</v>
      </c>
      <c r="E5014" s="4" t="s">
        <v>7</v>
      </c>
      <c r="F5014" s="4" t="s">
        <v>8</v>
      </c>
    </row>
    <row r="5015" spans="1:7">
      <c r="A5015" t="n">
        <v>44746</v>
      </c>
      <c r="B5015" s="41" t="n">
        <v>20</v>
      </c>
      <c r="C5015" s="7" t="n">
        <v>61445</v>
      </c>
      <c r="D5015" s="7" t="n">
        <v>3</v>
      </c>
      <c r="E5015" s="7" t="n">
        <v>11</v>
      </c>
      <c r="F5015" s="7" t="s">
        <v>462</v>
      </c>
    </row>
    <row r="5016" spans="1:7">
      <c r="A5016" t="s">
        <v>4</v>
      </c>
      <c r="B5016" s="4" t="s">
        <v>5</v>
      </c>
      <c r="C5016" s="4" t="s">
        <v>11</v>
      </c>
      <c r="D5016" s="4" t="s">
        <v>7</v>
      </c>
    </row>
    <row r="5017" spans="1:7">
      <c r="A5017" t="n">
        <v>44778</v>
      </c>
      <c r="B5017" s="77" t="n">
        <v>67</v>
      </c>
      <c r="C5017" s="7" t="n">
        <v>61445</v>
      </c>
      <c r="D5017" s="7" t="n">
        <v>3</v>
      </c>
    </row>
    <row r="5018" spans="1:7">
      <c r="A5018" t="s">
        <v>4</v>
      </c>
      <c r="B5018" s="4" t="s">
        <v>5</v>
      </c>
      <c r="C5018" s="4" t="s">
        <v>11</v>
      </c>
      <c r="D5018" s="4" t="s">
        <v>13</v>
      </c>
      <c r="E5018" s="4" t="s">
        <v>13</v>
      </c>
      <c r="F5018" s="4" t="s">
        <v>13</v>
      </c>
      <c r="G5018" s="4" t="s">
        <v>13</v>
      </c>
    </row>
    <row r="5019" spans="1:7">
      <c r="A5019" t="n">
        <v>44782</v>
      </c>
      <c r="B5019" s="37" t="n">
        <v>46</v>
      </c>
      <c r="C5019" s="7" t="n">
        <v>6</v>
      </c>
      <c r="D5019" s="7" t="n">
        <v>0.0500000007450581</v>
      </c>
      <c r="E5019" s="7" t="n">
        <v>3</v>
      </c>
      <c r="F5019" s="7" t="n">
        <v>-60.2999992370605</v>
      </c>
      <c r="G5019" s="7" t="n">
        <v>0</v>
      </c>
    </row>
    <row r="5020" spans="1:7">
      <c r="A5020" t="s">
        <v>4</v>
      </c>
      <c r="B5020" s="4" t="s">
        <v>5</v>
      </c>
      <c r="C5020" s="4" t="s">
        <v>11</v>
      </c>
      <c r="D5020" s="4" t="s">
        <v>13</v>
      </c>
      <c r="E5020" s="4" t="s">
        <v>13</v>
      </c>
      <c r="F5020" s="4" t="s">
        <v>13</v>
      </c>
      <c r="G5020" s="4" t="s">
        <v>13</v>
      </c>
    </row>
    <row r="5021" spans="1:7">
      <c r="A5021" t="n">
        <v>44801</v>
      </c>
      <c r="B5021" s="37" t="n">
        <v>46</v>
      </c>
      <c r="C5021" s="7" t="n">
        <v>0</v>
      </c>
      <c r="D5021" s="7" t="n">
        <v>0.0599999986588955</v>
      </c>
      <c r="E5021" s="7" t="n">
        <v>3</v>
      </c>
      <c r="F5021" s="7" t="n">
        <v>-61.5800018310547</v>
      </c>
      <c r="G5021" s="7" t="n">
        <v>0</v>
      </c>
    </row>
    <row r="5022" spans="1:7">
      <c r="A5022" t="s">
        <v>4</v>
      </c>
      <c r="B5022" s="4" t="s">
        <v>5</v>
      </c>
      <c r="C5022" s="4" t="s">
        <v>7</v>
      </c>
      <c r="D5022" s="4" t="s">
        <v>7</v>
      </c>
      <c r="E5022" s="4" t="s">
        <v>13</v>
      </c>
      <c r="F5022" s="4" t="s">
        <v>13</v>
      </c>
      <c r="G5022" s="4" t="s">
        <v>13</v>
      </c>
      <c r="H5022" s="4" t="s">
        <v>11</v>
      </c>
    </row>
    <row r="5023" spans="1:7">
      <c r="A5023" t="n">
        <v>44820</v>
      </c>
      <c r="B5023" s="60" t="n">
        <v>45</v>
      </c>
      <c r="C5023" s="7" t="n">
        <v>2</v>
      </c>
      <c r="D5023" s="7" t="n">
        <v>3</v>
      </c>
      <c r="E5023" s="7" t="n">
        <v>-0.0799999982118607</v>
      </c>
      <c r="F5023" s="7" t="n">
        <v>4.84000015258789</v>
      </c>
      <c r="G5023" s="7" t="n">
        <v>-58.5800018310547</v>
      </c>
      <c r="H5023" s="7" t="n">
        <v>0</v>
      </c>
    </row>
    <row r="5024" spans="1:7">
      <c r="A5024" t="s">
        <v>4</v>
      </c>
      <c r="B5024" s="4" t="s">
        <v>5</v>
      </c>
      <c r="C5024" s="4" t="s">
        <v>7</v>
      </c>
      <c r="D5024" s="4" t="s">
        <v>7</v>
      </c>
      <c r="E5024" s="4" t="s">
        <v>13</v>
      </c>
      <c r="F5024" s="4" t="s">
        <v>13</v>
      </c>
      <c r="G5024" s="4" t="s">
        <v>13</v>
      </c>
      <c r="H5024" s="4" t="s">
        <v>11</v>
      </c>
      <c r="I5024" s="4" t="s">
        <v>7</v>
      </c>
    </row>
    <row r="5025" spans="1:9">
      <c r="A5025" t="n">
        <v>44837</v>
      </c>
      <c r="B5025" s="60" t="n">
        <v>45</v>
      </c>
      <c r="C5025" s="7" t="n">
        <v>4</v>
      </c>
      <c r="D5025" s="7" t="n">
        <v>3</v>
      </c>
      <c r="E5025" s="7" t="n">
        <v>3.51999998092651</v>
      </c>
      <c r="F5025" s="7" t="n">
        <v>37.2200012207031</v>
      </c>
      <c r="G5025" s="7" t="n">
        <v>0</v>
      </c>
      <c r="H5025" s="7" t="n">
        <v>0</v>
      </c>
      <c r="I5025" s="7" t="n">
        <v>0</v>
      </c>
    </row>
    <row r="5026" spans="1:9">
      <c r="A5026" t="s">
        <v>4</v>
      </c>
      <c r="B5026" s="4" t="s">
        <v>5</v>
      </c>
      <c r="C5026" s="4" t="s">
        <v>7</v>
      </c>
      <c r="D5026" s="4" t="s">
        <v>7</v>
      </c>
      <c r="E5026" s="4" t="s">
        <v>13</v>
      </c>
      <c r="F5026" s="4" t="s">
        <v>11</v>
      </c>
    </row>
    <row r="5027" spans="1:9">
      <c r="A5027" t="n">
        <v>44855</v>
      </c>
      <c r="B5027" s="60" t="n">
        <v>45</v>
      </c>
      <c r="C5027" s="7" t="n">
        <v>5</v>
      </c>
      <c r="D5027" s="7" t="n">
        <v>3</v>
      </c>
      <c r="E5027" s="7" t="n">
        <v>4</v>
      </c>
      <c r="F5027" s="7" t="n">
        <v>0</v>
      </c>
    </row>
    <row r="5028" spans="1:9">
      <c r="A5028" t="s">
        <v>4</v>
      </c>
      <c r="B5028" s="4" t="s">
        <v>5</v>
      </c>
      <c r="C5028" s="4" t="s">
        <v>7</v>
      </c>
      <c r="D5028" s="4" t="s">
        <v>7</v>
      </c>
      <c r="E5028" s="4" t="s">
        <v>13</v>
      </c>
      <c r="F5028" s="4" t="s">
        <v>11</v>
      </c>
    </row>
    <row r="5029" spans="1:9">
      <c r="A5029" t="n">
        <v>44864</v>
      </c>
      <c r="B5029" s="60" t="n">
        <v>45</v>
      </c>
      <c r="C5029" s="7" t="n">
        <v>11</v>
      </c>
      <c r="D5029" s="7" t="n">
        <v>3</v>
      </c>
      <c r="E5029" s="7" t="n">
        <v>35.7000007629395</v>
      </c>
      <c r="F5029" s="7" t="n">
        <v>0</v>
      </c>
    </row>
    <row r="5030" spans="1:9">
      <c r="A5030" t="s">
        <v>4</v>
      </c>
      <c r="B5030" s="4" t="s">
        <v>5</v>
      </c>
      <c r="C5030" s="4" t="s">
        <v>11</v>
      </c>
    </row>
    <row r="5031" spans="1:9">
      <c r="A5031" t="n">
        <v>44873</v>
      </c>
      <c r="B5031" s="28" t="n">
        <v>16</v>
      </c>
      <c r="C5031" s="7" t="n">
        <v>1000</v>
      </c>
    </row>
    <row r="5032" spans="1:9">
      <c r="A5032" t="s">
        <v>4</v>
      </c>
      <c r="B5032" s="4" t="s">
        <v>5</v>
      </c>
      <c r="C5032" s="4" t="s">
        <v>7</v>
      </c>
      <c r="D5032" s="4" t="s">
        <v>7</v>
      </c>
      <c r="E5032" s="4" t="s">
        <v>13</v>
      </c>
      <c r="F5032" s="4" t="s">
        <v>13</v>
      </c>
      <c r="G5032" s="4" t="s">
        <v>13</v>
      </c>
      <c r="H5032" s="4" t="s">
        <v>11</v>
      </c>
    </row>
    <row r="5033" spans="1:9">
      <c r="A5033" t="n">
        <v>44876</v>
      </c>
      <c r="B5033" s="60" t="n">
        <v>45</v>
      </c>
      <c r="C5033" s="7" t="n">
        <v>2</v>
      </c>
      <c r="D5033" s="7" t="n">
        <v>3</v>
      </c>
      <c r="E5033" s="7" t="n">
        <v>-0.0799999982118607</v>
      </c>
      <c r="F5033" s="7" t="n">
        <v>4.23999977111816</v>
      </c>
      <c r="G5033" s="7" t="n">
        <v>-58.5800018310547</v>
      </c>
      <c r="H5033" s="7" t="n">
        <v>4000</v>
      </c>
    </row>
    <row r="5034" spans="1:9">
      <c r="A5034" t="s">
        <v>4</v>
      </c>
      <c r="B5034" s="4" t="s">
        <v>5</v>
      </c>
      <c r="C5034" s="4" t="s">
        <v>7</v>
      </c>
      <c r="D5034" s="4" t="s">
        <v>7</v>
      </c>
    </row>
    <row r="5035" spans="1:9">
      <c r="A5035" t="n">
        <v>44893</v>
      </c>
      <c r="B5035" s="12" t="n">
        <v>49</v>
      </c>
      <c r="C5035" s="7" t="n">
        <v>2</v>
      </c>
      <c r="D5035" s="7" t="n">
        <v>0</v>
      </c>
    </row>
    <row r="5036" spans="1:9">
      <c r="A5036" t="s">
        <v>4</v>
      </c>
      <c r="B5036" s="4" t="s">
        <v>5</v>
      </c>
      <c r="C5036" s="4" t="s">
        <v>7</v>
      </c>
    </row>
    <row r="5037" spans="1:9">
      <c r="A5037" t="n">
        <v>44896</v>
      </c>
      <c r="B5037" s="12" t="n">
        <v>49</v>
      </c>
      <c r="C5037" s="7" t="n">
        <v>7</v>
      </c>
    </row>
    <row r="5038" spans="1:9">
      <c r="A5038" t="s">
        <v>4</v>
      </c>
      <c r="B5038" s="4" t="s">
        <v>5</v>
      </c>
      <c r="C5038" s="4" t="s">
        <v>7</v>
      </c>
      <c r="D5038" s="4" t="s">
        <v>11</v>
      </c>
      <c r="E5038" s="4" t="s">
        <v>8</v>
      </c>
      <c r="F5038" s="4" t="s">
        <v>8</v>
      </c>
      <c r="G5038" s="4" t="s">
        <v>8</v>
      </c>
      <c r="H5038" s="4" t="s">
        <v>8</v>
      </c>
    </row>
    <row r="5039" spans="1:9">
      <c r="A5039" t="n">
        <v>44898</v>
      </c>
      <c r="B5039" s="27" t="n">
        <v>51</v>
      </c>
      <c r="C5039" s="7" t="n">
        <v>3</v>
      </c>
      <c r="D5039" s="7" t="n">
        <v>0</v>
      </c>
      <c r="E5039" s="7" t="s">
        <v>270</v>
      </c>
      <c r="F5039" s="7" t="s">
        <v>271</v>
      </c>
      <c r="G5039" s="7" t="s">
        <v>87</v>
      </c>
      <c r="H5039" s="7" t="s">
        <v>88</v>
      </c>
    </row>
    <row r="5040" spans="1:9">
      <c r="A5040" t="s">
        <v>4</v>
      </c>
      <c r="B5040" s="4" t="s">
        <v>5</v>
      </c>
      <c r="C5040" s="4" t="s">
        <v>7</v>
      </c>
      <c r="D5040" s="4" t="s">
        <v>11</v>
      </c>
      <c r="E5040" s="4" t="s">
        <v>8</v>
      </c>
      <c r="F5040" s="4" t="s">
        <v>8</v>
      </c>
      <c r="G5040" s="4" t="s">
        <v>8</v>
      </c>
      <c r="H5040" s="4" t="s">
        <v>8</v>
      </c>
    </row>
    <row r="5041" spans="1:9">
      <c r="A5041" t="n">
        <v>44927</v>
      </c>
      <c r="B5041" s="27" t="n">
        <v>51</v>
      </c>
      <c r="C5041" s="7" t="n">
        <v>3</v>
      </c>
      <c r="D5041" s="7" t="n">
        <v>61491</v>
      </c>
      <c r="E5041" s="7" t="s">
        <v>270</v>
      </c>
      <c r="F5041" s="7" t="s">
        <v>271</v>
      </c>
      <c r="G5041" s="7" t="s">
        <v>87</v>
      </c>
      <c r="H5041" s="7" t="s">
        <v>88</v>
      </c>
    </row>
    <row r="5042" spans="1:9">
      <c r="A5042" t="s">
        <v>4</v>
      </c>
      <c r="B5042" s="4" t="s">
        <v>5</v>
      </c>
      <c r="C5042" s="4" t="s">
        <v>7</v>
      </c>
      <c r="D5042" s="4" t="s">
        <v>11</v>
      </c>
      <c r="E5042" s="4" t="s">
        <v>8</v>
      </c>
      <c r="F5042" s="4" t="s">
        <v>8</v>
      </c>
      <c r="G5042" s="4" t="s">
        <v>8</v>
      </c>
      <c r="H5042" s="4" t="s">
        <v>8</v>
      </c>
    </row>
    <row r="5043" spans="1:9">
      <c r="A5043" t="n">
        <v>44956</v>
      </c>
      <c r="B5043" s="27" t="n">
        <v>51</v>
      </c>
      <c r="C5043" s="7" t="n">
        <v>3</v>
      </c>
      <c r="D5043" s="7" t="n">
        <v>61492</v>
      </c>
      <c r="E5043" s="7" t="s">
        <v>270</v>
      </c>
      <c r="F5043" s="7" t="s">
        <v>271</v>
      </c>
      <c r="G5043" s="7" t="s">
        <v>87</v>
      </c>
      <c r="H5043" s="7" t="s">
        <v>88</v>
      </c>
    </row>
    <row r="5044" spans="1:9">
      <c r="A5044" t="s">
        <v>4</v>
      </c>
      <c r="B5044" s="4" t="s">
        <v>5</v>
      </c>
      <c r="C5044" s="4" t="s">
        <v>7</v>
      </c>
      <c r="D5044" s="4" t="s">
        <v>11</v>
      </c>
      <c r="E5044" s="4" t="s">
        <v>8</v>
      </c>
      <c r="F5044" s="4" t="s">
        <v>8</v>
      </c>
      <c r="G5044" s="4" t="s">
        <v>8</v>
      </c>
      <c r="H5044" s="4" t="s">
        <v>8</v>
      </c>
    </row>
    <row r="5045" spans="1:9">
      <c r="A5045" t="n">
        <v>44985</v>
      </c>
      <c r="B5045" s="27" t="n">
        <v>51</v>
      </c>
      <c r="C5045" s="7" t="n">
        <v>3</v>
      </c>
      <c r="D5045" s="7" t="n">
        <v>61493</v>
      </c>
      <c r="E5045" s="7" t="s">
        <v>270</v>
      </c>
      <c r="F5045" s="7" t="s">
        <v>271</v>
      </c>
      <c r="G5045" s="7" t="s">
        <v>87</v>
      </c>
      <c r="H5045" s="7" t="s">
        <v>88</v>
      </c>
    </row>
    <row r="5046" spans="1:9">
      <c r="A5046" t="s">
        <v>4</v>
      </c>
      <c r="B5046" s="4" t="s">
        <v>5</v>
      </c>
      <c r="C5046" s="4" t="s">
        <v>7</v>
      </c>
      <c r="D5046" s="4" t="s">
        <v>11</v>
      </c>
      <c r="E5046" s="4" t="s">
        <v>8</v>
      </c>
      <c r="F5046" s="4" t="s">
        <v>8</v>
      </c>
      <c r="G5046" s="4" t="s">
        <v>8</v>
      </c>
      <c r="H5046" s="4" t="s">
        <v>8</v>
      </c>
    </row>
    <row r="5047" spans="1:9">
      <c r="A5047" t="n">
        <v>45014</v>
      </c>
      <c r="B5047" s="27" t="n">
        <v>51</v>
      </c>
      <c r="C5047" s="7" t="n">
        <v>3</v>
      </c>
      <c r="D5047" s="7" t="n">
        <v>61494</v>
      </c>
      <c r="E5047" s="7" t="s">
        <v>270</v>
      </c>
      <c r="F5047" s="7" t="s">
        <v>271</v>
      </c>
      <c r="G5047" s="7" t="s">
        <v>87</v>
      </c>
      <c r="H5047" s="7" t="s">
        <v>88</v>
      </c>
    </row>
    <row r="5048" spans="1:9">
      <c r="A5048" t="s">
        <v>4</v>
      </c>
      <c r="B5048" s="4" t="s">
        <v>5</v>
      </c>
      <c r="C5048" s="4" t="s">
        <v>7</v>
      </c>
      <c r="D5048" s="4" t="s">
        <v>11</v>
      </c>
      <c r="E5048" s="4" t="s">
        <v>8</v>
      </c>
      <c r="F5048" s="4" t="s">
        <v>8</v>
      </c>
      <c r="G5048" s="4" t="s">
        <v>8</v>
      </c>
      <c r="H5048" s="4" t="s">
        <v>8</v>
      </c>
    </row>
    <row r="5049" spans="1:9">
      <c r="A5049" t="n">
        <v>45043</v>
      </c>
      <c r="B5049" s="27" t="n">
        <v>51</v>
      </c>
      <c r="C5049" s="7" t="n">
        <v>3</v>
      </c>
      <c r="D5049" s="7" t="n">
        <v>61495</v>
      </c>
      <c r="E5049" s="7" t="s">
        <v>270</v>
      </c>
      <c r="F5049" s="7" t="s">
        <v>271</v>
      </c>
      <c r="G5049" s="7" t="s">
        <v>87</v>
      </c>
      <c r="H5049" s="7" t="s">
        <v>88</v>
      </c>
    </row>
    <row r="5050" spans="1:9">
      <c r="A5050" t="s">
        <v>4</v>
      </c>
      <c r="B5050" s="4" t="s">
        <v>5</v>
      </c>
      <c r="C5050" s="4" t="s">
        <v>11</v>
      </c>
      <c r="D5050" s="4" t="s">
        <v>11</v>
      </c>
      <c r="E5050" s="4" t="s">
        <v>13</v>
      </c>
      <c r="F5050" s="4" t="s">
        <v>13</v>
      </c>
      <c r="G5050" s="4" t="s">
        <v>13</v>
      </c>
      <c r="H5050" s="4" t="s">
        <v>13</v>
      </c>
      <c r="I5050" s="4" t="s">
        <v>7</v>
      </c>
      <c r="J5050" s="4" t="s">
        <v>11</v>
      </c>
    </row>
    <row r="5051" spans="1:9">
      <c r="A5051" t="n">
        <v>45072</v>
      </c>
      <c r="B5051" s="58" t="n">
        <v>55</v>
      </c>
      <c r="C5051" s="7" t="n">
        <v>0</v>
      </c>
      <c r="D5051" s="7" t="n">
        <v>65024</v>
      </c>
      <c r="E5051" s="7" t="n">
        <v>0</v>
      </c>
      <c r="F5051" s="7" t="n">
        <v>0</v>
      </c>
      <c r="G5051" s="7" t="n">
        <v>3</v>
      </c>
      <c r="H5051" s="7" t="n">
        <v>1.5</v>
      </c>
      <c r="I5051" s="7" t="n">
        <v>1</v>
      </c>
      <c r="J5051" s="7" t="n">
        <v>0</v>
      </c>
    </row>
    <row r="5052" spans="1:9">
      <c r="A5052" t="s">
        <v>4</v>
      </c>
      <c r="B5052" s="4" t="s">
        <v>5</v>
      </c>
      <c r="C5052" s="4" t="s">
        <v>11</v>
      </c>
      <c r="D5052" s="4" t="s">
        <v>11</v>
      </c>
      <c r="E5052" s="4" t="s">
        <v>13</v>
      </c>
      <c r="F5052" s="4" t="s">
        <v>13</v>
      </c>
      <c r="G5052" s="4" t="s">
        <v>13</v>
      </c>
      <c r="H5052" s="4" t="s">
        <v>13</v>
      </c>
      <c r="I5052" s="4" t="s">
        <v>7</v>
      </c>
      <c r="J5052" s="4" t="s">
        <v>11</v>
      </c>
    </row>
    <row r="5053" spans="1:9">
      <c r="A5053" t="n">
        <v>45096</v>
      </c>
      <c r="B5053" s="58" t="n">
        <v>55</v>
      </c>
      <c r="C5053" s="7" t="n">
        <v>61491</v>
      </c>
      <c r="D5053" s="7" t="n">
        <v>65024</v>
      </c>
      <c r="E5053" s="7" t="n">
        <v>0</v>
      </c>
      <c r="F5053" s="7" t="n">
        <v>0</v>
      </c>
      <c r="G5053" s="7" t="n">
        <v>3</v>
      </c>
      <c r="H5053" s="7" t="n">
        <v>1.5</v>
      </c>
      <c r="I5053" s="7" t="n">
        <v>1</v>
      </c>
      <c r="J5053" s="7" t="n">
        <v>0</v>
      </c>
    </row>
    <row r="5054" spans="1:9">
      <c r="A5054" t="s">
        <v>4</v>
      </c>
      <c r="B5054" s="4" t="s">
        <v>5</v>
      </c>
      <c r="C5054" s="4" t="s">
        <v>11</v>
      </c>
      <c r="D5054" s="4" t="s">
        <v>11</v>
      </c>
      <c r="E5054" s="4" t="s">
        <v>13</v>
      </c>
      <c r="F5054" s="4" t="s">
        <v>13</v>
      </c>
      <c r="G5054" s="4" t="s">
        <v>13</v>
      </c>
      <c r="H5054" s="4" t="s">
        <v>13</v>
      </c>
      <c r="I5054" s="4" t="s">
        <v>7</v>
      </c>
      <c r="J5054" s="4" t="s">
        <v>11</v>
      </c>
    </row>
    <row r="5055" spans="1:9">
      <c r="A5055" t="n">
        <v>45120</v>
      </c>
      <c r="B5055" s="58" t="n">
        <v>55</v>
      </c>
      <c r="C5055" s="7" t="n">
        <v>61492</v>
      </c>
      <c r="D5055" s="7" t="n">
        <v>65024</v>
      </c>
      <c r="E5055" s="7" t="n">
        <v>0</v>
      </c>
      <c r="F5055" s="7" t="n">
        <v>0</v>
      </c>
      <c r="G5055" s="7" t="n">
        <v>3</v>
      </c>
      <c r="H5055" s="7" t="n">
        <v>1.5</v>
      </c>
      <c r="I5055" s="7" t="n">
        <v>1</v>
      </c>
      <c r="J5055" s="7" t="n">
        <v>0</v>
      </c>
    </row>
    <row r="5056" spans="1:9">
      <c r="A5056" t="s">
        <v>4</v>
      </c>
      <c r="B5056" s="4" t="s">
        <v>5</v>
      </c>
      <c r="C5056" s="4" t="s">
        <v>11</v>
      </c>
      <c r="D5056" s="4" t="s">
        <v>11</v>
      </c>
      <c r="E5056" s="4" t="s">
        <v>13</v>
      </c>
      <c r="F5056" s="4" t="s">
        <v>13</v>
      </c>
      <c r="G5056" s="4" t="s">
        <v>13</v>
      </c>
      <c r="H5056" s="4" t="s">
        <v>13</v>
      </c>
      <c r="I5056" s="4" t="s">
        <v>7</v>
      </c>
      <c r="J5056" s="4" t="s">
        <v>11</v>
      </c>
    </row>
    <row r="5057" spans="1:10">
      <c r="A5057" t="n">
        <v>45144</v>
      </c>
      <c r="B5057" s="58" t="n">
        <v>55</v>
      </c>
      <c r="C5057" s="7" t="n">
        <v>61493</v>
      </c>
      <c r="D5057" s="7" t="n">
        <v>65024</v>
      </c>
      <c r="E5057" s="7" t="n">
        <v>0</v>
      </c>
      <c r="F5057" s="7" t="n">
        <v>0</v>
      </c>
      <c r="G5057" s="7" t="n">
        <v>3</v>
      </c>
      <c r="H5057" s="7" t="n">
        <v>1.5</v>
      </c>
      <c r="I5057" s="7" t="n">
        <v>1</v>
      </c>
      <c r="J5057" s="7" t="n">
        <v>0</v>
      </c>
    </row>
    <row r="5058" spans="1:10">
      <c r="A5058" t="s">
        <v>4</v>
      </c>
      <c r="B5058" s="4" t="s">
        <v>5</v>
      </c>
      <c r="C5058" s="4" t="s">
        <v>11</v>
      </c>
      <c r="D5058" s="4" t="s">
        <v>11</v>
      </c>
      <c r="E5058" s="4" t="s">
        <v>13</v>
      </c>
      <c r="F5058" s="4" t="s">
        <v>13</v>
      </c>
      <c r="G5058" s="4" t="s">
        <v>13</v>
      </c>
      <c r="H5058" s="4" t="s">
        <v>13</v>
      </c>
      <c r="I5058" s="4" t="s">
        <v>7</v>
      </c>
      <c r="J5058" s="4" t="s">
        <v>11</v>
      </c>
    </row>
    <row r="5059" spans="1:10">
      <c r="A5059" t="n">
        <v>45168</v>
      </c>
      <c r="B5059" s="58" t="n">
        <v>55</v>
      </c>
      <c r="C5059" s="7" t="n">
        <v>61494</v>
      </c>
      <c r="D5059" s="7" t="n">
        <v>65024</v>
      </c>
      <c r="E5059" s="7" t="n">
        <v>0</v>
      </c>
      <c r="F5059" s="7" t="n">
        <v>0</v>
      </c>
      <c r="G5059" s="7" t="n">
        <v>3</v>
      </c>
      <c r="H5059" s="7" t="n">
        <v>1.5</v>
      </c>
      <c r="I5059" s="7" t="n">
        <v>1</v>
      </c>
      <c r="J5059" s="7" t="n">
        <v>0</v>
      </c>
    </row>
    <row r="5060" spans="1:10">
      <c r="A5060" t="s">
        <v>4</v>
      </c>
      <c r="B5060" s="4" t="s">
        <v>5</v>
      </c>
      <c r="C5060" s="4" t="s">
        <v>11</v>
      </c>
      <c r="D5060" s="4" t="s">
        <v>11</v>
      </c>
      <c r="E5060" s="4" t="s">
        <v>13</v>
      </c>
      <c r="F5060" s="4" t="s">
        <v>13</v>
      </c>
      <c r="G5060" s="4" t="s">
        <v>13</v>
      </c>
      <c r="H5060" s="4" t="s">
        <v>13</v>
      </c>
      <c r="I5060" s="4" t="s">
        <v>7</v>
      </c>
      <c r="J5060" s="4" t="s">
        <v>11</v>
      </c>
    </row>
    <row r="5061" spans="1:10">
      <c r="A5061" t="n">
        <v>45192</v>
      </c>
      <c r="B5061" s="58" t="n">
        <v>55</v>
      </c>
      <c r="C5061" s="7" t="n">
        <v>61495</v>
      </c>
      <c r="D5061" s="7" t="n">
        <v>65024</v>
      </c>
      <c r="E5061" s="7" t="n">
        <v>0</v>
      </c>
      <c r="F5061" s="7" t="n">
        <v>0</v>
      </c>
      <c r="G5061" s="7" t="n">
        <v>3</v>
      </c>
      <c r="H5061" s="7" t="n">
        <v>1.5</v>
      </c>
      <c r="I5061" s="7" t="n">
        <v>1</v>
      </c>
      <c r="J5061" s="7" t="n">
        <v>0</v>
      </c>
    </row>
    <row r="5062" spans="1:10">
      <c r="A5062" t="s">
        <v>4</v>
      </c>
      <c r="B5062" s="4" t="s">
        <v>5</v>
      </c>
      <c r="C5062" s="4" t="s">
        <v>11</v>
      </c>
      <c r="D5062" s="4" t="s">
        <v>7</v>
      </c>
      <c r="E5062" s="4" t="s">
        <v>7</v>
      </c>
      <c r="F5062" s="4" t="s">
        <v>8</v>
      </c>
    </row>
    <row r="5063" spans="1:10">
      <c r="A5063" t="n">
        <v>45216</v>
      </c>
      <c r="B5063" s="41" t="n">
        <v>20</v>
      </c>
      <c r="C5063" s="7" t="n">
        <v>6</v>
      </c>
      <c r="D5063" s="7" t="n">
        <v>3</v>
      </c>
      <c r="E5063" s="7" t="n">
        <v>11</v>
      </c>
      <c r="F5063" s="7" t="s">
        <v>463</v>
      </c>
    </row>
    <row r="5064" spans="1:10">
      <c r="A5064" t="s">
        <v>4</v>
      </c>
      <c r="B5064" s="4" t="s">
        <v>5</v>
      </c>
      <c r="C5064" s="4" t="s">
        <v>7</v>
      </c>
      <c r="D5064" s="4" t="s">
        <v>11</v>
      </c>
      <c r="E5064" s="4" t="s">
        <v>13</v>
      </c>
    </row>
    <row r="5065" spans="1:10">
      <c r="A5065" t="n">
        <v>45248</v>
      </c>
      <c r="B5065" s="32" t="n">
        <v>58</v>
      </c>
      <c r="C5065" s="7" t="n">
        <v>100</v>
      </c>
      <c r="D5065" s="7" t="n">
        <v>1000</v>
      </c>
      <c r="E5065" s="7" t="n">
        <v>1</v>
      </c>
    </row>
    <row r="5066" spans="1:10">
      <c r="A5066" t="s">
        <v>4</v>
      </c>
      <c r="B5066" s="4" t="s">
        <v>5</v>
      </c>
      <c r="C5066" s="4" t="s">
        <v>7</v>
      </c>
      <c r="D5066" s="4" t="s">
        <v>11</v>
      </c>
    </row>
    <row r="5067" spans="1:10">
      <c r="A5067" t="n">
        <v>45256</v>
      </c>
      <c r="B5067" s="32" t="n">
        <v>58</v>
      </c>
      <c r="C5067" s="7" t="n">
        <v>255</v>
      </c>
      <c r="D5067" s="7" t="n">
        <v>0</v>
      </c>
    </row>
    <row r="5068" spans="1:10">
      <c r="A5068" t="s">
        <v>4</v>
      </c>
      <c r="B5068" s="4" t="s">
        <v>5</v>
      </c>
      <c r="C5068" s="4" t="s">
        <v>11</v>
      </c>
      <c r="D5068" s="4" t="s">
        <v>7</v>
      </c>
    </row>
    <row r="5069" spans="1:10">
      <c r="A5069" t="n">
        <v>45260</v>
      </c>
      <c r="B5069" s="49" t="n">
        <v>56</v>
      </c>
      <c r="C5069" s="7" t="n">
        <v>0</v>
      </c>
      <c r="D5069" s="7" t="n">
        <v>0</v>
      </c>
    </row>
    <row r="5070" spans="1:10">
      <c r="A5070" t="s">
        <v>4</v>
      </c>
      <c r="B5070" s="4" t="s">
        <v>5</v>
      </c>
      <c r="C5070" s="4" t="s">
        <v>11</v>
      </c>
      <c r="D5070" s="4" t="s">
        <v>7</v>
      </c>
    </row>
    <row r="5071" spans="1:10">
      <c r="A5071" t="n">
        <v>45264</v>
      </c>
      <c r="B5071" s="49" t="n">
        <v>56</v>
      </c>
      <c r="C5071" s="7" t="n">
        <v>61491</v>
      </c>
      <c r="D5071" s="7" t="n">
        <v>0</v>
      </c>
    </row>
    <row r="5072" spans="1:10">
      <c r="A5072" t="s">
        <v>4</v>
      </c>
      <c r="B5072" s="4" t="s">
        <v>5</v>
      </c>
      <c r="C5072" s="4" t="s">
        <v>11</v>
      </c>
      <c r="D5072" s="4" t="s">
        <v>7</v>
      </c>
    </row>
    <row r="5073" spans="1:10">
      <c r="A5073" t="n">
        <v>45268</v>
      </c>
      <c r="B5073" s="49" t="n">
        <v>56</v>
      </c>
      <c r="C5073" s="7" t="n">
        <v>61492</v>
      </c>
      <c r="D5073" s="7" t="n">
        <v>0</v>
      </c>
    </row>
    <row r="5074" spans="1:10">
      <c r="A5074" t="s">
        <v>4</v>
      </c>
      <c r="B5074" s="4" t="s">
        <v>5</v>
      </c>
      <c r="C5074" s="4" t="s">
        <v>11</v>
      </c>
      <c r="D5074" s="4" t="s">
        <v>7</v>
      </c>
    </row>
    <row r="5075" spans="1:10">
      <c r="A5075" t="n">
        <v>45272</v>
      </c>
      <c r="B5075" s="49" t="n">
        <v>56</v>
      </c>
      <c r="C5075" s="7" t="n">
        <v>61493</v>
      </c>
      <c r="D5075" s="7" t="n">
        <v>0</v>
      </c>
    </row>
    <row r="5076" spans="1:10">
      <c r="A5076" t="s">
        <v>4</v>
      </c>
      <c r="B5076" s="4" t="s">
        <v>5</v>
      </c>
      <c r="C5076" s="4" t="s">
        <v>11</v>
      </c>
      <c r="D5076" s="4" t="s">
        <v>7</v>
      </c>
    </row>
    <row r="5077" spans="1:10">
      <c r="A5077" t="n">
        <v>45276</v>
      </c>
      <c r="B5077" s="49" t="n">
        <v>56</v>
      </c>
      <c r="C5077" s="7" t="n">
        <v>61494</v>
      </c>
      <c r="D5077" s="7" t="n">
        <v>0</v>
      </c>
    </row>
    <row r="5078" spans="1:10">
      <c r="A5078" t="s">
        <v>4</v>
      </c>
      <c r="B5078" s="4" t="s">
        <v>5</v>
      </c>
      <c r="C5078" s="4" t="s">
        <v>11</v>
      </c>
      <c r="D5078" s="4" t="s">
        <v>7</v>
      </c>
    </row>
    <row r="5079" spans="1:10">
      <c r="A5079" t="n">
        <v>45280</v>
      </c>
      <c r="B5079" s="49" t="n">
        <v>56</v>
      </c>
      <c r="C5079" s="7" t="n">
        <v>61495</v>
      </c>
      <c r="D5079" s="7" t="n">
        <v>0</v>
      </c>
    </row>
    <row r="5080" spans="1:10">
      <c r="A5080" t="s">
        <v>4</v>
      </c>
      <c r="B5080" s="4" t="s">
        <v>5</v>
      </c>
      <c r="C5080" s="4" t="s">
        <v>7</v>
      </c>
      <c r="D5080" s="4" t="s">
        <v>11</v>
      </c>
    </row>
    <row r="5081" spans="1:10">
      <c r="A5081" t="n">
        <v>45284</v>
      </c>
      <c r="B5081" s="60" t="n">
        <v>45</v>
      </c>
      <c r="C5081" s="7" t="n">
        <v>7</v>
      </c>
      <c r="D5081" s="7" t="n">
        <v>255</v>
      </c>
    </row>
    <row r="5082" spans="1:10">
      <c r="A5082" t="s">
        <v>4</v>
      </c>
      <c r="B5082" s="4" t="s">
        <v>5</v>
      </c>
      <c r="C5082" s="4" t="s">
        <v>7</v>
      </c>
      <c r="D5082" s="4" t="s">
        <v>15</v>
      </c>
      <c r="E5082" s="4" t="s">
        <v>7</v>
      </c>
      <c r="F5082" s="4" t="s">
        <v>15</v>
      </c>
      <c r="G5082" s="4" t="s">
        <v>7</v>
      </c>
      <c r="H5082" s="4" t="s">
        <v>7</v>
      </c>
      <c r="I5082" s="4" t="s">
        <v>15</v>
      </c>
      <c r="J5082" s="4" t="s">
        <v>7</v>
      </c>
      <c r="K5082" s="14" t="s">
        <v>14</v>
      </c>
      <c r="L5082" s="4" t="s">
        <v>5</v>
      </c>
      <c r="M5082" s="4" t="s">
        <v>7</v>
      </c>
      <c r="N5082" s="4" t="s">
        <v>11</v>
      </c>
      <c r="O5082" s="14" t="s">
        <v>16</v>
      </c>
      <c r="P5082" s="4" t="s">
        <v>7</v>
      </c>
      <c r="Q5082" s="4" t="s">
        <v>7</v>
      </c>
      <c r="R5082" s="4" t="s">
        <v>7</v>
      </c>
      <c r="S5082" s="4" t="s">
        <v>12</v>
      </c>
    </row>
    <row r="5083" spans="1:10">
      <c r="A5083" t="n">
        <v>45288</v>
      </c>
      <c r="B5083" s="10" t="n">
        <v>5</v>
      </c>
      <c r="C5083" s="7" t="n">
        <v>0</v>
      </c>
      <c r="D5083" s="7" t="n">
        <v>61440</v>
      </c>
      <c r="E5083" s="7" t="n">
        <v>0</v>
      </c>
      <c r="F5083" s="7" t="n">
        <v>0</v>
      </c>
      <c r="G5083" s="7" t="n">
        <v>12</v>
      </c>
      <c r="H5083" s="7" t="n">
        <v>0</v>
      </c>
      <c r="I5083" s="7" t="n">
        <v>61440</v>
      </c>
      <c r="J5083" s="7" t="n">
        <v>28</v>
      </c>
      <c r="K5083" s="14" t="s">
        <v>3</v>
      </c>
      <c r="L5083" s="52" t="n">
        <v>64</v>
      </c>
      <c r="M5083" s="7" t="n">
        <v>9</v>
      </c>
      <c r="N5083" s="7" t="n">
        <v>6</v>
      </c>
      <c r="O5083" s="14" t="s">
        <v>3</v>
      </c>
      <c r="P5083" s="7" t="n">
        <v>12</v>
      </c>
      <c r="Q5083" s="7" t="n">
        <v>3</v>
      </c>
      <c r="R5083" s="7" t="n">
        <v>1</v>
      </c>
      <c r="S5083" s="11" t="n">
        <f t="normal" ca="1">A5087</f>
        <v>0</v>
      </c>
    </row>
    <row r="5084" spans="1:10">
      <c r="A5084" t="s">
        <v>4</v>
      </c>
      <c r="B5084" s="4" t="s">
        <v>5</v>
      </c>
      <c r="C5084" s="4" t="s">
        <v>11</v>
      </c>
      <c r="D5084" s="4" t="s">
        <v>11</v>
      </c>
      <c r="E5084" s="4" t="s">
        <v>11</v>
      </c>
    </row>
    <row r="5085" spans="1:10">
      <c r="A5085" t="n">
        <v>45317</v>
      </c>
      <c r="B5085" s="66" t="n">
        <v>61</v>
      </c>
      <c r="C5085" s="7" t="n">
        <v>61440</v>
      </c>
      <c r="D5085" s="7" t="n">
        <v>6</v>
      </c>
      <c r="E5085" s="7" t="n">
        <v>1000</v>
      </c>
    </row>
    <row r="5086" spans="1:10">
      <c r="A5086" t="s">
        <v>4</v>
      </c>
      <c r="B5086" s="4" t="s">
        <v>5</v>
      </c>
      <c r="C5086" s="4" t="s">
        <v>7</v>
      </c>
      <c r="D5086" s="4" t="s">
        <v>15</v>
      </c>
      <c r="E5086" s="4" t="s">
        <v>7</v>
      </c>
      <c r="F5086" s="4" t="s">
        <v>15</v>
      </c>
      <c r="G5086" s="4" t="s">
        <v>7</v>
      </c>
      <c r="H5086" s="4" t="s">
        <v>7</v>
      </c>
      <c r="I5086" s="4" t="s">
        <v>15</v>
      </c>
      <c r="J5086" s="4" t="s">
        <v>7</v>
      </c>
      <c r="K5086" s="14" t="s">
        <v>14</v>
      </c>
      <c r="L5086" s="4" t="s">
        <v>5</v>
      </c>
      <c r="M5086" s="4" t="s">
        <v>7</v>
      </c>
      <c r="N5086" s="4" t="s">
        <v>11</v>
      </c>
      <c r="O5086" s="14" t="s">
        <v>16</v>
      </c>
      <c r="P5086" s="4" t="s">
        <v>7</v>
      </c>
      <c r="Q5086" s="4" t="s">
        <v>7</v>
      </c>
      <c r="R5086" s="4" t="s">
        <v>7</v>
      </c>
      <c r="S5086" s="4" t="s">
        <v>12</v>
      </c>
    </row>
    <row r="5087" spans="1:10">
      <c r="A5087" t="n">
        <v>45324</v>
      </c>
      <c r="B5087" s="10" t="n">
        <v>5</v>
      </c>
      <c r="C5087" s="7" t="n">
        <v>0</v>
      </c>
      <c r="D5087" s="7" t="n">
        <v>61440</v>
      </c>
      <c r="E5087" s="7" t="n">
        <v>0</v>
      </c>
      <c r="F5087" s="7" t="n">
        <v>1</v>
      </c>
      <c r="G5087" s="7" t="n">
        <v>12</v>
      </c>
      <c r="H5087" s="7" t="n">
        <v>0</v>
      </c>
      <c r="I5087" s="7" t="n">
        <v>61440</v>
      </c>
      <c r="J5087" s="7" t="n">
        <v>28</v>
      </c>
      <c r="K5087" s="14" t="s">
        <v>3</v>
      </c>
      <c r="L5087" s="52" t="n">
        <v>64</v>
      </c>
      <c r="M5087" s="7" t="n">
        <v>9</v>
      </c>
      <c r="N5087" s="7" t="n">
        <v>6</v>
      </c>
      <c r="O5087" s="14" t="s">
        <v>3</v>
      </c>
      <c r="P5087" s="7" t="n">
        <v>12</v>
      </c>
      <c r="Q5087" s="7" t="n">
        <v>3</v>
      </c>
      <c r="R5087" s="7" t="n">
        <v>1</v>
      </c>
      <c r="S5087" s="11" t="n">
        <f t="normal" ca="1">A5091</f>
        <v>0</v>
      </c>
    </row>
    <row r="5088" spans="1:10">
      <c r="A5088" t="s">
        <v>4</v>
      </c>
      <c r="B5088" s="4" t="s">
        <v>5</v>
      </c>
      <c r="C5088" s="4" t="s">
        <v>11</v>
      </c>
      <c r="D5088" s="4" t="s">
        <v>11</v>
      </c>
      <c r="E5088" s="4" t="s">
        <v>11</v>
      </c>
    </row>
    <row r="5089" spans="1:19">
      <c r="A5089" t="n">
        <v>45353</v>
      </c>
      <c r="B5089" s="66" t="n">
        <v>61</v>
      </c>
      <c r="C5089" s="7" t="n">
        <v>61441</v>
      </c>
      <c r="D5089" s="7" t="n">
        <v>6</v>
      </c>
      <c r="E5089" s="7" t="n">
        <v>1000</v>
      </c>
    </row>
    <row r="5090" spans="1:19">
      <c r="A5090" t="s">
        <v>4</v>
      </c>
      <c r="B5090" s="4" t="s">
        <v>5</v>
      </c>
      <c r="C5090" s="4" t="s">
        <v>7</v>
      </c>
      <c r="D5090" s="4" t="s">
        <v>15</v>
      </c>
      <c r="E5090" s="4" t="s">
        <v>7</v>
      </c>
      <c r="F5090" s="4" t="s">
        <v>15</v>
      </c>
      <c r="G5090" s="4" t="s">
        <v>7</v>
      </c>
      <c r="H5090" s="4" t="s">
        <v>7</v>
      </c>
      <c r="I5090" s="4" t="s">
        <v>15</v>
      </c>
      <c r="J5090" s="4" t="s">
        <v>7</v>
      </c>
      <c r="K5090" s="14" t="s">
        <v>14</v>
      </c>
      <c r="L5090" s="4" t="s">
        <v>5</v>
      </c>
      <c r="M5090" s="4" t="s">
        <v>7</v>
      </c>
      <c r="N5090" s="4" t="s">
        <v>11</v>
      </c>
      <c r="O5090" s="14" t="s">
        <v>16</v>
      </c>
      <c r="P5090" s="4" t="s">
        <v>7</v>
      </c>
      <c r="Q5090" s="4" t="s">
        <v>7</v>
      </c>
      <c r="R5090" s="4" t="s">
        <v>7</v>
      </c>
      <c r="S5090" s="4" t="s">
        <v>12</v>
      </c>
    </row>
    <row r="5091" spans="1:19">
      <c r="A5091" t="n">
        <v>45360</v>
      </c>
      <c r="B5091" s="10" t="n">
        <v>5</v>
      </c>
      <c r="C5091" s="7" t="n">
        <v>0</v>
      </c>
      <c r="D5091" s="7" t="n">
        <v>61440</v>
      </c>
      <c r="E5091" s="7" t="n">
        <v>0</v>
      </c>
      <c r="F5091" s="7" t="n">
        <v>2</v>
      </c>
      <c r="G5091" s="7" t="n">
        <v>12</v>
      </c>
      <c r="H5091" s="7" t="n">
        <v>0</v>
      </c>
      <c r="I5091" s="7" t="n">
        <v>61440</v>
      </c>
      <c r="J5091" s="7" t="n">
        <v>28</v>
      </c>
      <c r="K5091" s="14" t="s">
        <v>3</v>
      </c>
      <c r="L5091" s="52" t="n">
        <v>64</v>
      </c>
      <c r="M5091" s="7" t="n">
        <v>9</v>
      </c>
      <c r="N5091" s="7" t="n">
        <v>6</v>
      </c>
      <c r="O5091" s="14" t="s">
        <v>3</v>
      </c>
      <c r="P5091" s="7" t="n">
        <v>12</v>
      </c>
      <c r="Q5091" s="7" t="n">
        <v>3</v>
      </c>
      <c r="R5091" s="7" t="n">
        <v>1</v>
      </c>
      <c r="S5091" s="11" t="n">
        <f t="normal" ca="1">A5095</f>
        <v>0</v>
      </c>
    </row>
    <row r="5092" spans="1:19">
      <c r="A5092" t="s">
        <v>4</v>
      </c>
      <c r="B5092" s="4" t="s">
        <v>5</v>
      </c>
      <c r="C5092" s="4" t="s">
        <v>11</v>
      </c>
      <c r="D5092" s="4" t="s">
        <v>11</v>
      </c>
      <c r="E5092" s="4" t="s">
        <v>11</v>
      </c>
    </row>
    <row r="5093" spans="1:19">
      <c r="A5093" t="n">
        <v>45389</v>
      </c>
      <c r="B5093" s="66" t="n">
        <v>61</v>
      </c>
      <c r="C5093" s="7" t="n">
        <v>61442</v>
      </c>
      <c r="D5093" s="7" t="n">
        <v>6</v>
      </c>
      <c r="E5093" s="7" t="n">
        <v>1000</v>
      </c>
    </row>
    <row r="5094" spans="1:19">
      <c r="A5094" t="s">
        <v>4</v>
      </c>
      <c r="B5094" s="4" t="s">
        <v>5</v>
      </c>
      <c r="C5094" s="4" t="s">
        <v>7</v>
      </c>
      <c r="D5094" s="4" t="s">
        <v>15</v>
      </c>
      <c r="E5094" s="4" t="s">
        <v>7</v>
      </c>
      <c r="F5094" s="4" t="s">
        <v>15</v>
      </c>
      <c r="G5094" s="4" t="s">
        <v>7</v>
      </c>
      <c r="H5094" s="4" t="s">
        <v>7</v>
      </c>
      <c r="I5094" s="4" t="s">
        <v>15</v>
      </c>
      <c r="J5094" s="4" t="s">
        <v>7</v>
      </c>
      <c r="K5094" s="14" t="s">
        <v>14</v>
      </c>
      <c r="L5094" s="4" t="s">
        <v>5</v>
      </c>
      <c r="M5094" s="4" t="s">
        <v>7</v>
      </c>
      <c r="N5094" s="4" t="s">
        <v>11</v>
      </c>
      <c r="O5094" s="14" t="s">
        <v>16</v>
      </c>
      <c r="P5094" s="4" t="s">
        <v>7</v>
      </c>
      <c r="Q5094" s="4" t="s">
        <v>7</v>
      </c>
      <c r="R5094" s="4" t="s">
        <v>7</v>
      </c>
      <c r="S5094" s="4" t="s">
        <v>12</v>
      </c>
    </row>
    <row r="5095" spans="1:19">
      <c r="A5095" t="n">
        <v>45396</v>
      </c>
      <c r="B5095" s="10" t="n">
        <v>5</v>
      </c>
      <c r="C5095" s="7" t="n">
        <v>0</v>
      </c>
      <c r="D5095" s="7" t="n">
        <v>61440</v>
      </c>
      <c r="E5095" s="7" t="n">
        <v>0</v>
      </c>
      <c r="F5095" s="7" t="n">
        <v>3</v>
      </c>
      <c r="G5095" s="7" t="n">
        <v>12</v>
      </c>
      <c r="H5095" s="7" t="n">
        <v>0</v>
      </c>
      <c r="I5095" s="7" t="n">
        <v>61440</v>
      </c>
      <c r="J5095" s="7" t="n">
        <v>28</v>
      </c>
      <c r="K5095" s="14" t="s">
        <v>3</v>
      </c>
      <c r="L5095" s="52" t="n">
        <v>64</v>
      </c>
      <c r="M5095" s="7" t="n">
        <v>9</v>
      </c>
      <c r="N5095" s="7" t="n">
        <v>6</v>
      </c>
      <c r="O5095" s="14" t="s">
        <v>3</v>
      </c>
      <c r="P5095" s="7" t="n">
        <v>12</v>
      </c>
      <c r="Q5095" s="7" t="n">
        <v>3</v>
      </c>
      <c r="R5095" s="7" t="n">
        <v>1</v>
      </c>
      <c r="S5095" s="11" t="n">
        <f t="normal" ca="1">A5099</f>
        <v>0</v>
      </c>
    </row>
    <row r="5096" spans="1:19">
      <c r="A5096" t="s">
        <v>4</v>
      </c>
      <c r="B5096" s="4" t="s">
        <v>5</v>
      </c>
      <c r="C5096" s="4" t="s">
        <v>11</v>
      </c>
      <c r="D5096" s="4" t="s">
        <v>11</v>
      </c>
      <c r="E5096" s="4" t="s">
        <v>11</v>
      </c>
    </row>
    <row r="5097" spans="1:19">
      <c r="A5097" t="n">
        <v>45425</v>
      </c>
      <c r="B5097" s="66" t="n">
        <v>61</v>
      </c>
      <c r="C5097" s="7" t="n">
        <v>61443</v>
      </c>
      <c r="D5097" s="7" t="n">
        <v>6</v>
      </c>
      <c r="E5097" s="7" t="n">
        <v>1000</v>
      </c>
    </row>
    <row r="5098" spans="1:19">
      <c r="A5098" t="s">
        <v>4</v>
      </c>
      <c r="B5098" s="4" t="s">
        <v>5</v>
      </c>
      <c r="C5098" s="4" t="s">
        <v>7</v>
      </c>
      <c r="D5098" s="4" t="s">
        <v>15</v>
      </c>
      <c r="E5098" s="4" t="s">
        <v>7</v>
      </c>
      <c r="F5098" s="4" t="s">
        <v>15</v>
      </c>
      <c r="G5098" s="4" t="s">
        <v>7</v>
      </c>
      <c r="H5098" s="4" t="s">
        <v>7</v>
      </c>
      <c r="I5098" s="4" t="s">
        <v>15</v>
      </c>
      <c r="J5098" s="4" t="s">
        <v>7</v>
      </c>
      <c r="K5098" s="14" t="s">
        <v>14</v>
      </c>
      <c r="L5098" s="4" t="s">
        <v>5</v>
      </c>
      <c r="M5098" s="4" t="s">
        <v>7</v>
      </c>
      <c r="N5098" s="4" t="s">
        <v>11</v>
      </c>
      <c r="O5098" s="14" t="s">
        <v>16</v>
      </c>
      <c r="P5098" s="4" t="s">
        <v>7</v>
      </c>
      <c r="Q5098" s="4" t="s">
        <v>7</v>
      </c>
      <c r="R5098" s="4" t="s">
        <v>7</v>
      </c>
      <c r="S5098" s="4" t="s">
        <v>12</v>
      </c>
    </row>
    <row r="5099" spans="1:19">
      <c r="A5099" t="n">
        <v>45432</v>
      </c>
      <c r="B5099" s="10" t="n">
        <v>5</v>
      </c>
      <c r="C5099" s="7" t="n">
        <v>0</v>
      </c>
      <c r="D5099" s="7" t="n">
        <v>61440</v>
      </c>
      <c r="E5099" s="7" t="n">
        <v>0</v>
      </c>
      <c r="F5099" s="7" t="n">
        <v>4</v>
      </c>
      <c r="G5099" s="7" t="n">
        <v>12</v>
      </c>
      <c r="H5099" s="7" t="n">
        <v>0</v>
      </c>
      <c r="I5099" s="7" t="n">
        <v>61440</v>
      </c>
      <c r="J5099" s="7" t="n">
        <v>28</v>
      </c>
      <c r="K5099" s="14" t="s">
        <v>3</v>
      </c>
      <c r="L5099" s="52" t="n">
        <v>64</v>
      </c>
      <c r="M5099" s="7" t="n">
        <v>9</v>
      </c>
      <c r="N5099" s="7" t="n">
        <v>6</v>
      </c>
      <c r="O5099" s="14" t="s">
        <v>3</v>
      </c>
      <c r="P5099" s="7" t="n">
        <v>12</v>
      </c>
      <c r="Q5099" s="7" t="n">
        <v>3</v>
      </c>
      <c r="R5099" s="7" t="n">
        <v>1</v>
      </c>
      <c r="S5099" s="11" t="n">
        <f t="normal" ca="1">A5103</f>
        <v>0</v>
      </c>
    </row>
    <row r="5100" spans="1:19">
      <c r="A5100" t="s">
        <v>4</v>
      </c>
      <c r="B5100" s="4" t="s">
        <v>5</v>
      </c>
      <c r="C5100" s="4" t="s">
        <v>11</v>
      </c>
      <c r="D5100" s="4" t="s">
        <v>11</v>
      </c>
      <c r="E5100" s="4" t="s">
        <v>11</v>
      </c>
    </row>
    <row r="5101" spans="1:19">
      <c r="A5101" t="n">
        <v>45461</v>
      </c>
      <c r="B5101" s="66" t="n">
        <v>61</v>
      </c>
      <c r="C5101" s="7" t="n">
        <v>61444</v>
      </c>
      <c r="D5101" s="7" t="n">
        <v>6</v>
      </c>
      <c r="E5101" s="7" t="n">
        <v>1000</v>
      </c>
    </row>
    <row r="5102" spans="1:19">
      <c r="A5102" t="s">
        <v>4</v>
      </c>
      <c r="B5102" s="4" t="s">
        <v>5</v>
      </c>
      <c r="C5102" s="4" t="s">
        <v>7</v>
      </c>
      <c r="D5102" s="4" t="s">
        <v>15</v>
      </c>
      <c r="E5102" s="4" t="s">
        <v>7</v>
      </c>
      <c r="F5102" s="4" t="s">
        <v>15</v>
      </c>
      <c r="G5102" s="4" t="s">
        <v>7</v>
      </c>
      <c r="H5102" s="4" t="s">
        <v>7</v>
      </c>
      <c r="I5102" s="4" t="s">
        <v>15</v>
      </c>
      <c r="J5102" s="4" t="s">
        <v>7</v>
      </c>
      <c r="K5102" s="14" t="s">
        <v>14</v>
      </c>
      <c r="L5102" s="4" t="s">
        <v>5</v>
      </c>
      <c r="M5102" s="4" t="s">
        <v>7</v>
      </c>
      <c r="N5102" s="4" t="s">
        <v>11</v>
      </c>
      <c r="O5102" s="14" t="s">
        <v>16</v>
      </c>
      <c r="P5102" s="4" t="s">
        <v>7</v>
      </c>
      <c r="Q5102" s="4" t="s">
        <v>7</v>
      </c>
      <c r="R5102" s="4" t="s">
        <v>7</v>
      </c>
      <c r="S5102" s="4" t="s">
        <v>12</v>
      </c>
    </row>
    <row r="5103" spans="1:19">
      <c r="A5103" t="n">
        <v>45468</v>
      </c>
      <c r="B5103" s="10" t="n">
        <v>5</v>
      </c>
      <c r="C5103" s="7" t="n">
        <v>0</v>
      </c>
      <c r="D5103" s="7" t="n">
        <v>61440</v>
      </c>
      <c r="E5103" s="7" t="n">
        <v>0</v>
      </c>
      <c r="F5103" s="7" t="n">
        <v>5</v>
      </c>
      <c r="G5103" s="7" t="n">
        <v>12</v>
      </c>
      <c r="H5103" s="7" t="n">
        <v>0</v>
      </c>
      <c r="I5103" s="7" t="n">
        <v>61440</v>
      </c>
      <c r="J5103" s="7" t="n">
        <v>28</v>
      </c>
      <c r="K5103" s="14" t="s">
        <v>3</v>
      </c>
      <c r="L5103" s="52" t="n">
        <v>64</v>
      </c>
      <c r="M5103" s="7" t="n">
        <v>9</v>
      </c>
      <c r="N5103" s="7" t="n">
        <v>6</v>
      </c>
      <c r="O5103" s="14" t="s">
        <v>3</v>
      </c>
      <c r="P5103" s="7" t="n">
        <v>12</v>
      </c>
      <c r="Q5103" s="7" t="n">
        <v>3</v>
      </c>
      <c r="R5103" s="7" t="n">
        <v>1</v>
      </c>
      <c r="S5103" s="11" t="n">
        <f t="normal" ca="1">A5107</f>
        <v>0</v>
      </c>
    </row>
    <row r="5104" spans="1:19">
      <c r="A5104" t="s">
        <v>4</v>
      </c>
      <c r="B5104" s="4" t="s">
        <v>5</v>
      </c>
      <c r="C5104" s="4" t="s">
        <v>11</v>
      </c>
      <c r="D5104" s="4" t="s">
        <v>11</v>
      </c>
      <c r="E5104" s="4" t="s">
        <v>11</v>
      </c>
    </row>
    <row r="5105" spans="1:19">
      <c r="A5105" t="n">
        <v>45497</v>
      </c>
      <c r="B5105" s="66" t="n">
        <v>61</v>
      </c>
      <c r="C5105" s="7" t="n">
        <v>61445</v>
      </c>
      <c r="D5105" s="7" t="n">
        <v>6</v>
      </c>
      <c r="E5105" s="7" t="n">
        <v>1000</v>
      </c>
    </row>
    <row r="5106" spans="1:19">
      <c r="A5106" t="s">
        <v>4</v>
      </c>
      <c r="B5106" s="4" t="s">
        <v>5</v>
      </c>
      <c r="C5106" s="4" t="s">
        <v>7</v>
      </c>
      <c r="D5106" s="4" t="s">
        <v>11</v>
      </c>
      <c r="E5106" s="4" t="s">
        <v>8</v>
      </c>
    </row>
    <row r="5107" spans="1:19">
      <c r="A5107" t="n">
        <v>45504</v>
      </c>
      <c r="B5107" s="27" t="n">
        <v>51</v>
      </c>
      <c r="C5107" s="7" t="n">
        <v>4</v>
      </c>
      <c r="D5107" s="7" t="n">
        <v>6</v>
      </c>
      <c r="E5107" s="7" t="s">
        <v>464</v>
      </c>
    </row>
    <row r="5108" spans="1:19">
      <c r="A5108" t="s">
        <v>4</v>
      </c>
      <c r="B5108" s="4" t="s">
        <v>5</v>
      </c>
      <c r="C5108" s="4" t="s">
        <v>11</v>
      </c>
    </row>
    <row r="5109" spans="1:19">
      <c r="A5109" t="n">
        <v>45519</v>
      </c>
      <c r="B5109" s="28" t="n">
        <v>16</v>
      </c>
      <c r="C5109" s="7" t="n">
        <v>0</v>
      </c>
    </row>
    <row r="5110" spans="1:19">
      <c r="A5110" t="s">
        <v>4</v>
      </c>
      <c r="B5110" s="4" t="s">
        <v>5</v>
      </c>
      <c r="C5110" s="4" t="s">
        <v>11</v>
      </c>
      <c r="D5110" s="4" t="s">
        <v>7</v>
      </c>
      <c r="E5110" s="4" t="s">
        <v>15</v>
      </c>
      <c r="F5110" s="4" t="s">
        <v>39</v>
      </c>
      <c r="G5110" s="4" t="s">
        <v>7</v>
      </c>
      <c r="H5110" s="4" t="s">
        <v>7</v>
      </c>
      <c r="I5110" s="4" t="s">
        <v>7</v>
      </c>
      <c r="J5110" s="4" t="s">
        <v>15</v>
      </c>
      <c r="K5110" s="4" t="s">
        <v>39</v>
      </c>
      <c r="L5110" s="4" t="s">
        <v>7</v>
      </c>
      <c r="M5110" s="4" t="s">
        <v>7</v>
      </c>
    </row>
    <row r="5111" spans="1:19">
      <c r="A5111" t="n">
        <v>45522</v>
      </c>
      <c r="B5111" s="29" t="n">
        <v>26</v>
      </c>
      <c r="C5111" s="7" t="n">
        <v>6</v>
      </c>
      <c r="D5111" s="7" t="n">
        <v>17</v>
      </c>
      <c r="E5111" s="7" t="n">
        <v>61751</v>
      </c>
      <c r="F5111" s="7" t="s">
        <v>465</v>
      </c>
      <c r="G5111" s="7" t="n">
        <v>2</v>
      </c>
      <c r="H5111" s="7" t="n">
        <v>3</v>
      </c>
      <c r="I5111" s="7" t="n">
        <v>17</v>
      </c>
      <c r="J5111" s="7" t="n">
        <v>61752</v>
      </c>
      <c r="K5111" s="7" t="s">
        <v>466</v>
      </c>
      <c r="L5111" s="7" t="n">
        <v>2</v>
      </c>
      <c r="M5111" s="7" t="n">
        <v>0</v>
      </c>
    </row>
    <row r="5112" spans="1:19">
      <c r="A5112" t="s">
        <v>4</v>
      </c>
      <c r="B5112" s="4" t="s">
        <v>5</v>
      </c>
    </row>
    <row r="5113" spans="1:19">
      <c r="A5113" t="n">
        <v>45603</v>
      </c>
      <c r="B5113" s="25" t="n">
        <v>28</v>
      </c>
    </row>
    <row r="5114" spans="1:19">
      <c r="A5114" t="s">
        <v>4</v>
      </c>
      <c r="B5114" s="4" t="s">
        <v>5</v>
      </c>
      <c r="C5114" s="4" t="s">
        <v>11</v>
      </c>
      <c r="D5114" s="4" t="s">
        <v>7</v>
      </c>
      <c r="E5114" s="4" t="s">
        <v>8</v>
      </c>
      <c r="F5114" s="4" t="s">
        <v>13</v>
      </c>
      <c r="G5114" s="4" t="s">
        <v>13</v>
      </c>
      <c r="H5114" s="4" t="s">
        <v>13</v>
      </c>
    </row>
    <row r="5115" spans="1:19">
      <c r="A5115" t="n">
        <v>45604</v>
      </c>
      <c r="B5115" s="40" t="n">
        <v>48</v>
      </c>
      <c r="C5115" s="7" t="n">
        <v>0</v>
      </c>
      <c r="D5115" s="7" t="n">
        <v>0</v>
      </c>
      <c r="E5115" s="7" t="s">
        <v>227</v>
      </c>
      <c r="F5115" s="7" t="n">
        <v>-1</v>
      </c>
      <c r="G5115" s="7" t="n">
        <v>1</v>
      </c>
      <c r="H5115" s="7" t="n">
        <v>0</v>
      </c>
    </row>
    <row r="5116" spans="1:19">
      <c r="A5116" t="s">
        <v>4</v>
      </c>
      <c r="B5116" s="4" t="s">
        <v>5</v>
      </c>
      <c r="C5116" s="4" t="s">
        <v>7</v>
      </c>
      <c r="D5116" s="4" t="s">
        <v>11</v>
      </c>
      <c r="E5116" s="4" t="s">
        <v>8</v>
      </c>
    </row>
    <row r="5117" spans="1:19">
      <c r="A5117" t="n">
        <v>45632</v>
      </c>
      <c r="B5117" s="27" t="n">
        <v>51</v>
      </c>
      <c r="C5117" s="7" t="n">
        <v>4</v>
      </c>
      <c r="D5117" s="7" t="n">
        <v>0</v>
      </c>
      <c r="E5117" s="7" t="s">
        <v>235</v>
      </c>
    </row>
    <row r="5118" spans="1:19">
      <c r="A5118" t="s">
        <v>4</v>
      </c>
      <c r="B5118" s="4" t="s">
        <v>5</v>
      </c>
      <c r="C5118" s="4" t="s">
        <v>11</v>
      </c>
    </row>
    <row r="5119" spans="1:19">
      <c r="A5119" t="n">
        <v>45645</v>
      </c>
      <c r="B5119" s="28" t="n">
        <v>16</v>
      </c>
      <c r="C5119" s="7" t="n">
        <v>0</v>
      </c>
    </row>
    <row r="5120" spans="1:19">
      <c r="A5120" t="s">
        <v>4</v>
      </c>
      <c r="B5120" s="4" t="s">
        <v>5</v>
      </c>
      <c r="C5120" s="4" t="s">
        <v>11</v>
      </c>
      <c r="D5120" s="4" t="s">
        <v>7</v>
      </c>
      <c r="E5120" s="4" t="s">
        <v>15</v>
      </c>
      <c r="F5120" s="4" t="s">
        <v>39</v>
      </c>
      <c r="G5120" s="4" t="s">
        <v>7</v>
      </c>
      <c r="H5120" s="4" t="s">
        <v>7</v>
      </c>
    </row>
    <row r="5121" spans="1:13">
      <c r="A5121" t="n">
        <v>45648</v>
      </c>
      <c r="B5121" s="29" t="n">
        <v>26</v>
      </c>
      <c r="C5121" s="7" t="n">
        <v>0</v>
      </c>
      <c r="D5121" s="7" t="n">
        <v>17</v>
      </c>
      <c r="E5121" s="7" t="n">
        <v>61753</v>
      </c>
      <c r="F5121" s="7" t="s">
        <v>467</v>
      </c>
      <c r="G5121" s="7" t="n">
        <v>2</v>
      </c>
      <c r="H5121" s="7" t="n">
        <v>0</v>
      </c>
    </row>
    <row r="5122" spans="1:13">
      <c r="A5122" t="s">
        <v>4</v>
      </c>
      <c r="B5122" s="4" t="s">
        <v>5</v>
      </c>
    </row>
    <row r="5123" spans="1:13">
      <c r="A5123" t="n">
        <v>45766</v>
      </c>
      <c r="B5123" s="25" t="n">
        <v>28</v>
      </c>
    </row>
    <row r="5124" spans="1:13">
      <c r="A5124" t="s">
        <v>4</v>
      </c>
      <c r="B5124" s="4" t="s">
        <v>5</v>
      </c>
      <c r="C5124" s="4" t="s">
        <v>11</v>
      </c>
      <c r="D5124" s="4" t="s">
        <v>7</v>
      </c>
      <c r="E5124" s="4" t="s">
        <v>8</v>
      </c>
      <c r="F5124" s="4" t="s">
        <v>13</v>
      </c>
      <c r="G5124" s="4" t="s">
        <v>13</v>
      </c>
      <c r="H5124" s="4" t="s">
        <v>13</v>
      </c>
    </row>
    <row r="5125" spans="1:13">
      <c r="A5125" t="n">
        <v>45767</v>
      </c>
      <c r="B5125" s="40" t="n">
        <v>48</v>
      </c>
      <c r="C5125" s="7" t="n">
        <v>6</v>
      </c>
      <c r="D5125" s="7" t="n">
        <v>0</v>
      </c>
      <c r="E5125" s="7" t="s">
        <v>401</v>
      </c>
      <c r="F5125" s="7" t="n">
        <v>-1</v>
      </c>
      <c r="G5125" s="7" t="n">
        <v>0.800000011920929</v>
      </c>
      <c r="H5125" s="7" t="n">
        <v>8.4077907859489e-45</v>
      </c>
    </row>
    <row r="5126" spans="1:13">
      <c r="A5126" t="s">
        <v>4</v>
      </c>
      <c r="B5126" s="4" t="s">
        <v>5</v>
      </c>
      <c r="C5126" s="4" t="s">
        <v>7</v>
      </c>
      <c r="D5126" s="4" t="s">
        <v>11</v>
      </c>
      <c r="E5126" s="4" t="s">
        <v>8</v>
      </c>
    </row>
    <row r="5127" spans="1:13">
      <c r="A5127" t="n">
        <v>45798</v>
      </c>
      <c r="B5127" s="27" t="n">
        <v>51</v>
      </c>
      <c r="C5127" s="7" t="n">
        <v>4</v>
      </c>
      <c r="D5127" s="7" t="n">
        <v>6</v>
      </c>
      <c r="E5127" s="7" t="s">
        <v>117</v>
      </c>
    </row>
    <row r="5128" spans="1:13">
      <c r="A5128" t="s">
        <v>4</v>
      </c>
      <c r="B5128" s="4" t="s">
        <v>5</v>
      </c>
      <c r="C5128" s="4" t="s">
        <v>11</v>
      </c>
    </row>
    <row r="5129" spans="1:13">
      <c r="A5129" t="n">
        <v>45812</v>
      </c>
      <c r="B5129" s="28" t="n">
        <v>16</v>
      </c>
      <c r="C5129" s="7" t="n">
        <v>0</v>
      </c>
    </row>
    <row r="5130" spans="1:13">
      <c r="A5130" t="s">
        <v>4</v>
      </c>
      <c r="B5130" s="4" t="s">
        <v>5</v>
      </c>
      <c r="C5130" s="4" t="s">
        <v>11</v>
      </c>
      <c r="D5130" s="4" t="s">
        <v>7</v>
      </c>
      <c r="E5130" s="4" t="s">
        <v>15</v>
      </c>
      <c r="F5130" s="4" t="s">
        <v>39</v>
      </c>
      <c r="G5130" s="4" t="s">
        <v>7</v>
      </c>
      <c r="H5130" s="4" t="s">
        <v>7</v>
      </c>
      <c r="I5130" s="4" t="s">
        <v>7</v>
      </c>
      <c r="J5130" s="4" t="s">
        <v>15</v>
      </c>
      <c r="K5130" s="4" t="s">
        <v>39</v>
      </c>
      <c r="L5130" s="4" t="s">
        <v>7</v>
      </c>
      <c r="M5130" s="4" t="s">
        <v>7</v>
      </c>
      <c r="N5130" s="4" t="s">
        <v>7</v>
      </c>
      <c r="O5130" s="4" t="s">
        <v>15</v>
      </c>
      <c r="P5130" s="4" t="s">
        <v>39</v>
      </c>
      <c r="Q5130" s="4" t="s">
        <v>7</v>
      </c>
      <c r="R5130" s="4" t="s">
        <v>7</v>
      </c>
    </row>
    <row r="5131" spans="1:13">
      <c r="A5131" t="n">
        <v>45815</v>
      </c>
      <c r="B5131" s="29" t="n">
        <v>26</v>
      </c>
      <c r="C5131" s="7" t="n">
        <v>6</v>
      </c>
      <c r="D5131" s="7" t="n">
        <v>17</v>
      </c>
      <c r="E5131" s="7" t="n">
        <v>61754</v>
      </c>
      <c r="F5131" s="7" t="s">
        <v>468</v>
      </c>
      <c r="G5131" s="7" t="n">
        <v>2</v>
      </c>
      <c r="H5131" s="7" t="n">
        <v>3</v>
      </c>
      <c r="I5131" s="7" t="n">
        <v>17</v>
      </c>
      <c r="J5131" s="7" t="n">
        <v>61755</v>
      </c>
      <c r="K5131" s="7" t="s">
        <v>469</v>
      </c>
      <c r="L5131" s="7" t="n">
        <v>2</v>
      </c>
      <c r="M5131" s="7" t="n">
        <v>3</v>
      </c>
      <c r="N5131" s="7" t="n">
        <v>17</v>
      </c>
      <c r="O5131" s="7" t="n">
        <v>61756</v>
      </c>
      <c r="P5131" s="7" t="s">
        <v>470</v>
      </c>
      <c r="Q5131" s="7" t="n">
        <v>2</v>
      </c>
      <c r="R5131" s="7" t="n">
        <v>0</v>
      </c>
    </row>
    <row r="5132" spans="1:13">
      <c r="A5132" t="s">
        <v>4</v>
      </c>
      <c r="B5132" s="4" t="s">
        <v>5</v>
      </c>
    </row>
    <row r="5133" spans="1:13">
      <c r="A5133" t="n">
        <v>46050</v>
      </c>
      <c r="B5133" s="25" t="n">
        <v>28</v>
      </c>
    </row>
    <row r="5134" spans="1:13">
      <c r="A5134" t="s">
        <v>4</v>
      </c>
      <c r="B5134" s="4" t="s">
        <v>5</v>
      </c>
      <c r="C5134" s="4" t="s">
        <v>11</v>
      </c>
      <c r="D5134" s="4" t="s">
        <v>7</v>
      </c>
    </row>
    <row r="5135" spans="1:13">
      <c r="A5135" t="n">
        <v>46051</v>
      </c>
      <c r="B5135" s="31" t="n">
        <v>89</v>
      </c>
      <c r="C5135" s="7" t="n">
        <v>65533</v>
      </c>
      <c r="D5135" s="7" t="n">
        <v>1</v>
      </c>
    </row>
    <row r="5136" spans="1:13">
      <c r="A5136" t="s">
        <v>4</v>
      </c>
      <c r="B5136" s="4" t="s">
        <v>5</v>
      </c>
      <c r="C5136" s="4" t="s">
        <v>7</v>
      </c>
      <c r="D5136" s="4" t="s">
        <v>15</v>
      </c>
      <c r="E5136" s="4" t="s">
        <v>7</v>
      </c>
      <c r="F5136" s="4" t="s">
        <v>15</v>
      </c>
      <c r="G5136" s="4" t="s">
        <v>7</v>
      </c>
      <c r="H5136" s="4" t="s">
        <v>7</v>
      </c>
      <c r="I5136" s="4" t="s">
        <v>15</v>
      </c>
      <c r="J5136" s="4" t="s">
        <v>7</v>
      </c>
      <c r="K5136" s="14" t="s">
        <v>14</v>
      </c>
      <c r="L5136" s="4" t="s">
        <v>5</v>
      </c>
      <c r="M5136" s="4" t="s">
        <v>7</v>
      </c>
      <c r="N5136" s="4" t="s">
        <v>11</v>
      </c>
      <c r="O5136" s="14" t="s">
        <v>16</v>
      </c>
      <c r="P5136" s="4" t="s">
        <v>7</v>
      </c>
      <c r="Q5136" s="4" t="s">
        <v>7</v>
      </c>
      <c r="R5136" s="4" t="s">
        <v>7</v>
      </c>
      <c r="S5136" s="4" t="s">
        <v>12</v>
      </c>
    </row>
    <row r="5137" spans="1:19">
      <c r="A5137" t="n">
        <v>46055</v>
      </c>
      <c r="B5137" s="10" t="n">
        <v>5</v>
      </c>
      <c r="C5137" s="7" t="n">
        <v>0</v>
      </c>
      <c r="D5137" s="7" t="n">
        <v>61440</v>
      </c>
      <c r="E5137" s="7" t="n">
        <v>0</v>
      </c>
      <c r="F5137" s="7" t="n">
        <v>0</v>
      </c>
      <c r="G5137" s="7" t="n">
        <v>12</v>
      </c>
      <c r="H5137" s="7" t="n">
        <v>0</v>
      </c>
      <c r="I5137" s="7" t="n">
        <v>61440</v>
      </c>
      <c r="J5137" s="7" t="n">
        <v>28</v>
      </c>
      <c r="K5137" s="14" t="s">
        <v>3</v>
      </c>
      <c r="L5137" s="52" t="n">
        <v>64</v>
      </c>
      <c r="M5137" s="7" t="n">
        <v>9</v>
      </c>
      <c r="N5137" s="7" t="n">
        <v>6</v>
      </c>
      <c r="O5137" s="14" t="s">
        <v>3</v>
      </c>
      <c r="P5137" s="7" t="n">
        <v>12</v>
      </c>
      <c r="Q5137" s="7" t="n">
        <v>3</v>
      </c>
      <c r="R5137" s="7" t="n">
        <v>1</v>
      </c>
      <c r="S5137" s="11" t="n">
        <f t="normal" ca="1">A5141</f>
        <v>0</v>
      </c>
    </row>
    <row r="5138" spans="1:19">
      <c r="A5138" t="s">
        <v>4</v>
      </c>
      <c r="B5138" s="4" t="s">
        <v>5</v>
      </c>
      <c r="C5138" s="4" t="s">
        <v>11</v>
      </c>
      <c r="D5138" s="4" t="s">
        <v>7</v>
      </c>
      <c r="E5138" s="4" t="s">
        <v>13</v>
      </c>
      <c r="F5138" s="4" t="s">
        <v>11</v>
      </c>
    </row>
    <row r="5139" spans="1:19">
      <c r="A5139" t="n">
        <v>46084</v>
      </c>
      <c r="B5139" s="30" t="n">
        <v>59</v>
      </c>
      <c r="C5139" s="7" t="n">
        <v>61440</v>
      </c>
      <c r="D5139" s="7" t="n">
        <v>13</v>
      </c>
      <c r="E5139" s="7" t="n">
        <v>0.150000005960464</v>
      </c>
      <c r="F5139" s="7" t="n">
        <v>0</v>
      </c>
    </row>
    <row r="5140" spans="1:19">
      <c r="A5140" t="s">
        <v>4</v>
      </c>
      <c r="B5140" s="4" t="s">
        <v>5</v>
      </c>
      <c r="C5140" s="4" t="s">
        <v>7</v>
      </c>
      <c r="D5140" s="4" t="s">
        <v>15</v>
      </c>
      <c r="E5140" s="4" t="s">
        <v>7</v>
      </c>
      <c r="F5140" s="4" t="s">
        <v>15</v>
      </c>
      <c r="G5140" s="4" t="s">
        <v>7</v>
      </c>
      <c r="H5140" s="4" t="s">
        <v>7</v>
      </c>
      <c r="I5140" s="4" t="s">
        <v>15</v>
      </c>
      <c r="J5140" s="4" t="s">
        <v>7</v>
      </c>
      <c r="K5140" s="14" t="s">
        <v>14</v>
      </c>
      <c r="L5140" s="4" t="s">
        <v>5</v>
      </c>
      <c r="M5140" s="4" t="s">
        <v>7</v>
      </c>
      <c r="N5140" s="4" t="s">
        <v>11</v>
      </c>
      <c r="O5140" s="14" t="s">
        <v>16</v>
      </c>
      <c r="P5140" s="4" t="s">
        <v>7</v>
      </c>
      <c r="Q5140" s="4" t="s">
        <v>7</v>
      </c>
      <c r="R5140" s="4" t="s">
        <v>7</v>
      </c>
      <c r="S5140" s="4" t="s">
        <v>12</v>
      </c>
    </row>
    <row r="5141" spans="1:19">
      <c r="A5141" t="n">
        <v>46094</v>
      </c>
      <c r="B5141" s="10" t="n">
        <v>5</v>
      </c>
      <c r="C5141" s="7" t="n">
        <v>0</v>
      </c>
      <c r="D5141" s="7" t="n">
        <v>61440</v>
      </c>
      <c r="E5141" s="7" t="n">
        <v>0</v>
      </c>
      <c r="F5141" s="7" t="n">
        <v>1</v>
      </c>
      <c r="G5141" s="7" t="n">
        <v>12</v>
      </c>
      <c r="H5141" s="7" t="n">
        <v>0</v>
      </c>
      <c r="I5141" s="7" t="n">
        <v>61440</v>
      </c>
      <c r="J5141" s="7" t="n">
        <v>28</v>
      </c>
      <c r="K5141" s="14" t="s">
        <v>3</v>
      </c>
      <c r="L5141" s="52" t="n">
        <v>64</v>
      </c>
      <c r="M5141" s="7" t="n">
        <v>9</v>
      </c>
      <c r="N5141" s="7" t="n">
        <v>6</v>
      </c>
      <c r="O5141" s="14" t="s">
        <v>3</v>
      </c>
      <c r="P5141" s="7" t="n">
        <v>12</v>
      </c>
      <c r="Q5141" s="7" t="n">
        <v>3</v>
      </c>
      <c r="R5141" s="7" t="n">
        <v>1</v>
      </c>
      <c r="S5141" s="11" t="n">
        <f t="normal" ca="1">A5145</f>
        <v>0</v>
      </c>
    </row>
    <row r="5142" spans="1:19">
      <c r="A5142" t="s">
        <v>4</v>
      </c>
      <c r="B5142" s="4" t="s">
        <v>5</v>
      </c>
      <c r="C5142" s="4" t="s">
        <v>11</v>
      </c>
      <c r="D5142" s="4" t="s">
        <v>7</v>
      </c>
      <c r="E5142" s="4" t="s">
        <v>13</v>
      </c>
      <c r="F5142" s="4" t="s">
        <v>11</v>
      </c>
    </row>
    <row r="5143" spans="1:19">
      <c r="A5143" t="n">
        <v>46123</v>
      </c>
      <c r="B5143" s="30" t="n">
        <v>59</v>
      </c>
      <c r="C5143" s="7" t="n">
        <v>61441</v>
      </c>
      <c r="D5143" s="7" t="n">
        <v>13</v>
      </c>
      <c r="E5143" s="7" t="n">
        <v>0.150000005960464</v>
      </c>
      <c r="F5143" s="7" t="n">
        <v>0</v>
      </c>
    </row>
    <row r="5144" spans="1:19">
      <c r="A5144" t="s">
        <v>4</v>
      </c>
      <c r="B5144" s="4" t="s">
        <v>5</v>
      </c>
      <c r="C5144" s="4" t="s">
        <v>7</v>
      </c>
      <c r="D5144" s="4" t="s">
        <v>15</v>
      </c>
      <c r="E5144" s="4" t="s">
        <v>7</v>
      </c>
      <c r="F5144" s="4" t="s">
        <v>15</v>
      </c>
      <c r="G5144" s="4" t="s">
        <v>7</v>
      </c>
      <c r="H5144" s="4" t="s">
        <v>7</v>
      </c>
      <c r="I5144" s="4" t="s">
        <v>15</v>
      </c>
      <c r="J5144" s="4" t="s">
        <v>7</v>
      </c>
      <c r="K5144" s="14" t="s">
        <v>14</v>
      </c>
      <c r="L5144" s="4" t="s">
        <v>5</v>
      </c>
      <c r="M5144" s="4" t="s">
        <v>7</v>
      </c>
      <c r="N5144" s="4" t="s">
        <v>11</v>
      </c>
      <c r="O5144" s="14" t="s">
        <v>16</v>
      </c>
      <c r="P5144" s="4" t="s">
        <v>7</v>
      </c>
      <c r="Q5144" s="4" t="s">
        <v>7</v>
      </c>
      <c r="R5144" s="4" t="s">
        <v>7</v>
      </c>
      <c r="S5144" s="4" t="s">
        <v>12</v>
      </c>
    </row>
    <row r="5145" spans="1:19">
      <c r="A5145" t="n">
        <v>46133</v>
      </c>
      <c r="B5145" s="10" t="n">
        <v>5</v>
      </c>
      <c r="C5145" s="7" t="n">
        <v>0</v>
      </c>
      <c r="D5145" s="7" t="n">
        <v>61440</v>
      </c>
      <c r="E5145" s="7" t="n">
        <v>0</v>
      </c>
      <c r="F5145" s="7" t="n">
        <v>2</v>
      </c>
      <c r="G5145" s="7" t="n">
        <v>12</v>
      </c>
      <c r="H5145" s="7" t="n">
        <v>0</v>
      </c>
      <c r="I5145" s="7" t="n">
        <v>61440</v>
      </c>
      <c r="J5145" s="7" t="n">
        <v>28</v>
      </c>
      <c r="K5145" s="14" t="s">
        <v>3</v>
      </c>
      <c r="L5145" s="52" t="n">
        <v>64</v>
      </c>
      <c r="M5145" s="7" t="n">
        <v>9</v>
      </c>
      <c r="N5145" s="7" t="n">
        <v>6</v>
      </c>
      <c r="O5145" s="14" t="s">
        <v>3</v>
      </c>
      <c r="P5145" s="7" t="n">
        <v>12</v>
      </c>
      <c r="Q5145" s="7" t="n">
        <v>3</v>
      </c>
      <c r="R5145" s="7" t="n">
        <v>1</v>
      </c>
      <c r="S5145" s="11" t="n">
        <f t="normal" ca="1">A5149</f>
        <v>0</v>
      </c>
    </row>
    <row r="5146" spans="1:19">
      <c r="A5146" t="s">
        <v>4</v>
      </c>
      <c r="B5146" s="4" t="s">
        <v>5</v>
      </c>
      <c r="C5146" s="4" t="s">
        <v>11</v>
      </c>
      <c r="D5146" s="4" t="s">
        <v>7</v>
      </c>
      <c r="E5146" s="4" t="s">
        <v>13</v>
      </c>
      <c r="F5146" s="4" t="s">
        <v>11</v>
      </c>
    </row>
    <row r="5147" spans="1:19">
      <c r="A5147" t="n">
        <v>46162</v>
      </c>
      <c r="B5147" s="30" t="n">
        <v>59</v>
      </c>
      <c r="C5147" s="7" t="n">
        <v>61442</v>
      </c>
      <c r="D5147" s="7" t="n">
        <v>13</v>
      </c>
      <c r="E5147" s="7" t="n">
        <v>0.150000005960464</v>
      </c>
      <c r="F5147" s="7" t="n">
        <v>0</v>
      </c>
    </row>
    <row r="5148" spans="1:19">
      <c r="A5148" t="s">
        <v>4</v>
      </c>
      <c r="B5148" s="4" t="s">
        <v>5</v>
      </c>
      <c r="C5148" s="4" t="s">
        <v>7</v>
      </c>
      <c r="D5148" s="4" t="s">
        <v>15</v>
      </c>
      <c r="E5148" s="4" t="s">
        <v>7</v>
      </c>
      <c r="F5148" s="4" t="s">
        <v>15</v>
      </c>
      <c r="G5148" s="4" t="s">
        <v>7</v>
      </c>
      <c r="H5148" s="4" t="s">
        <v>7</v>
      </c>
      <c r="I5148" s="4" t="s">
        <v>15</v>
      </c>
      <c r="J5148" s="4" t="s">
        <v>7</v>
      </c>
      <c r="K5148" s="14" t="s">
        <v>14</v>
      </c>
      <c r="L5148" s="4" t="s">
        <v>5</v>
      </c>
      <c r="M5148" s="4" t="s">
        <v>7</v>
      </c>
      <c r="N5148" s="4" t="s">
        <v>11</v>
      </c>
      <c r="O5148" s="14" t="s">
        <v>16</v>
      </c>
      <c r="P5148" s="4" t="s">
        <v>7</v>
      </c>
      <c r="Q5148" s="4" t="s">
        <v>7</v>
      </c>
      <c r="R5148" s="4" t="s">
        <v>7</v>
      </c>
      <c r="S5148" s="4" t="s">
        <v>12</v>
      </c>
    </row>
    <row r="5149" spans="1:19">
      <c r="A5149" t="n">
        <v>46172</v>
      </c>
      <c r="B5149" s="10" t="n">
        <v>5</v>
      </c>
      <c r="C5149" s="7" t="n">
        <v>0</v>
      </c>
      <c r="D5149" s="7" t="n">
        <v>61440</v>
      </c>
      <c r="E5149" s="7" t="n">
        <v>0</v>
      </c>
      <c r="F5149" s="7" t="n">
        <v>3</v>
      </c>
      <c r="G5149" s="7" t="n">
        <v>12</v>
      </c>
      <c r="H5149" s="7" t="n">
        <v>0</v>
      </c>
      <c r="I5149" s="7" t="n">
        <v>61440</v>
      </c>
      <c r="J5149" s="7" t="n">
        <v>28</v>
      </c>
      <c r="K5149" s="14" t="s">
        <v>3</v>
      </c>
      <c r="L5149" s="52" t="n">
        <v>64</v>
      </c>
      <c r="M5149" s="7" t="n">
        <v>9</v>
      </c>
      <c r="N5149" s="7" t="n">
        <v>6</v>
      </c>
      <c r="O5149" s="14" t="s">
        <v>3</v>
      </c>
      <c r="P5149" s="7" t="n">
        <v>12</v>
      </c>
      <c r="Q5149" s="7" t="n">
        <v>3</v>
      </c>
      <c r="R5149" s="7" t="n">
        <v>1</v>
      </c>
      <c r="S5149" s="11" t="n">
        <f t="normal" ca="1">A5153</f>
        <v>0</v>
      </c>
    </row>
    <row r="5150" spans="1:19">
      <c r="A5150" t="s">
        <v>4</v>
      </c>
      <c r="B5150" s="4" t="s">
        <v>5</v>
      </c>
      <c r="C5150" s="4" t="s">
        <v>11</v>
      </c>
      <c r="D5150" s="4" t="s">
        <v>7</v>
      </c>
      <c r="E5150" s="4" t="s">
        <v>13</v>
      </c>
      <c r="F5150" s="4" t="s">
        <v>11</v>
      </c>
    </row>
    <row r="5151" spans="1:19">
      <c r="A5151" t="n">
        <v>46201</v>
      </c>
      <c r="B5151" s="30" t="n">
        <v>59</v>
      </c>
      <c r="C5151" s="7" t="n">
        <v>61443</v>
      </c>
      <c r="D5151" s="7" t="n">
        <v>13</v>
      </c>
      <c r="E5151" s="7" t="n">
        <v>0.150000005960464</v>
      </c>
      <c r="F5151" s="7" t="n">
        <v>0</v>
      </c>
    </row>
    <row r="5152" spans="1:19">
      <c r="A5152" t="s">
        <v>4</v>
      </c>
      <c r="B5152" s="4" t="s">
        <v>5</v>
      </c>
      <c r="C5152" s="4" t="s">
        <v>7</v>
      </c>
      <c r="D5152" s="4" t="s">
        <v>15</v>
      </c>
      <c r="E5152" s="4" t="s">
        <v>7</v>
      </c>
      <c r="F5152" s="4" t="s">
        <v>15</v>
      </c>
      <c r="G5152" s="4" t="s">
        <v>7</v>
      </c>
      <c r="H5152" s="4" t="s">
        <v>7</v>
      </c>
      <c r="I5152" s="4" t="s">
        <v>15</v>
      </c>
      <c r="J5152" s="4" t="s">
        <v>7</v>
      </c>
      <c r="K5152" s="14" t="s">
        <v>14</v>
      </c>
      <c r="L5152" s="4" t="s">
        <v>5</v>
      </c>
      <c r="M5152" s="4" t="s">
        <v>7</v>
      </c>
      <c r="N5152" s="4" t="s">
        <v>11</v>
      </c>
      <c r="O5152" s="14" t="s">
        <v>16</v>
      </c>
      <c r="P5152" s="4" t="s">
        <v>7</v>
      </c>
      <c r="Q5152" s="4" t="s">
        <v>7</v>
      </c>
      <c r="R5152" s="4" t="s">
        <v>7</v>
      </c>
      <c r="S5152" s="4" t="s">
        <v>12</v>
      </c>
    </row>
    <row r="5153" spans="1:19">
      <c r="A5153" t="n">
        <v>46211</v>
      </c>
      <c r="B5153" s="10" t="n">
        <v>5</v>
      </c>
      <c r="C5153" s="7" t="n">
        <v>0</v>
      </c>
      <c r="D5153" s="7" t="n">
        <v>61440</v>
      </c>
      <c r="E5153" s="7" t="n">
        <v>0</v>
      </c>
      <c r="F5153" s="7" t="n">
        <v>4</v>
      </c>
      <c r="G5153" s="7" t="n">
        <v>12</v>
      </c>
      <c r="H5153" s="7" t="n">
        <v>0</v>
      </c>
      <c r="I5153" s="7" t="n">
        <v>61440</v>
      </c>
      <c r="J5153" s="7" t="n">
        <v>28</v>
      </c>
      <c r="K5153" s="14" t="s">
        <v>3</v>
      </c>
      <c r="L5153" s="52" t="n">
        <v>64</v>
      </c>
      <c r="M5153" s="7" t="n">
        <v>9</v>
      </c>
      <c r="N5153" s="7" t="n">
        <v>6</v>
      </c>
      <c r="O5153" s="14" t="s">
        <v>3</v>
      </c>
      <c r="P5153" s="7" t="n">
        <v>12</v>
      </c>
      <c r="Q5153" s="7" t="n">
        <v>3</v>
      </c>
      <c r="R5153" s="7" t="n">
        <v>1</v>
      </c>
      <c r="S5153" s="11" t="n">
        <f t="normal" ca="1">A5157</f>
        <v>0</v>
      </c>
    </row>
    <row r="5154" spans="1:19">
      <c r="A5154" t="s">
        <v>4</v>
      </c>
      <c r="B5154" s="4" t="s">
        <v>5</v>
      </c>
      <c r="C5154" s="4" t="s">
        <v>11</v>
      </c>
      <c r="D5154" s="4" t="s">
        <v>7</v>
      </c>
      <c r="E5154" s="4" t="s">
        <v>13</v>
      </c>
      <c r="F5154" s="4" t="s">
        <v>11</v>
      </c>
    </row>
    <row r="5155" spans="1:19">
      <c r="A5155" t="n">
        <v>46240</v>
      </c>
      <c r="B5155" s="30" t="n">
        <v>59</v>
      </c>
      <c r="C5155" s="7" t="n">
        <v>61444</v>
      </c>
      <c r="D5155" s="7" t="n">
        <v>13</v>
      </c>
      <c r="E5155" s="7" t="n">
        <v>0.150000005960464</v>
      </c>
      <c r="F5155" s="7" t="n">
        <v>0</v>
      </c>
    </row>
    <row r="5156" spans="1:19">
      <c r="A5156" t="s">
        <v>4</v>
      </c>
      <c r="B5156" s="4" t="s">
        <v>5</v>
      </c>
      <c r="C5156" s="4" t="s">
        <v>7</v>
      </c>
      <c r="D5156" s="4" t="s">
        <v>15</v>
      </c>
      <c r="E5156" s="4" t="s">
        <v>7</v>
      </c>
      <c r="F5156" s="4" t="s">
        <v>15</v>
      </c>
      <c r="G5156" s="4" t="s">
        <v>7</v>
      </c>
      <c r="H5156" s="4" t="s">
        <v>7</v>
      </c>
      <c r="I5156" s="4" t="s">
        <v>15</v>
      </c>
      <c r="J5156" s="4" t="s">
        <v>7</v>
      </c>
      <c r="K5156" s="14" t="s">
        <v>14</v>
      </c>
      <c r="L5156" s="4" t="s">
        <v>5</v>
      </c>
      <c r="M5156" s="4" t="s">
        <v>7</v>
      </c>
      <c r="N5156" s="4" t="s">
        <v>11</v>
      </c>
      <c r="O5156" s="14" t="s">
        <v>16</v>
      </c>
      <c r="P5156" s="4" t="s">
        <v>7</v>
      </c>
      <c r="Q5156" s="4" t="s">
        <v>7</v>
      </c>
      <c r="R5156" s="4" t="s">
        <v>7</v>
      </c>
      <c r="S5156" s="4" t="s">
        <v>12</v>
      </c>
    </row>
    <row r="5157" spans="1:19">
      <c r="A5157" t="n">
        <v>46250</v>
      </c>
      <c r="B5157" s="10" t="n">
        <v>5</v>
      </c>
      <c r="C5157" s="7" t="n">
        <v>0</v>
      </c>
      <c r="D5157" s="7" t="n">
        <v>61440</v>
      </c>
      <c r="E5157" s="7" t="n">
        <v>0</v>
      </c>
      <c r="F5157" s="7" t="n">
        <v>5</v>
      </c>
      <c r="G5157" s="7" t="n">
        <v>12</v>
      </c>
      <c r="H5157" s="7" t="n">
        <v>0</v>
      </c>
      <c r="I5157" s="7" t="n">
        <v>61440</v>
      </c>
      <c r="J5157" s="7" t="n">
        <v>28</v>
      </c>
      <c r="K5157" s="14" t="s">
        <v>3</v>
      </c>
      <c r="L5157" s="52" t="n">
        <v>64</v>
      </c>
      <c r="M5157" s="7" t="n">
        <v>9</v>
      </c>
      <c r="N5157" s="7" t="n">
        <v>6</v>
      </c>
      <c r="O5157" s="14" t="s">
        <v>3</v>
      </c>
      <c r="P5157" s="7" t="n">
        <v>12</v>
      </c>
      <c r="Q5157" s="7" t="n">
        <v>3</v>
      </c>
      <c r="R5157" s="7" t="n">
        <v>1</v>
      </c>
      <c r="S5157" s="11" t="n">
        <f t="normal" ca="1">A5161</f>
        <v>0</v>
      </c>
    </row>
    <row r="5158" spans="1:19">
      <c r="A5158" t="s">
        <v>4</v>
      </c>
      <c r="B5158" s="4" t="s">
        <v>5</v>
      </c>
      <c r="C5158" s="4" t="s">
        <v>11</v>
      </c>
      <c r="D5158" s="4" t="s">
        <v>7</v>
      </c>
      <c r="E5158" s="4" t="s">
        <v>13</v>
      </c>
      <c r="F5158" s="4" t="s">
        <v>11</v>
      </c>
    </row>
    <row r="5159" spans="1:19">
      <c r="A5159" t="n">
        <v>46279</v>
      </c>
      <c r="B5159" s="30" t="n">
        <v>59</v>
      </c>
      <c r="C5159" s="7" t="n">
        <v>61445</v>
      </c>
      <c r="D5159" s="7" t="n">
        <v>13</v>
      </c>
      <c r="E5159" s="7" t="n">
        <v>0.150000005960464</v>
      </c>
      <c r="F5159" s="7" t="n">
        <v>0</v>
      </c>
    </row>
    <row r="5160" spans="1:19">
      <c r="A5160" t="s">
        <v>4</v>
      </c>
      <c r="B5160" s="4" t="s">
        <v>5</v>
      </c>
      <c r="C5160" s="4" t="s">
        <v>11</v>
      </c>
    </row>
    <row r="5161" spans="1:19">
      <c r="A5161" t="n">
        <v>46289</v>
      </c>
      <c r="B5161" s="28" t="n">
        <v>16</v>
      </c>
      <c r="C5161" s="7" t="n">
        <v>1300</v>
      </c>
    </row>
    <row r="5162" spans="1:19">
      <c r="A5162" t="s">
        <v>4</v>
      </c>
      <c r="B5162" s="4" t="s">
        <v>5</v>
      </c>
      <c r="C5162" s="4" t="s">
        <v>7</v>
      </c>
      <c r="D5162" s="4" t="s">
        <v>11</v>
      </c>
      <c r="E5162" s="4" t="s">
        <v>13</v>
      </c>
    </row>
    <row r="5163" spans="1:19">
      <c r="A5163" t="n">
        <v>46292</v>
      </c>
      <c r="B5163" s="32" t="n">
        <v>58</v>
      </c>
      <c r="C5163" s="7" t="n">
        <v>101</v>
      </c>
      <c r="D5163" s="7" t="n">
        <v>800</v>
      </c>
      <c r="E5163" s="7" t="n">
        <v>1</v>
      </c>
    </row>
    <row r="5164" spans="1:19">
      <c r="A5164" t="s">
        <v>4</v>
      </c>
      <c r="B5164" s="4" t="s">
        <v>5</v>
      </c>
      <c r="C5164" s="4" t="s">
        <v>7</v>
      </c>
      <c r="D5164" s="4" t="s">
        <v>11</v>
      </c>
    </row>
    <row r="5165" spans="1:19">
      <c r="A5165" t="n">
        <v>46300</v>
      </c>
      <c r="B5165" s="32" t="n">
        <v>58</v>
      </c>
      <c r="C5165" s="7" t="n">
        <v>254</v>
      </c>
      <c r="D5165" s="7" t="n">
        <v>0</v>
      </c>
    </row>
    <row r="5166" spans="1:19">
      <c r="A5166" t="s">
        <v>4</v>
      </c>
      <c r="B5166" s="4" t="s">
        <v>5</v>
      </c>
      <c r="C5166" s="4" t="s">
        <v>7</v>
      </c>
      <c r="D5166" s="4" t="s">
        <v>7</v>
      </c>
      <c r="E5166" s="4" t="s">
        <v>13</v>
      </c>
      <c r="F5166" s="4" t="s">
        <v>13</v>
      </c>
      <c r="G5166" s="4" t="s">
        <v>13</v>
      </c>
      <c r="H5166" s="4" t="s">
        <v>11</v>
      </c>
    </row>
    <row r="5167" spans="1:19">
      <c r="A5167" t="n">
        <v>46304</v>
      </c>
      <c r="B5167" s="60" t="n">
        <v>45</v>
      </c>
      <c r="C5167" s="7" t="n">
        <v>2</v>
      </c>
      <c r="D5167" s="7" t="n">
        <v>3</v>
      </c>
      <c r="E5167" s="7" t="n">
        <v>0.779999971389771</v>
      </c>
      <c r="F5167" s="7" t="n">
        <v>4.25</v>
      </c>
      <c r="G5167" s="7" t="n">
        <v>-57.560001373291</v>
      </c>
      <c r="H5167" s="7" t="n">
        <v>0</v>
      </c>
    </row>
    <row r="5168" spans="1:19">
      <c r="A5168" t="s">
        <v>4</v>
      </c>
      <c r="B5168" s="4" t="s">
        <v>5</v>
      </c>
      <c r="C5168" s="4" t="s">
        <v>7</v>
      </c>
      <c r="D5168" s="4" t="s">
        <v>7</v>
      </c>
      <c r="E5168" s="4" t="s">
        <v>13</v>
      </c>
      <c r="F5168" s="4" t="s">
        <v>13</v>
      </c>
      <c r="G5168" s="4" t="s">
        <v>13</v>
      </c>
      <c r="H5168" s="4" t="s">
        <v>11</v>
      </c>
      <c r="I5168" s="4" t="s">
        <v>7</v>
      </c>
    </row>
    <row r="5169" spans="1:19">
      <c r="A5169" t="n">
        <v>46321</v>
      </c>
      <c r="B5169" s="60" t="n">
        <v>45</v>
      </c>
      <c r="C5169" s="7" t="n">
        <v>4</v>
      </c>
      <c r="D5169" s="7" t="n">
        <v>3</v>
      </c>
      <c r="E5169" s="7" t="n">
        <v>11.6999998092651</v>
      </c>
      <c r="F5169" s="7" t="n">
        <v>215.820007324219</v>
      </c>
      <c r="G5169" s="7" t="n">
        <v>0</v>
      </c>
      <c r="H5169" s="7" t="n">
        <v>0</v>
      </c>
      <c r="I5169" s="7" t="n">
        <v>0</v>
      </c>
    </row>
    <row r="5170" spans="1:19">
      <c r="A5170" t="s">
        <v>4</v>
      </c>
      <c r="B5170" s="4" t="s">
        <v>5</v>
      </c>
      <c r="C5170" s="4" t="s">
        <v>7</v>
      </c>
      <c r="D5170" s="4" t="s">
        <v>7</v>
      </c>
      <c r="E5170" s="4" t="s">
        <v>13</v>
      </c>
      <c r="F5170" s="4" t="s">
        <v>11</v>
      </c>
    </row>
    <row r="5171" spans="1:19">
      <c r="A5171" t="n">
        <v>46339</v>
      </c>
      <c r="B5171" s="60" t="n">
        <v>45</v>
      </c>
      <c r="C5171" s="7" t="n">
        <v>5</v>
      </c>
      <c r="D5171" s="7" t="n">
        <v>3</v>
      </c>
      <c r="E5171" s="7" t="n">
        <v>3.40000009536743</v>
      </c>
      <c r="F5171" s="7" t="n">
        <v>0</v>
      </c>
    </row>
    <row r="5172" spans="1:19">
      <c r="A5172" t="s">
        <v>4</v>
      </c>
      <c r="B5172" s="4" t="s">
        <v>5</v>
      </c>
      <c r="C5172" s="4" t="s">
        <v>7</v>
      </c>
      <c r="D5172" s="4" t="s">
        <v>7</v>
      </c>
      <c r="E5172" s="4" t="s">
        <v>13</v>
      </c>
      <c r="F5172" s="4" t="s">
        <v>11</v>
      </c>
    </row>
    <row r="5173" spans="1:19">
      <c r="A5173" t="n">
        <v>46348</v>
      </c>
      <c r="B5173" s="60" t="n">
        <v>45</v>
      </c>
      <c r="C5173" s="7" t="n">
        <v>11</v>
      </c>
      <c r="D5173" s="7" t="n">
        <v>3</v>
      </c>
      <c r="E5173" s="7" t="n">
        <v>34</v>
      </c>
      <c r="F5173" s="7" t="n">
        <v>0</v>
      </c>
    </row>
    <row r="5174" spans="1:19">
      <c r="A5174" t="s">
        <v>4</v>
      </c>
      <c r="B5174" s="4" t="s">
        <v>5</v>
      </c>
      <c r="C5174" s="4" t="s">
        <v>11</v>
      </c>
      <c r="D5174" s="4" t="s">
        <v>13</v>
      </c>
      <c r="E5174" s="4" t="s">
        <v>13</v>
      </c>
      <c r="F5174" s="4" t="s">
        <v>7</v>
      </c>
    </row>
    <row r="5175" spans="1:19">
      <c r="A5175" t="n">
        <v>46357</v>
      </c>
      <c r="B5175" s="46" t="n">
        <v>52</v>
      </c>
      <c r="C5175" s="7" t="n">
        <v>6</v>
      </c>
      <c r="D5175" s="7" t="n">
        <v>189.100006103516</v>
      </c>
      <c r="E5175" s="7" t="n">
        <v>5</v>
      </c>
      <c r="F5175" s="7" t="n">
        <v>0</v>
      </c>
    </row>
    <row r="5176" spans="1:19">
      <c r="A5176" t="s">
        <v>4</v>
      </c>
      <c r="B5176" s="4" t="s">
        <v>5</v>
      </c>
      <c r="C5176" s="4" t="s">
        <v>11</v>
      </c>
    </row>
    <row r="5177" spans="1:19">
      <c r="A5177" t="n">
        <v>46369</v>
      </c>
      <c r="B5177" s="28" t="n">
        <v>16</v>
      </c>
      <c r="C5177" s="7" t="n">
        <v>800</v>
      </c>
    </row>
    <row r="5178" spans="1:19">
      <c r="A5178" t="s">
        <v>4</v>
      </c>
      <c r="B5178" s="4" t="s">
        <v>5</v>
      </c>
      <c r="C5178" s="4" t="s">
        <v>11</v>
      </c>
    </row>
    <row r="5179" spans="1:19">
      <c r="A5179" t="n">
        <v>46372</v>
      </c>
      <c r="B5179" s="47" t="n">
        <v>54</v>
      </c>
      <c r="C5179" s="7" t="n">
        <v>6</v>
      </c>
    </row>
    <row r="5180" spans="1:19">
      <c r="A5180" t="s">
        <v>4</v>
      </c>
      <c r="B5180" s="4" t="s">
        <v>5</v>
      </c>
      <c r="C5180" s="4" t="s">
        <v>7</v>
      </c>
      <c r="D5180" s="4" t="s">
        <v>11</v>
      </c>
      <c r="E5180" s="4" t="s">
        <v>8</v>
      </c>
    </row>
    <row r="5181" spans="1:19">
      <c r="A5181" t="n">
        <v>46375</v>
      </c>
      <c r="B5181" s="27" t="n">
        <v>51</v>
      </c>
      <c r="C5181" s="7" t="n">
        <v>4</v>
      </c>
      <c r="D5181" s="7" t="n">
        <v>6</v>
      </c>
      <c r="E5181" s="7" t="s">
        <v>117</v>
      </c>
    </row>
    <row r="5182" spans="1:19">
      <c r="A5182" t="s">
        <v>4</v>
      </c>
      <c r="B5182" s="4" t="s">
        <v>5</v>
      </c>
      <c r="C5182" s="4" t="s">
        <v>11</v>
      </c>
    </row>
    <row r="5183" spans="1:19">
      <c r="A5183" t="n">
        <v>46389</v>
      </c>
      <c r="B5183" s="28" t="n">
        <v>16</v>
      </c>
      <c r="C5183" s="7" t="n">
        <v>0</v>
      </c>
    </row>
    <row r="5184" spans="1:19">
      <c r="A5184" t="s">
        <v>4</v>
      </c>
      <c r="B5184" s="4" t="s">
        <v>5</v>
      </c>
      <c r="C5184" s="4" t="s">
        <v>11</v>
      </c>
      <c r="D5184" s="4" t="s">
        <v>7</v>
      </c>
      <c r="E5184" s="4" t="s">
        <v>15</v>
      </c>
      <c r="F5184" s="4" t="s">
        <v>39</v>
      </c>
      <c r="G5184" s="4" t="s">
        <v>7</v>
      </c>
      <c r="H5184" s="4" t="s">
        <v>7</v>
      </c>
      <c r="I5184" s="4" t="s">
        <v>7</v>
      </c>
      <c r="J5184" s="4" t="s">
        <v>15</v>
      </c>
      <c r="K5184" s="4" t="s">
        <v>39</v>
      </c>
      <c r="L5184" s="4" t="s">
        <v>7</v>
      </c>
      <c r="M5184" s="4" t="s">
        <v>7</v>
      </c>
    </row>
    <row r="5185" spans="1:13">
      <c r="A5185" t="n">
        <v>46392</v>
      </c>
      <c r="B5185" s="29" t="n">
        <v>26</v>
      </c>
      <c r="C5185" s="7" t="n">
        <v>6</v>
      </c>
      <c r="D5185" s="7" t="n">
        <v>17</v>
      </c>
      <c r="E5185" s="7" t="n">
        <v>61757</v>
      </c>
      <c r="F5185" s="7" t="s">
        <v>471</v>
      </c>
      <c r="G5185" s="7" t="n">
        <v>2</v>
      </c>
      <c r="H5185" s="7" t="n">
        <v>3</v>
      </c>
      <c r="I5185" s="7" t="n">
        <v>17</v>
      </c>
      <c r="J5185" s="7" t="n">
        <v>61758</v>
      </c>
      <c r="K5185" s="7" t="s">
        <v>472</v>
      </c>
      <c r="L5185" s="7" t="n">
        <v>2</v>
      </c>
      <c r="M5185" s="7" t="n">
        <v>0</v>
      </c>
    </row>
    <row r="5186" spans="1:13">
      <c r="A5186" t="s">
        <v>4</v>
      </c>
      <c r="B5186" s="4" t="s">
        <v>5</v>
      </c>
    </row>
    <row r="5187" spans="1:13">
      <c r="A5187" t="n">
        <v>46526</v>
      </c>
      <c r="B5187" s="25" t="n">
        <v>28</v>
      </c>
    </row>
    <row r="5188" spans="1:13">
      <c r="A5188" t="s">
        <v>4</v>
      </c>
      <c r="B5188" s="4" t="s">
        <v>5</v>
      </c>
      <c r="C5188" s="4" t="s">
        <v>11</v>
      </c>
      <c r="D5188" s="4" t="s">
        <v>7</v>
      </c>
    </row>
    <row r="5189" spans="1:13">
      <c r="A5189" t="n">
        <v>46527</v>
      </c>
      <c r="B5189" s="31" t="n">
        <v>89</v>
      </c>
      <c r="C5189" s="7" t="n">
        <v>65533</v>
      </c>
      <c r="D5189" s="7" t="n">
        <v>1</v>
      </c>
    </row>
    <row r="5190" spans="1:13">
      <c r="A5190" t="s">
        <v>4</v>
      </c>
      <c r="B5190" s="4" t="s">
        <v>5</v>
      </c>
      <c r="C5190" s="4" t="s">
        <v>7</v>
      </c>
      <c r="D5190" s="4" t="s">
        <v>11</v>
      </c>
      <c r="E5190" s="4" t="s">
        <v>11</v>
      </c>
      <c r="F5190" s="4" t="s">
        <v>7</v>
      </c>
    </row>
    <row r="5191" spans="1:13">
      <c r="A5191" t="n">
        <v>46531</v>
      </c>
      <c r="B5191" s="23" t="n">
        <v>25</v>
      </c>
      <c r="C5191" s="7" t="n">
        <v>1</v>
      </c>
      <c r="D5191" s="7" t="n">
        <v>65535</v>
      </c>
      <c r="E5191" s="7" t="n">
        <v>500</v>
      </c>
      <c r="F5191" s="7" t="n">
        <v>0</v>
      </c>
    </row>
    <row r="5192" spans="1:13">
      <c r="A5192" t="s">
        <v>4</v>
      </c>
      <c r="B5192" s="4" t="s">
        <v>5</v>
      </c>
      <c r="C5192" s="4" t="s">
        <v>7</v>
      </c>
      <c r="D5192" s="4" t="s">
        <v>11</v>
      </c>
      <c r="E5192" s="4" t="s">
        <v>8</v>
      </c>
    </row>
    <row r="5193" spans="1:13">
      <c r="A5193" t="n">
        <v>46538</v>
      </c>
      <c r="B5193" s="27" t="n">
        <v>51</v>
      </c>
      <c r="C5193" s="7" t="n">
        <v>4</v>
      </c>
      <c r="D5193" s="7" t="n">
        <v>0</v>
      </c>
      <c r="E5193" s="7" t="s">
        <v>385</v>
      </c>
    </row>
    <row r="5194" spans="1:13">
      <c r="A5194" t="s">
        <v>4</v>
      </c>
      <c r="B5194" s="4" t="s">
        <v>5</v>
      </c>
      <c r="C5194" s="4" t="s">
        <v>11</v>
      </c>
    </row>
    <row r="5195" spans="1:13">
      <c r="A5195" t="n">
        <v>46551</v>
      </c>
      <c r="B5195" s="28" t="n">
        <v>16</v>
      </c>
      <c r="C5195" s="7" t="n">
        <v>0</v>
      </c>
    </row>
    <row r="5196" spans="1:13">
      <c r="A5196" t="s">
        <v>4</v>
      </c>
      <c r="B5196" s="4" t="s">
        <v>5</v>
      </c>
      <c r="C5196" s="4" t="s">
        <v>11</v>
      </c>
      <c r="D5196" s="4" t="s">
        <v>7</v>
      </c>
      <c r="E5196" s="4" t="s">
        <v>15</v>
      </c>
      <c r="F5196" s="4" t="s">
        <v>39</v>
      </c>
      <c r="G5196" s="4" t="s">
        <v>7</v>
      </c>
      <c r="H5196" s="4" t="s">
        <v>7</v>
      </c>
    </row>
    <row r="5197" spans="1:13">
      <c r="A5197" t="n">
        <v>46554</v>
      </c>
      <c r="B5197" s="29" t="n">
        <v>26</v>
      </c>
      <c r="C5197" s="7" t="n">
        <v>0</v>
      </c>
      <c r="D5197" s="7" t="n">
        <v>17</v>
      </c>
      <c r="E5197" s="7" t="n">
        <v>61759</v>
      </c>
      <c r="F5197" s="7" t="s">
        <v>473</v>
      </c>
      <c r="G5197" s="7" t="n">
        <v>2</v>
      </c>
      <c r="H5197" s="7" t="n">
        <v>0</v>
      </c>
    </row>
    <row r="5198" spans="1:13">
      <c r="A5198" t="s">
        <v>4</v>
      </c>
      <c r="B5198" s="4" t="s">
        <v>5</v>
      </c>
    </row>
    <row r="5199" spans="1:13">
      <c r="A5199" t="n">
        <v>46597</v>
      </c>
      <c r="B5199" s="25" t="n">
        <v>28</v>
      </c>
    </row>
    <row r="5200" spans="1:13">
      <c r="A5200" t="s">
        <v>4</v>
      </c>
      <c r="B5200" s="4" t="s">
        <v>5</v>
      </c>
      <c r="C5200" s="4" t="s">
        <v>7</v>
      </c>
      <c r="D5200" s="14" t="s">
        <v>14</v>
      </c>
      <c r="E5200" s="4" t="s">
        <v>5</v>
      </c>
      <c r="F5200" s="4" t="s">
        <v>7</v>
      </c>
      <c r="G5200" s="4" t="s">
        <v>11</v>
      </c>
      <c r="H5200" s="14" t="s">
        <v>16</v>
      </c>
      <c r="I5200" s="4" t="s">
        <v>7</v>
      </c>
      <c r="J5200" s="4" t="s">
        <v>12</v>
      </c>
    </row>
    <row r="5201" spans="1:13">
      <c r="A5201" t="n">
        <v>46598</v>
      </c>
      <c r="B5201" s="10" t="n">
        <v>5</v>
      </c>
      <c r="C5201" s="7" t="n">
        <v>28</v>
      </c>
      <c r="D5201" s="14" t="s">
        <v>3</v>
      </c>
      <c r="E5201" s="52" t="n">
        <v>64</v>
      </c>
      <c r="F5201" s="7" t="n">
        <v>5</v>
      </c>
      <c r="G5201" s="7" t="n">
        <v>4</v>
      </c>
      <c r="H5201" s="14" t="s">
        <v>3</v>
      </c>
      <c r="I5201" s="7" t="n">
        <v>1</v>
      </c>
      <c r="J5201" s="11" t="n">
        <f t="normal" ca="1">A5211</f>
        <v>0</v>
      </c>
    </row>
    <row r="5202" spans="1:13">
      <c r="A5202" t="s">
        <v>4</v>
      </c>
      <c r="B5202" s="4" t="s">
        <v>5</v>
      </c>
      <c r="C5202" s="4" t="s">
        <v>7</v>
      </c>
      <c r="D5202" s="4" t="s">
        <v>11</v>
      </c>
      <c r="E5202" s="4" t="s">
        <v>8</v>
      </c>
    </row>
    <row r="5203" spans="1:13">
      <c r="A5203" t="n">
        <v>46609</v>
      </c>
      <c r="B5203" s="27" t="n">
        <v>51</v>
      </c>
      <c r="C5203" s="7" t="n">
        <v>4</v>
      </c>
      <c r="D5203" s="7" t="n">
        <v>4</v>
      </c>
      <c r="E5203" s="7" t="s">
        <v>474</v>
      </c>
    </row>
    <row r="5204" spans="1:13">
      <c r="A5204" t="s">
        <v>4</v>
      </c>
      <c r="B5204" s="4" t="s">
        <v>5</v>
      </c>
      <c r="C5204" s="4" t="s">
        <v>11</v>
      </c>
    </row>
    <row r="5205" spans="1:13">
      <c r="A5205" t="n">
        <v>46622</v>
      </c>
      <c r="B5205" s="28" t="n">
        <v>16</v>
      </c>
      <c r="C5205" s="7" t="n">
        <v>0</v>
      </c>
    </row>
    <row r="5206" spans="1:13">
      <c r="A5206" t="s">
        <v>4</v>
      </c>
      <c r="B5206" s="4" t="s">
        <v>5</v>
      </c>
      <c r="C5206" s="4" t="s">
        <v>11</v>
      </c>
      <c r="D5206" s="4" t="s">
        <v>7</v>
      </c>
      <c r="E5206" s="4" t="s">
        <v>15</v>
      </c>
      <c r="F5206" s="4" t="s">
        <v>39</v>
      </c>
      <c r="G5206" s="4" t="s">
        <v>7</v>
      </c>
      <c r="H5206" s="4" t="s">
        <v>7</v>
      </c>
      <c r="I5206" s="4" t="s">
        <v>7</v>
      </c>
      <c r="J5206" s="4" t="s">
        <v>15</v>
      </c>
      <c r="K5206" s="4" t="s">
        <v>39</v>
      </c>
      <c r="L5206" s="4" t="s">
        <v>7</v>
      </c>
      <c r="M5206" s="4" t="s">
        <v>7</v>
      </c>
    </row>
    <row r="5207" spans="1:13">
      <c r="A5207" t="n">
        <v>46625</v>
      </c>
      <c r="B5207" s="29" t="n">
        <v>26</v>
      </c>
      <c r="C5207" s="7" t="n">
        <v>4</v>
      </c>
      <c r="D5207" s="7" t="n">
        <v>17</v>
      </c>
      <c r="E5207" s="7" t="n">
        <v>61760</v>
      </c>
      <c r="F5207" s="7" t="s">
        <v>475</v>
      </c>
      <c r="G5207" s="7" t="n">
        <v>2</v>
      </c>
      <c r="H5207" s="7" t="n">
        <v>3</v>
      </c>
      <c r="I5207" s="7" t="n">
        <v>17</v>
      </c>
      <c r="J5207" s="7" t="n">
        <v>61761</v>
      </c>
      <c r="K5207" s="7" t="s">
        <v>476</v>
      </c>
      <c r="L5207" s="7" t="n">
        <v>2</v>
      </c>
      <c r="M5207" s="7" t="n">
        <v>0</v>
      </c>
    </row>
    <row r="5208" spans="1:13">
      <c r="A5208" t="s">
        <v>4</v>
      </c>
      <c r="B5208" s="4" t="s">
        <v>5</v>
      </c>
    </row>
    <row r="5209" spans="1:13">
      <c r="A5209" t="n">
        <v>46696</v>
      </c>
      <c r="B5209" s="25" t="n">
        <v>28</v>
      </c>
    </row>
    <row r="5210" spans="1:13">
      <c r="A5210" t="s">
        <v>4</v>
      </c>
      <c r="B5210" s="4" t="s">
        <v>5</v>
      </c>
      <c r="C5210" s="4" t="s">
        <v>7</v>
      </c>
      <c r="D5210" s="14" t="s">
        <v>14</v>
      </c>
      <c r="E5210" s="4" t="s">
        <v>5</v>
      </c>
      <c r="F5210" s="4" t="s">
        <v>7</v>
      </c>
      <c r="G5210" s="4" t="s">
        <v>11</v>
      </c>
      <c r="H5210" s="14" t="s">
        <v>16</v>
      </c>
      <c r="I5210" s="4" t="s">
        <v>7</v>
      </c>
      <c r="J5210" s="4" t="s">
        <v>12</v>
      </c>
    </row>
    <row r="5211" spans="1:13">
      <c r="A5211" t="n">
        <v>46697</v>
      </c>
      <c r="B5211" s="10" t="n">
        <v>5</v>
      </c>
      <c r="C5211" s="7" t="n">
        <v>28</v>
      </c>
      <c r="D5211" s="14" t="s">
        <v>3</v>
      </c>
      <c r="E5211" s="52" t="n">
        <v>64</v>
      </c>
      <c r="F5211" s="7" t="n">
        <v>5</v>
      </c>
      <c r="G5211" s="7" t="n">
        <v>9</v>
      </c>
      <c r="H5211" s="14" t="s">
        <v>3</v>
      </c>
      <c r="I5211" s="7" t="n">
        <v>1</v>
      </c>
      <c r="J5211" s="11" t="n">
        <f t="normal" ca="1">A5255</f>
        <v>0</v>
      </c>
    </row>
    <row r="5212" spans="1:13">
      <c r="A5212" t="s">
        <v>4</v>
      </c>
      <c r="B5212" s="4" t="s">
        <v>5</v>
      </c>
      <c r="C5212" s="4" t="s">
        <v>11</v>
      </c>
      <c r="D5212" s="4" t="s">
        <v>7</v>
      </c>
      <c r="E5212" s="4" t="s">
        <v>13</v>
      </c>
      <c r="F5212" s="4" t="s">
        <v>11</v>
      </c>
    </row>
    <row r="5213" spans="1:13">
      <c r="A5213" t="n">
        <v>46708</v>
      </c>
      <c r="B5213" s="30" t="n">
        <v>59</v>
      </c>
      <c r="C5213" s="7" t="n">
        <v>9</v>
      </c>
      <c r="D5213" s="7" t="n">
        <v>12</v>
      </c>
      <c r="E5213" s="7" t="n">
        <v>0.150000005960464</v>
      </c>
      <c r="F5213" s="7" t="n">
        <v>0</v>
      </c>
    </row>
    <row r="5214" spans="1:13">
      <c r="A5214" t="s">
        <v>4</v>
      </c>
      <c r="B5214" s="4" t="s">
        <v>5</v>
      </c>
      <c r="C5214" s="4" t="s">
        <v>7</v>
      </c>
      <c r="D5214" s="4" t="s">
        <v>11</v>
      </c>
      <c r="E5214" s="4" t="s">
        <v>8</v>
      </c>
    </row>
    <row r="5215" spans="1:13">
      <c r="A5215" t="n">
        <v>46718</v>
      </c>
      <c r="B5215" s="27" t="n">
        <v>51</v>
      </c>
      <c r="C5215" s="7" t="n">
        <v>4</v>
      </c>
      <c r="D5215" s="7" t="n">
        <v>9</v>
      </c>
      <c r="E5215" s="7" t="s">
        <v>389</v>
      </c>
    </row>
    <row r="5216" spans="1:13">
      <c r="A5216" t="s">
        <v>4</v>
      </c>
      <c r="B5216" s="4" t="s">
        <v>5</v>
      </c>
      <c r="C5216" s="4" t="s">
        <v>11</v>
      </c>
    </row>
    <row r="5217" spans="1:13">
      <c r="A5217" t="n">
        <v>46732</v>
      </c>
      <c r="B5217" s="28" t="n">
        <v>16</v>
      </c>
      <c r="C5217" s="7" t="n">
        <v>0</v>
      </c>
    </row>
    <row r="5218" spans="1:13">
      <c r="A5218" t="s">
        <v>4</v>
      </c>
      <c r="B5218" s="4" t="s">
        <v>5</v>
      </c>
      <c r="C5218" s="4" t="s">
        <v>11</v>
      </c>
      <c r="D5218" s="4" t="s">
        <v>7</v>
      </c>
      <c r="E5218" s="4" t="s">
        <v>15</v>
      </c>
      <c r="F5218" s="4" t="s">
        <v>39</v>
      </c>
      <c r="G5218" s="4" t="s">
        <v>7</v>
      </c>
      <c r="H5218" s="4" t="s">
        <v>7</v>
      </c>
      <c r="I5218" s="4" t="s">
        <v>7</v>
      </c>
      <c r="J5218" s="4" t="s">
        <v>15</v>
      </c>
      <c r="K5218" s="4" t="s">
        <v>39</v>
      </c>
      <c r="L5218" s="4" t="s">
        <v>7</v>
      </c>
      <c r="M5218" s="4" t="s">
        <v>7</v>
      </c>
      <c r="N5218" s="4" t="s">
        <v>7</v>
      </c>
      <c r="O5218" s="4" t="s">
        <v>15</v>
      </c>
      <c r="P5218" s="4" t="s">
        <v>39</v>
      </c>
      <c r="Q5218" s="4" t="s">
        <v>7</v>
      </c>
      <c r="R5218" s="4" t="s">
        <v>7</v>
      </c>
    </row>
    <row r="5219" spans="1:13">
      <c r="A5219" t="n">
        <v>46735</v>
      </c>
      <c r="B5219" s="29" t="n">
        <v>26</v>
      </c>
      <c r="C5219" s="7" t="n">
        <v>9</v>
      </c>
      <c r="D5219" s="7" t="n">
        <v>17</v>
      </c>
      <c r="E5219" s="7" t="n">
        <v>61762</v>
      </c>
      <c r="F5219" s="7" t="s">
        <v>477</v>
      </c>
      <c r="G5219" s="7" t="n">
        <v>2</v>
      </c>
      <c r="H5219" s="7" t="n">
        <v>3</v>
      </c>
      <c r="I5219" s="7" t="n">
        <v>17</v>
      </c>
      <c r="J5219" s="7" t="n">
        <v>61763</v>
      </c>
      <c r="K5219" s="7" t="s">
        <v>478</v>
      </c>
      <c r="L5219" s="7" t="n">
        <v>2</v>
      </c>
      <c r="M5219" s="7" t="n">
        <v>3</v>
      </c>
      <c r="N5219" s="7" t="n">
        <v>17</v>
      </c>
      <c r="O5219" s="7" t="n">
        <v>61764</v>
      </c>
      <c r="P5219" s="7" t="s">
        <v>479</v>
      </c>
      <c r="Q5219" s="7" t="n">
        <v>2</v>
      </c>
      <c r="R5219" s="7" t="n">
        <v>0</v>
      </c>
    </row>
    <row r="5220" spans="1:13">
      <c r="A5220" t="s">
        <v>4</v>
      </c>
      <c r="B5220" s="4" t="s">
        <v>5</v>
      </c>
    </row>
    <row r="5221" spans="1:13">
      <c r="A5221" t="n">
        <v>46929</v>
      </c>
      <c r="B5221" s="25" t="n">
        <v>28</v>
      </c>
    </row>
    <row r="5222" spans="1:13">
      <c r="A5222" t="s">
        <v>4</v>
      </c>
      <c r="B5222" s="4" t="s">
        <v>5</v>
      </c>
      <c r="C5222" s="4" t="s">
        <v>11</v>
      </c>
      <c r="D5222" s="4" t="s">
        <v>7</v>
      </c>
    </row>
    <row r="5223" spans="1:13">
      <c r="A5223" t="n">
        <v>46930</v>
      </c>
      <c r="B5223" s="31" t="n">
        <v>89</v>
      </c>
      <c r="C5223" s="7" t="n">
        <v>65533</v>
      </c>
      <c r="D5223" s="7" t="n">
        <v>1</v>
      </c>
    </row>
    <row r="5224" spans="1:13">
      <c r="A5224" t="s">
        <v>4</v>
      </c>
      <c r="B5224" s="4" t="s">
        <v>5</v>
      </c>
      <c r="C5224" s="4" t="s">
        <v>7</v>
      </c>
      <c r="D5224" s="4" t="s">
        <v>11</v>
      </c>
      <c r="E5224" s="4" t="s">
        <v>11</v>
      </c>
      <c r="F5224" s="4" t="s">
        <v>7</v>
      </c>
    </row>
    <row r="5225" spans="1:13">
      <c r="A5225" t="n">
        <v>46934</v>
      </c>
      <c r="B5225" s="23" t="n">
        <v>25</v>
      </c>
      <c r="C5225" s="7" t="n">
        <v>1</v>
      </c>
      <c r="D5225" s="7" t="n">
        <v>65535</v>
      </c>
      <c r="E5225" s="7" t="n">
        <v>65535</v>
      </c>
      <c r="F5225" s="7" t="n">
        <v>0</v>
      </c>
    </row>
    <row r="5226" spans="1:13">
      <c r="A5226" t="s">
        <v>4</v>
      </c>
      <c r="B5226" s="4" t="s">
        <v>5</v>
      </c>
      <c r="C5226" s="4" t="s">
        <v>11</v>
      </c>
      <c r="D5226" s="4" t="s">
        <v>11</v>
      </c>
      <c r="E5226" s="4" t="s">
        <v>11</v>
      </c>
    </row>
    <row r="5227" spans="1:13">
      <c r="A5227" t="n">
        <v>46941</v>
      </c>
      <c r="B5227" s="66" t="n">
        <v>61</v>
      </c>
      <c r="C5227" s="7" t="n">
        <v>6</v>
      </c>
      <c r="D5227" s="7" t="n">
        <v>9</v>
      </c>
      <c r="E5227" s="7" t="n">
        <v>1000</v>
      </c>
    </row>
    <row r="5228" spans="1:13">
      <c r="A5228" t="s">
        <v>4</v>
      </c>
      <c r="B5228" s="4" t="s">
        <v>5</v>
      </c>
      <c r="C5228" s="4" t="s">
        <v>7</v>
      </c>
      <c r="D5228" s="4" t="s">
        <v>11</v>
      </c>
      <c r="E5228" s="4" t="s">
        <v>8</v>
      </c>
    </row>
    <row r="5229" spans="1:13">
      <c r="A5229" t="n">
        <v>46948</v>
      </c>
      <c r="B5229" s="27" t="n">
        <v>51</v>
      </c>
      <c r="C5229" s="7" t="n">
        <v>4</v>
      </c>
      <c r="D5229" s="7" t="n">
        <v>6</v>
      </c>
      <c r="E5229" s="7" t="s">
        <v>425</v>
      </c>
    </row>
    <row r="5230" spans="1:13">
      <c r="A5230" t="s">
        <v>4</v>
      </c>
      <c r="B5230" s="4" t="s">
        <v>5</v>
      </c>
      <c r="C5230" s="4" t="s">
        <v>11</v>
      </c>
    </row>
    <row r="5231" spans="1:13">
      <c r="A5231" t="n">
        <v>46962</v>
      </c>
      <c r="B5231" s="28" t="n">
        <v>16</v>
      </c>
      <c r="C5231" s="7" t="n">
        <v>0</v>
      </c>
    </row>
    <row r="5232" spans="1:13">
      <c r="A5232" t="s">
        <v>4</v>
      </c>
      <c r="B5232" s="4" t="s">
        <v>5</v>
      </c>
      <c r="C5232" s="4" t="s">
        <v>11</v>
      </c>
      <c r="D5232" s="4" t="s">
        <v>7</v>
      </c>
      <c r="E5232" s="4" t="s">
        <v>15</v>
      </c>
      <c r="F5232" s="4" t="s">
        <v>39</v>
      </c>
      <c r="G5232" s="4" t="s">
        <v>7</v>
      </c>
      <c r="H5232" s="4" t="s">
        <v>7</v>
      </c>
    </row>
    <row r="5233" spans="1:18">
      <c r="A5233" t="n">
        <v>46965</v>
      </c>
      <c r="B5233" s="29" t="n">
        <v>26</v>
      </c>
      <c r="C5233" s="7" t="n">
        <v>6</v>
      </c>
      <c r="D5233" s="7" t="n">
        <v>17</v>
      </c>
      <c r="E5233" s="7" t="n">
        <v>61765</v>
      </c>
      <c r="F5233" s="7" t="s">
        <v>480</v>
      </c>
      <c r="G5233" s="7" t="n">
        <v>2</v>
      </c>
      <c r="H5233" s="7" t="n">
        <v>0</v>
      </c>
    </row>
    <row r="5234" spans="1:18">
      <c r="A5234" t="s">
        <v>4</v>
      </c>
      <c r="B5234" s="4" t="s">
        <v>5</v>
      </c>
    </row>
    <row r="5235" spans="1:18">
      <c r="A5235" t="n">
        <v>47022</v>
      </c>
      <c r="B5235" s="25" t="n">
        <v>28</v>
      </c>
    </row>
    <row r="5236" spans="1:18">
      <c r="A5236" t="s">
        <v>4</v>
      </c>
      <c r="B5236" s="4" t="s">
        <v>5</v>
      </c>
      <c r="C5236" s="4" t="s">
        <v>11</v>
      </c>
      <c r="D5236" s="4" t="s">
        <v>7</v>
      </c>
    </row>
    <row r="5237" spans="1:18">
      <c r="A5237" t="n">
        <v>47023</v>
      </c>
      <c r="B5237" s="31" t="n">
        <v>89</v>
      </c>
      <c r="C5237" s="7" t="n">
        <v>65533</v>
      </c>
      <c r="D5237" s="7" t="n">
        <v>1</v>
      </c>
    </row>
    <row r="5238" spans="1:18">
      <c r="A5238" t="s">
        <v>4</v>
      </c>
      <c r="B5238" s="4" t="s">
        <v>5</v>
      </c>
      <c r="C5238" s="4" t="s">
        <v>7</v>
      </c>
      <c r="D5238" s="4" t="s">
        <v>11</v>
      </c>
      <c r="E5238" s="4" t="s">
        <v>11</v>
      </c>
      <c r="F5238" s="4" t="s">
        <v>7</v>
      </c>
    </row>
    <row r="5239" spans="1:18">
      <c r="A5239" t="n">
        <v>47027</v>
      </c>
      <c r="B5239" s="23" t="n">
        <v>25</v>
      </c>
      <c r="C5239" s="7" t="n">
        <v>1</v>
      </c>
      <c r="D5239" s="7" t="n">
        <v>65535</v>
      </c>
      <c r="E5239" s="7" t="n">
        <v>500</v>
      </c>
      <c r="F5239" s="7" t="n">
        <v>0</v>
      </c>
    </row>
    <row r="5240" spans="1:18">
      <c r="A5240" t="s">
        <v>4</v>
      </c>
      <c r="B5240" s="4" t="s">
        <v>5</v>
      </c>
      <c r="C5240" s="4" t="s">
        <v>7</v>
      </c>
      <c r="D5240" s="4" t="s">
        <v>11</v>
      </c>
      <c r="E5240" s="4" t="s">
        <v>8</v>
      </c>
    </row>
    <row r="5241" spans="1:18">
      <c r="A5241" t="n">
        <v>47034</v>
      </c>
      <c r="B5241" s="27" t="n">
        <v>51</v>
      </c>
      <c r="C5241" s="7" t="n">
        <v>4</v>
      </c>
      <c r="D5241" s="7" t="n">
        <v>0</v>
      </c>
      <c r="E5241" s="7" t="s">
        <v>387</v>
      </c>
    </row>
    <row r="5242" spans="1:18">
      <c r="A5242" t="s">
        <v>4</v>
      </c>
      <c r="B5242" s="4" t="s">
        <v>5</v>
      </c>
      <c r="C5242" s="4" t="s">
        <v>11</v>
      </c>
    </row>
    <row r="5243" spans="1:18">
      <c r="A5243" t="n">
        <v>47048</v>
      </c>
      <c r="B5243" s="28" t="n">
        <v>16</v>
      </c>
      <c r="C5243" s="7" t="n">
        <v>0</v>
      </c>
    </row>
    <row r="5244" spans="1:18">
      <c r="A5244" t="s">
        <v>4</v>
      </c>
      <c r="B5244" s="4" t="s">
        <v>5</v>
      </c>
      <c r="C5244" s="4" t="s">
        <v>11</v>
      </c>
      <c r="D5244" s="4" t="s">
        <v>7</v>
      </c>
      <c r="E5244" s="4" t="s">
        <v>15</v>
      </c>
      <c r="F5244" s="4" t="s">
        <v>39</v>
      </c>
      <c r="G5244" s="4" t="s">
        <v>7</v>
      </c>
      <c r="H5244" s="4" t="s">
        <v>7</v>
      </c>
    </row>
    <row r="5245" spans="1:18">
      <c r="A5245" t="n">
        <v>47051</v>
      </c>
      <c r="B5245" s="29" t="n">
        <v>26</v>
      </c>
      <c r="C5245" s="7" t="n">
        <v>0</v>
      </c>
      <c r="D5245" s="7" t="n">
        <v>17</v>
      </c>
      <c r="E5245" s="7" t="n">
        <v>61766</v>
      </c>
      <c r="F5245" s="7" t="s">
        <v>481</v>
      </c>
      <c r="G5245" s="7" t="n">
        <v>2</v>
      </c>
      <c r="H5245" s="7" t="n">
        <v>0</v>
      </c>
    </row>
    <row r="5246" spans="1:18">
      <c r="A5246" t="s">
        <v>4</v>
      </c>
      <c r="B5246" s="4" t="s">
        <v>5</v>
      </c>
    </row>
    <row r="5247" spans="1:18">
      <c r="A5247" t="n">
        <v>47076</v>
      </c>
      <c r="B5247" s="25" t="n">
        <v>28</v>
      </c>
    </row>
    <row r="5248" spans="1:18">
      <c r="A5248" t="s">
        <v>4</v>
      </c>
      <c r="B5248" s="4" t="s">
        <v>5</v>
      </c>
      <c r="C5248" s="4" t="s">
        <v>11</v>
      </c>
      <c r="D5248" s="4" t="s">
        <v>7</v>
      </c>
    </row>
    <row r="5249" spans="1:8">
      <c r="A5249" t="n">
        <v>47077</v>
      </c>
      <c r="B5249" s="31" t="n">
        <v>89</v>
      </c>
      <c r="C5249" s="7" t="n">
        <v>65533</v>
      </c>
      <c r="D5249" s="7" t="n">
        <v>1</v>
      </c>
    </row>
    <row r="5250" spans="1:8">
      <c r="A5250" t="s">
        <v>4</v>
      </c>
      <c r="B5250" s="4" t="s">
        <v>5</v>
      </c>
      <c r="C5250" s="4" t="s">
        <v>11</v>
      </c>
      <c r="D5250" s="4" t="s">
        <v>11</v>
      </c>
      <c r="E5250" s="4" t="s">
        <v>11</v>
      </c>
    </row>
    <row r="5251" spans="1:8">
      <c r="A5251" t="n">
        <v>47081</v>
      </c>
      <c r="B5251" s="66" t="n">
        <v>61</v>
      </c>
      <c r="C5251" s="7" t="n">
        <v>6</v>
      </c>
      <c r="D5251" s="7" t="n">
        <v>65533</v>
      </c>
      <c r="E5251" s="7" t="n">
        <v>1000</v>
      </c>
    </row>
    <row r="5252" spans="1:8">
      <c r="A5252" t="s">
        <v>4</v>
      </c>
      <c r="B5252" s="4" t="s">
        <v>5</v>
      </c>
      <c r="C5252" s="4" t="s">
        <v>7</v>
      </c>
      <c r="D5252" s="4" t="s">
        <v>11</v>
      </c>
      <c r="E5252" s="4" t="s">
        <v>8</v>
      </c>
      <c r="F5252" s="4" t="s">
        <v>8</v>
      </c>
      <c r="G5252" s="4" t="s">
        <v>8</v>
      </c>
      <c r="H5252" s="4" t="s">
        <v>8</v>
      </c>
    </row>
    <row r="5253" spans="1:8">
      <c r="A5253" t="n">
        <v>47088</v>
      </c>
      <c r="B5253" s="27" t="n">
        <v>51</v>
      </c>
      <c r="C5253" s="7" t="n">
        <v>3</v>
      </c>
      <c r="D5253" s="7" t="n">
        <v>6</v>
      </c>
      <c r="E5253" s="7" t="s">
        <v>186</v>
      </c>
      <c r="F5253" s="7" t="s">
        <v>211</v>
      </c>
      <c r="G5253" s="7" t="s">
        <v>87</v>
      </c>
      <c r="H5253" s="7" t="s">
        <v>88</v>
      </c>
    </row>
    <row r="5254" spans="1:8">
      <c r="A5254" t="s">
        <v>4</v>
      </c>
      <c r="B5254" s="4" t="s">
        <v>5</v>
      </c>
      <c r="C5254" s="4" t="s">
        <v>7</v>
      </c>
      <c r="D5254" s="4" t="s">
        <v>11</v>
      </c>
      <c r="E5254" s="4" t="s">
        <v>8</v>
      </c>
    </row>
    <row r="5255" spans="1:8">
      <c r="A5255" t="n">
        <v>47101</v>
      </c>
      <c r="B5255" s="27" t="n">
        <v>51</v>
      </c>
      <c r="C5255" s="7" t="n">
        <v>4</v>
      </c>
      <c r="D5255" s="7" t="n">
        <v>0</v>
      </c>
      <c r="E5255" s="7" t="s">
        <v>112</v>
      </c>
    </row>
    <row r="5256" spans="1:8">
      <c r="A5256" t="s">
        <v>4</v>
      </c>
      <c r="B5256" s="4" t="s">
        <v>5</v>
      </c>
      <c r="C5256" s="4" t="s">
        <v>11</v>
      </c>
    </row>
    <row r="5257" spans="1:8">
      <c r="A5257" t="n">
        <v>47114</v>
      </c>
      <c r="B5257" s="28" t="n">
        <v>16</v>
      </c>
      <c r="C5257" s="7" t="n">
        <v>0</v>
      </c>
    </row>
    <row r="5258" spans="1:8">
      <c r="A5258" t="s">
        <v>4</v>
      </c>
      <c r="B5258" s="4" t="s">
        <v>5</v>
      </c>
      <c r="C5258" s="4" t="s">
        <v>11</v>
      </c>
      <c r="D5258" s="4" t="s">
        <v>7</v>
      </c>
      <c r="E5258" s="4" t="s">
        <v>15</v>
      </c>
      <c r="F5258" s="4" t="s">
        <v>39</v>
      </c>
      <c r="G5258" s="4" t="s">
        <v>7</v>
      </c>
      <c r="H5258" s="4" t="s">
        <v>7</v>
      </c>
    </row>
    <row r="5259" spans="1:8">
      <c r="A5259" t="n">
        <v>47117</v>
      </c>
      <c r="B5259" s="29" t="n">
        <v>26</v>
      </c>
      <c r="C5259" s="7" t="n">
        <v>0</v>
      </c>
      <c r="D5259" s="7" t="n">
        <v>17</v>
      </c>
      <c r="E5259" s="7" t="n">
        <v>61767</v>
      </c>
      <c r="F5259" s="7" t="s">
        <v>482</v>
      </c>
      <c r="G5259" s="7" t="n">
        <v>2</v>
      </c>
      <c r="H5259" s="7" t="n">
        <v>0</v>
      </c>
    </row>
    <row r="5260" spans="1:8">
      <c r="A5260" t="s">
        <v>4</v>
      </c>
      <c r="B5260" s="4" t="s">
        <v>5</v>
      </c>
    </row>
    <row r="5261" spans="1:8">
      <c r="A5261" t="n">
        <v>47213</v>
      </c>
      <c r="B5261" s="25" t="n">
        <v>28</v>
      </c>
    </row>
    <row r="5262" spans="1:8">
      <c r="A5262" t="s">
        <v>4</v>
      </c>
      <c r="B5262" s="4" t="s">
        <v>5</v>
      </c>
      <c r="C5262" s="4" t="s">
        <v>11</v>
      </c>
      <c r="D5262" s="4" t="s">
        <v>7</v>
      </c>
    </row>
    <row r="5263" spans="1:8">
      <c r="A5263" t="n">
        <v>47214</v>
      </c>
      <c r="B5263" s="31" t="n">
        <v>89</v>
      </c>
      <c r="C5263" s="7" t="n">
        <v>65533</v>
      </c>
      <c r="D5263" s="7" t="n">
        <v>1</v>
      </c>
    </row>
    <row r="5264" spans="1:8">
      <c r="A5264" t="s">
        <v>4</v>
      </c>
      <c r="B5264" s="4" t="s">
        <v>5</v>
      </c>
      <c r="C5264" s="4" t="s">
        <v>7</v>
      </c>
      <c r="D5264" s="4" t="s">
        <v>11</v>
      </c>
      <c r="E5264" s="4" t="s">
        <v>11</v>
      </c>
      <c r="F5264" s="4" t="s">
        <v>7</v>
      </c>
    </row>
    <row r="5265" spans="1:8">
      <c r="A5265" t="n">
        <v>47218</v>
      </c>
      <c r="B5265" s="23" t="n">
        <v>25</v>
      </c>
      <c r="C5265" s="7" t="n">
        <v>1</v>
      </c>
      <c r="D5265" s="7" t="n">
        <v>65535</v>
      </c>
      <c r="E5265" s="7" t="n">
        <v>65535</v>
      </c>
      <c r="F5265" s="7" t="n">
        <v>0</v>
      </c>
    </row>
    <row r="5266" spans="1:8">
      <c r="A5266" t="s">
        <v>4</v>
      </c>
      <c r="B5266" s="4" t="s">
        <v>5</v>
      </c>
      <c r="C5266" s="4" t="s">
        <v>7</v>
      </c>
      <c r="D5266" s="4" t="s">
        <v>11</v>
      </c>
      <c r="E5266" s="4" t="s">
        <v>8</v>
      </c>
      <c r="F5266" s="4" t="s">
        <v>8</v>
      </c>
      <c r="G5266" s="4" t="s">
        <v>8</v>
      </c>
      <c r="H5266" s="4" t="s">
        <v>8</v>
      </c>
    </row>
    <row r="5267" spans="1:8">
      <c r="A5267" t="n">
        <v>47225</v>
      </c>
      <c r="B5267" s="27" t="n">
        <v>51</v>
      </c>
      <c r="C5267" s="7" t="n">
        <v>3</v>
      </c>
      <c r="D5267" s="7" t="n">
        <v>6</v>
      </c>
      <c r="E5267" s="7" t="s">
        <v>238</v>
      </c>
      <c r="F5267" s="7" t="s">
        <v>85</v>
      </c>
      <c r="G5267" s="7" t="s">
        <v>87</v>
      </c>
      <c r="H5267" s="7" t="s">
        <v>88</v>
      </c>
    </row>
    <row r="5268" spans="1:8">
      <c r="A5268" t="s">
        <v>4</v>
      </c>
      <c r="B5268" s="4" t="s">
        <v>5</v>
      </c>
      <c r="C5268" s="4" t="s">
        <v>11</v>
      </c>
      <c r="D5268" s="4" t="s">
        <v>7</v>
      </c>
      <c r="E5268" s="4" t="s">
        <v>7</v>
      </c>
      <c r="F5268" s="4" t="s">
        <v>8</v>
      </c>
    </row>
    <row r="5269" spans="1:8">
      <c r="A5269" t="n">
        <v>47238</v>
      </c>
      <c r="B5269" s="41" t="n">
        <v>20</v>
      </c>
      <c r="C5269" s="7" t="n">
        <v>6</v>
      </c>
      <c r="D5269" s="7" t="n">
        <v>2</v>
      </c>
      <c r="E5269" s="7" t="n">
        <v>10</v>
      </c>
      <c r="F5269" s="7" t="s">
        <v>240</v>
      </c>
    </row>
    <row r="5270" spans="1:8">
      <c r="A5270" t="s">
        <v>4</v>
      </c>
      <c r="B5270" s="4" t="s">
        <v>5</v>
      </c>
      <c r="C5270" s="4" t="s">
        <v>11</v>
      </c>
    </row>
    <row r="5271" spans="1:8">
      <c r="A5271" t="n">
        <v>47259</v>
      </c>
      <c r="B5271" s="28" t="n">
        <v>16</v>
      </c>
      <c r="C5271" s="7" t="n">
        <v>500</v>
      </c>
    </row>
    <row r="5272" spans="1:8">
      <c r="A5272" t="s">
        <v>4</v>
      </c>
      <c r="B5272" s="4" t="s">
        <v>5</v>
      </c>
      <c r="C5272" s="4" t="s">
        <v>7</v>
      </c>
      <c r="D5272" s="4" t="s">
        <v>11</v>
      </c>
      <c r="E5272" s="4" t="s">
        <v>8</v>
      </c>
    </row>
    <row r="5273" spans="1:8">
      <c r="A5273" t="n">
        <v>47262</v>
      </c>
      <c r="B5273" s="27" t="n">
        <v>51</v>
      </c>
      <c r="C5273" s="7" t="n">
        <v>4</v>
      </c>
      <c r="D5273" s="7" t="n">
        <v>6</v>
      </c>
      <c r="E5273" s="7" t="s">
        <v>94</v>
      </c>
    </row>
    <row r="5274" spans="1:8">
      <c r="A5274" t="s">
        <v>4</v>
      </c>
      <c r="B5274" s="4" t="s">
        <v>5</v>
      </c>
      <c r="C5274" s="4" t="s">
        <v>11</v>
      </c>
    </row>
    <row r="5275" spans="1:8">
      <c r="A5275" t="n">
        <v>47275</v>
      </c>
      <c r="B5275" s="28" t="n">
        <v>16</v>
      </c>
      <c r="C5275" s="7" t="n">
        <v>0</v>
      </c>
    </row>
    <row r="5276" spans="1:8">
      <c r="A5276" t="s">
        <v>4</v>
      </c>
      <c r="B5276" s="4" t="s">
        <v>5</v>
      </c>
      <c r="C5276" s="4" t="s">
        <v>11</v>
      </c>
      <c r="D5276" s="4" t="s">
        <v>7</v>
      </c>
      <c r="E5276" s="4" t="s">
        <v>15</v>
      </c>
      <c r="F5276" s="4" t="s">
        <v>39</v>
      </c>
      <c r="G5276" s="4" t="s">
        <v>7</v>
      </c>
      <c r="H5276" s="4" t="s">
        <v>7</v>
      </c>
    </row>
    <row r="5277" spans="1:8">
      <c r="A5277" t="n">
        <v>47278</v>
      </c>
      <c r="B5277" s="29" t="n">
        <v>26</v>
      </c>
      <c r="C5277" s="7" t="n">
        <v>6</v>
      </c>
      <c r="D5277" s="7" t="n">
        <v>17</v>
      </c>
      <c r="E5277" s="7" t="n">
        <v>61768</v>
      </c>
      <c r="F5277" s="7" t="s">
        <v>483</v>
      </c>
      <c r="G5277" s="7" t="n">
        <v>2</v>
      </c>
      <c r="H5277" s="7" t="n">
        <v>0</v>
      </c>
    </row>
    <row r="5278" spans="1:8">
      <c r="A5278" t="s">
        <v>4</v>
      </c>
      <c r="B5278" s="4" t="s">
        <v>5</v>
      </c>
    </row>
    <row r="5279" spans="1:8">
      <c r="A5279" t="n">
        <v>47299</v>
      </c>
      <c r="B5279" s="25" t="n">
        <v>28</v>
      </c>
    </row>
    <row r="5280" spans="1:8">
      <c r="A5280" t="s">
        <v>4</v>
      </c>
      <c r="B5280" s="4" t="s">
        <v>5</v>
      </c>
      <c r="C5280" s="4" t="s">
        <v>11</v>
      </c>
      <c r="D5280" s="4" t="s">
        <v>7</v>
      </c>
    </row>
    <row r="5281" spans="1:8">
      <c r="A5281" t="n">
        <v>47300</v>
      </c>
      <c r="B5281" s="31" t="n">
        <v>89</v>
      </c>
      <c r="C5281" s="7" t="n">
        <v>65533</v>
      </c>
      <c r="D5281" s="7" t="n">
        <v>1</v>
      </c>
    </row>
    <row r="5282" spans="1:8">
      <c r="A5282" t="s">
        <v>4</v>
      </c>
      <c r="B5282" s="4" t="s">
        <v>5</v>
      </c>
      <c r="C5282" s="4" t="s">
        <v>7</v>
      </c>
      <c r="D5282" s="4" t="s">
        <v>11</v>
      </c>
      <c r="E5282" s="4" t="s">
        <v>13</v>
      </c>
    </row>
    <row r="5283" spans="1:8">
      <c r="A5283" t="n">
        <v>47304</v>
      </c>
      <c r="B5283" s="32" t="n">
        <v>58</v>
      </c>
      <c r="C5283" s="7" t="n">
        <v>0</v>
      </c>
      <c r="D5283" s="7" t="n">
        <v>1000</v>
      </c>
      <c r="E5283" s="7" t="n">
        <v>1</v>
      </c>
    </row>
    <row r="5284" spans="1:8">
      <c r="A5284" t="s">
        <v>4</v>
      </c>
      <c r="B5284" s="4" t="s">
        <v>5</v>
      </c>
      <c r="C5284" s="4" t="s">
        <v>7</v>
      </c>
      <c r="D5284" s="4" t="s">
        <v>11</v>
      </c>
    </row>
    <row r="5285" spans="1:8">
      <c r="A5285" t="n">
        <v>47312</v>
      </c>
      <c r="B5285" s="32" t="n">
        <v>58</v>
      </c>
      <c r="C5285" s="7" t="n">
        <v>255</v>
      </c>
      <c r="D5285" s="7" t="n">
        <v>0</v>
      </c>
    </row>
    <row r="5286" spans="1:8">
      <c r="A5286" t="s">
        <v>4</v>
      </c>
      <c r="B5286" s="4" t="s">
        <v>5</v>
      </c>
      <c r="C5286" s="4" t="s">
        <v>7</v>
      </c>
      <c r="D5286" s="4" t="s">
        <v>11</v>
      </c>
      <c r="E5286" s="4" t="s">
        <v>7</v>
      </c>
    </row>
    <row r="5287" spans="1:8">
      <c r="A5287" t="n">
        <v>47316</v>
      </c>
      <c r="B5287" s="39" t="n">
        <v>36</v>
      </c>
      <c r="C5287" s="7" t="n">
        <v>9</v>
      </c>
      <c r="D5287" s="7" t="n">
        <v>7014</v>
      </c>
      <c r="E5287" s="7" t="n">
        <v>0</v>
      </c>
    </row>
    <row r="5288" spans="1:8">
      <c r="A5288" t="s">
        <v>4</v>
      </c>
      <c r="B5288" s="4" t="s">
        <v>5</v>
      </c>
      <c r="C5288" s="4" t="s">
        <v>7</v>
      </c>
      <c r="D5288" s="4" t="s">
        <v>11</v>
      </c>
      <c r="E5288" s="4" t="s">
        <v>7</v>
      </c>
    </row>
    <row r="5289" spans="1:8">
      <c r="A5289" t="n">
        <v>47321</v>
      </c>
      <c r="B5289" s="39" t="n">
        <v>36</v>
      </c>
      <c r="C5289" s="7" t="n">
        <v>9</v>
      </c>
      <c r="D5289" s="7" t="n">
        <v>0</v>
      </c>
      <c r="E5289" s="7" t="n">
        <v>0</v>
      </c>
    </row>
    <row r="5290" spans="1:8">
      <c r="A5290" t="s">
        <v>4</v>
      </c>
      <c r="B5290" s="4" t="s">
        <v>5</v>
      </c>
      <c r="C5290" s="4" t="s">
        <v>7</v>
      </c>
      <c r="D5290" s="4" t="s">
        <v>11</v>
      </c>
      <c r="E5290" s="4" t="s">
        <v>7</v>
      </c>
    </row>
    <row r="5291" spans="1:8">
      <c r="A5291" t="n">
        <v>47326</v>
      </c>
      <c r="B5291" s="39" t="n">
        <v>36</v>
      </c>
      <c r="C5291" s="7" t="n">
        <v>9</v>
      </c>
      <c r="D5291" s="7" t="n">
        <v>5259</v>
      </c>
      <c r="E5291" s="7" t="n">
        <v>0</v>
      </c>
    </row>
    <row r="5292" spans="1:8">
      <c r="A5292" t="s">
        <v>4</v>
      </c>
      <c r="B5292" s="4" t="s">
        <v>5</v>
      </c>
      <c r="C5292" s="4" t="s">
        <v>7</v>
      </c>
      <c r="D5292" s="14" t="s">
        <v>14</v>
      </c>
      <c r="E5292" s="4" t="s">
        <v>5</v>
      </c>
      <c r="F5292" s="4" t="s">
        <v>7</v>
      </c>
      <c r="G5292" s="4" t="s">
        <v>11</v>
      </c>
      <c r="H5292" s="14" t="s">
        <v>16</v>
      </c>
      <c r="I5292" s="4" t="s">
        <v>7</v>
      </c>
      <c r="J5292" s="4" t="s">
        <v>12</v>
      </c>
    </row>
    <row r="5293" spans="1:8">
      <c r="A5293" t="n">
        <v>47331</v>
      </c>
      <c r="B5293" s="10" t="n">
        <v>5</v>
      </c>
      <c r="C5293" s="7" t="n">
        <v>28</v>
      </c>
      <c r="D5293" s="14" t="s">
        <v>3</v>
      </c>
      <c r="E5293" s="52" t="n">
        <v>64</v>
      </c>
      <c r="F5293" s="7" t="n">
        <v>5</v>
      </c>
      <c r="G5293" s="7" t="n">
        <v>6</v>
      </c>
      <c r="H5293" s="14" t="s">
        <v>3</v>
      </c>
      <c r="I5293" s="7" t="n">
        <v>1</v>
      </c>
      <c r="J5293" s="11" t="n">
        <f t="normal" ca="1">A5297</f>
        <v>0</v>
      </c>
    </row>
    <row r="5294" spans="1:8">
      <c r="A5294" t="s">
        <v>4</v>
      </c>
      <c r="B5294" s="4" t="s">
        <v>5</v>
      </c>
      <c r="C5294" s="4" t="s">
        <v>7</v>
      </c>
      <c r="D5294" s="4" t="s">
        <v>11</v>
      </c>
      <c r="E5294" s="4" t="s">
        <v>7</v>
      </c>
    </row>
    <row r="5295" spans="1:8">
      <c r="A5295" t="n">
        <v>47342</v>
      </c>
      <c r="B5295" s="39" t="n">
        <v>36</v>
      </c>
      <c r="C5295" s="7" t="n">
        <v>9</v>
      </c>
      <c r="D5295" s="7" t="n">
        <v>6</v>
      </c>
      <c r="E5295" s="7" t="n">
        <v>0</v>
      </c>
    </row>
    <row r="5296" spans="1:8">
      <c r="A5296" t="s">
        <v>4</v>
      </c>
      <c r="B5296" s="4" t="s">
        <v>5</v>
      </c>
      <c r="C5296" s="4" t="s">
        <v>11</v>
      </c>
    </row>
    <row r="5297" spans="1:10">
      <c r="A5297" t="n">
        <v>47347</v>
      </c>
      <c r="B5297" s="42" t="n">
        <v>12</v>
      </c>
      <c r="C5297" s="7" t="n">
        <v>10291</v>
      </c>
    </row>
    <row r="5298" spans="1:10">
      <c r="A5298" t="s">
        <v>4</v>
      </c>
      <c r="B5298" s="4" t="s">
        <v>5</v>
      </c>
      <c r="C5298" s="4" t="s">
        <v>11</v>
      </c>
      <c r="D5298" s="4" t="s">
        <v>13</v>
      </c>
      <c r="E5298" s="4" t="s">
        <v>13</v>
      </c>
      <c r="F5298" s="4" t="s">
        <v>13</v>
      </c>
      <c r="G5298" s="4" t="s">
        <v>13</v>
      </c>
    </row>
    <row r="5299" spans="1:10">
      <c r="A5299" t="n">
        <v>47350</v>
      </c>
      <c r="B5299" s="37" t="n">
        <v>46</v>
      </c>
      <c r="C5299" s="7" t="n">
        <v>61456</v>
      </c>
      <c r="D5299" s="7" t="n">
        <v>-0.219999998807907</v>
      </c>
      <c r="E5299" s="7" t="n">
        <v>3</v>
      </c>
      <c r="F5299" s="7" t="n">
        <v>-58.8499984741211</v>
      </c>
      <c r="G5299" s="7" t="n">
        <v>357.5</v>
      </c>
    </row>
    <row r="5300" spans="1:10">
      <c r="A5300" t="s">
        <v>4</v>
      </c>
      <c r="B5300" s="4" t="s">
        <v>5</v>
      </c>
      <c r="C5300" s="4" t="s">
        <v>7</v>
      </c>
      <c r="D5300" s="4" t="s">
        <v>7</v>
      </c>
      <c r="E5300" s="4" t="s">
        <v>13</v>
      </c>
      <c r="F5300" s="4" t="s">
        <v>13</v>
      </c>
      <c r="G5300" s="4" t="s">
        <v>13</v>
      </c>
      <c r="H5300" s="4" t="s">
        <v>11</v>
      </c>
      <c r="I5300" s="4" t="s">
        <v>7</v>
      </c>
    </row>
    <row r="5301" spans="1:10">
      <c r="A5301" t="n">
        <v>47369</v>
      </c>
      <c r="B5301" s="60" t="n">
        <v>45</v>
      </c>
      <c r="C5301" s="7" t="n">
        <v>4</v>
      </c>
      <c r="D5301" s="7" t="n">
        <v>3</v>
      </c>
      <c r="E5301" s="7" t="n">
        <v>7</v>
      </c>
      <c r="F5301" s="7" t="n">
        <v>178.380004882813</v>
      </c>
      <c r="G5301" s="7" t="n">
        <v>0</v>
      </c>
      <c r="H5301" s="7" t="n">
        <v>0</v>
      </c>
      <c r="I5301" s="7" t="n">
        <v>0</v>
      </c>
    </row>
    <row r="5302" spans="1:10">
      <c r="A5302" t="s">
        <v>4</v>
      </c>
      <c r="B5302" s="4" t="s">
        <v>5</v>
      </c>
      <c r="C5302" s="4" t="s">
        <v>7</v>
      </c>
      <c r="D5302" s="4" t="s">
        <v>8</v>
      </c>
    </row>
    <row r="5303" spans="1:10">
      <c r="A5303" t="n">
        <v>47387</v>
      </c>
      <c r="B5303" s="6" t="n">
        <v>2</v>
      </c>
      <c r="C5303" s="7" t="n">
        <v>10</v>
      </c>
      <c r="D5303" s="7" t="s">
        <v>218</v>
      </c>
    </row>
    <row r="5304" spans="1:10">
      <c r="A5304" t="s">
        <v>4</v>
      </c>
      <c r="B5304" s="4" t="s">
        <v>5</v>
      </c>
      <c r="C5304" s="4" t="s">
        <v>11</v>
      </c>
    </row>
    <row r="5305" spans="1:10">
      <c r="A5305" t="n">
        <v>47402</v>
      </c>
      <c r="B5305" s="28" t="n">
        <v>16</v>
      </c>
      <c r="C5305" s="7" t="n">
        <v>0</v>
      </c>
    </row>
    <row r="5306" spans="1:10">
      <c r="A5306" t="s">
        <v>4</v>
      </c>
      <c r="B5306" s="4" t="s">
        <v>5</v>
      </c>
      <c r="C5306" s="4" t="s">
        <v>7</v>
      </c>
      <c r="D5306" s="4" t="s">
        <v>11</v>
      </c>
    </row>
    <row r="5307" spans="1:10">
      <c r="A5307" t="n">
        <v>47405</v>
      </c>
      <c r="B5307" s="32" t="n">
        <v>58</v>
      </c>
      <c r="C5307" s="7" t="n">
        <v>105</v>
      </c>
      <c r="D5307" s="7" t="n">
        <v>300</v>
      </c>
    </row>
    <row r="5308" spans="1:10">
      <c r="A5308" t="s">
        <v>4</v>
      </c>
      <c r="B5308" s="4" t="s">
        <v>5</v>
      </c>
      <c r="C5308" s="4" t="s">
        <v>13</v>
      </c>
      <c r="D5308" s="4" t="s">
        <v>11</v>
      </c>
    </row>
    <row r="5309" spans="1:10">
      <c r="A5309" t="n">
        <v>47409</v>
      </c>
      <c r="B5309" s="53" t="n">
        <v>103</v>
      </c>
      <c r="C5309" s="7" t="n">
        <v>1</v>
      </c>
      <c r="D5309" s="7" t="n">
        <v>300</v>
      </c>
    </row>
    <row r="5310" spans="1:10">
      <c r="A5310" t="s">
        <v>4</v>
      </c>
      <c r="B5310" s="4" t="s">
        <v>5</v>
      </c>
      <c r="C5310" s="4" t="s">
        <v>7</v>
      </c>
      <c r="D5310" s="4" t="s">
        <v>11</v>
      </c>
    </row>
    <row r="5311" spans="1:10">
      <c r="A5311" t="n">
        <v>47416</v>
      </c>
      <c r="B5311" s="54" t="n">
        <v>72</v>
      </c>
      <c r="C5311" s="7" t="n">
        <v>4</v>
      </c>
      <c r="D5311" s="7" t="n">
        <v>0</v>
      </c>
    </row>
    <row r="5312" spans="1:10">
      <c r="A5312" t="s">
        <v>4</v>
      </c>
      <c r="B5312" s="4" t="s">
        <v>5</v>
      </c>
      <c r="C5312" s="4" t="s">
        <v>15</v>
      </c>
    </row>
    <row r="5313" spans="1:9">
      <c r="A5313" t="n">
        <v>47420</v>
      </c>
      <c r="B5313" s="64" t="n">
        <v>15</v>
      </c>
      <c r="C5313" s="7" t="n">
        <v>1073741824</v>
      </c>
    </row>
    <row r="5314" spans="1:9">
      <c r="A5314" t="s">
        <v>4</v>
      </c>
      <c r="B5314" s="4" t="s">
        <v>5</v>
      </c>
      <c r="C5314" s="4" t="s">
        <v>7</v>
      </c>
    </row>
    <row r="5315" spans="1:9">
      <c r="A5315" t="n">
        <v>47425</v>
      </c>
      <c r="B5315" s="52" t="n">
        <v>64</v>
      </c>
      <c r="C5315" s="7" t="n">
        <v>3</v>
      </c>
    </row>
    <row r="5316" spans="1:9">
      <c r="A5316" t="s">
        <v>4</v>
      </c>
      <c r="B5316" s="4" t="s">
        <v>5</v>
      </c>
      <c r="C5316" s="4" t="s">
        <v>7</v>
      </c>
    </row>
    <row r="5317" spans="1:9">
      <c r="A5317" t="n">
        <v>47427</v>
      </c>
      <c r="B5317" s="43" t="n">
        <v>74</v>
      </c>
      <c r="C5317" s="7" t="n">
        <v>67</v>
      </c>
    </row>
    <row r="5318" spans="1:9">
      <c r="A5318" t="s">
        <v>4</v>
      </c>
      <c r="B5318" s="4" t="s">
        <v>5</v>
      </c>
      <c r="C5318" s="4" t="s">
        <v>7</v>
      </c>
      <c r="D5318" s="4" t="s">
        <v>7</v>
      </c>
      <c r="E5318" s="4" t="s">
        <v>11</v>
      </c>
    </row>
    <row r="5319" spans="1:9">
      <c r="A5319" t="n">
        <v>47429</v>
      </c>
      <c r="B5319" s="60" t="n">
        <v>45</v>
      </c>
      <c r="C5319" s="7" t="n">
        <v>8</v>
      </c>
      <c r="D5319" s="7" t="n">
        <v>1</v>
      </c>
      <c r="E5319" s="7" t="n">
        <v>0</v>
      </c>
    </row>
    <row r="5320" spans="1:9">
      <c r="A5320" t="s">
        <v>4</v>
      </c>
      <c r="B5320" s="4" t="s">
        <v>5</v>
      </c>
      <c r="C5320" s="4" t="s">
        <v>11</v>
      </c>
    </row>
    <row r="5321" spans="1:9">
      <c r="A5321" t="n">
        <v>47434</v>
      </c>
      <c r="B5321" s="70" t="n">
        <v>13</v>
      </c>
      <c r="C5321" s="7" t="n">
        <v>6409</v>
      </c>
    </row>
    <row r="5322" spans="1:9">
      <c r="A5322" t="s">
        <v>4</v>
      </c>
      <c r="B5322" s="4" t="s">
        <v>5</v>
      </c>
      <c r="C5322" s="4" t="s">
        <v>11</v>
      </c>
    </row>
    <row r="5323" spans="1:9">
      <c r="A5323" t="n">
        <v>47437</v>
      </c>
      <c r="B5323" s="70" t="n">
        <v>13</v>
      </c>
      <c r="C5323" s="7" t="n">
        <v>6408</v>
      </c>
    </row>
    <row r="5324" spans="1:9">
      <c r="A5324" t="s">
        <v>4</v>
      </c>
      <c r="B5324" s="4" t="s">
        <v>5</v>
      </c>
      <c r="C5324" s="4" t="s">
        <v>11</v>
      </c>
    </row>
    <row r="5325" spans="1:9">
      <c r="A5325" t="n">
        <v>47440</v>
      </c>
      <c r="B5325" s="42" t="n">
        <v>12</v>
      </c>
      <c r="C5325" s="7" t="n">
        <v>6464</v>
      </c>
    </row>
    <row r="5326" spans="1:9">
      <c r="A5326" t="s">
        <v>4</v>
      </c>
      <c r="B5326" s="4" t="s">
        <v>5</v>
      </c>
      <c r="C5326" s="4" t="s">
        <v>11</v>
      </c>
    </row>
    <row r="5327" spans="1:9">
      <c r="A5327" t="n">
        <v>47443</v>
      </c>
      <c r="B5327" s="70" t="n">
        <v>13</v>
      </c>
      <c r="C5327" s="7" t="n">
        <v>6465</v>
      </c>
    </row>
    <row r="5328" spans="1:9">
      <c r="A5328" t="s">
        <v>4</v>
      </c>
      <c r="B5328" s="4" t="s">
        <v>5</v>
      </c>
      <c r="C5328" s="4" t="s">
        <v>11</v>
      </c>
    </row>
    <row r="5329" spans="1:5">
      <c r="A5329" t="n">
        <v>47446</v>
      </c>
      <c r="B5329" s="70" t="n">
        <v>13</v>
      </c>
      <c r="C5329" s="7" t="n">
        <v>6466</v>
      </c>
    </row>
    <row r="5330" spans="1:5">
      <c r="A5330" t="s">
        <v>4</v>
      </c>
      <c r="B5330" s="4" t="s">
        <v>5</v>
      </c>
      <c r="C5330" s="4" t="s">
        <v>11</v>
      </c>
    </row>
    <row r="5331" spans="1:5">
      <c r="A5331" t="n">
        <v>47449</v>
      </c>
      <c r="B5331" s="70" t="n">
        <v>13</v>
      </c>
      <c r="C5331" s="7" t="n">
        <v>6467</v>
      </c>
    </row>
    <row r="5332" spans="1:5">
      <c r="A5332" t="s">
        <v>4</v>
      </c>
      <c r="B5332" s="4" t="s">
        <v>5</v>
      </c>
      <c r="C5332" s="4" t="s">
        <v>11</v>
      </c>
    </row>
    <row r="5333" spans="1:5">
      <c r="A5333" t="n">
        <v>47452</v>
      </c>
      <c r="B5333" s="70" t="n">
        <v>13</v>
      </c>
      <c r="C5333" s="7" t="n">
        <v>6468</v>
      </c>
    </row>
    <row r="5334" spans="1:5">
      <c r="A5334" t="s">
        <v>4</v>
      </c>
      <c r="B5334" s="4" t="s">
        <v>5</v>
      </c>
      <c r="C5334" s="4" t="s">
        <v>11</v>
      </c>
    </row>
    <row r="5335" spans="1:5">
      <c r="A5335" t="n">
        <v>47455</v>
      </c>
      <c r="B5335" s="70" t="n">
        <v>13</v>
      </c>
      <c r="C5335" s="7" t="n">
        <v>6469</v>
      </c>
    </row>
    <row r="5336" spans="1:5">
      <c r="A5336" t="s">
        <v>4</v>
      </c>
      <c r="B5336" s="4" t="s">
        <v>5</v>
      </c>
      <c r="C5336" s="4" t="s">
        <v>11</v>
      </c>
    </row>
    <row r="5337" spans="1:5">
      <c r="A5337" t="n">
        <v>47458</v>
      </c>
      <c r="B5337" s="70" t="n">
        <v>13</v>
      </c>
      <c r="C5337" s="7" t="n">
        <v>6470</v>
      </c>
    </row>
    <row r="5338" spans="1:5">
      <c r="A5338" t="s">
        <v>4</v>
      </c>
      <c r="B5338" s="4" t="s">
        <v>5</v>
      </c>
      <c r="C5338" s="4" t="s">
        <v>11</v>
      </c>
    </row>
    <row r="5339" spans="1:5">
      <c r="A5339" t="n">
        <v>47461</v>
      </c>
      <c r="B5339" s="70" t="n">
        <v>13</v>
      </c>
      <c r="C5339" s="7" t="n">
        <v>6471</v>
      </c>
    </row>
    <row r="5340" spans="1:5">
      <c r="A5340" t="s">
        <v>4</v>
      </c>
      <c r="B5340" s="4" t="s">
        <v>5</v>
      </c>
      <c r="C5340" s="4" t="s">
        <v>7</v>
      </c>
    </row>
    <row r="5341" spans="1:5">
      <c r="A5341" t="n">
        <v>47464</v>
      </c>
      <c r="B5341" s="43" t="n">
        <v>74</v>
      </c>
      <c r="C5341" s="7" t="n">
        <v>18</v>
      </c>
    </row>
    <row r="5342" spans="1:5">
      <c r="A5342" t="s">
        <v>4</v>
      </c>
      <c r="B5342" s="4" t="s">
        <v>5</v>
      </c>
      <c r="C5342" s="4" t="s">
        <v>7</v>
      </c>
    </row>
    <row r="5343" spans="1:5">
      <c r="A5343" t="n">
        <v>47466</v>
      </c>
      <c r="B5343" s="43" t="n">
        <v>74</v>
      </c>
      <c r="C5343" s="7" t="n">
        <v>45</v>
      </c>
    </row>
    <row r="5344" spans="1:5">
      <c r="A5344" t="s">
        <v>4</v>
      </c>
      <c r="B5344" s="4" t="s">
        <v>5</v>
      </c>
      <c r="C5344" s="4" t="s">
        <v>11</v>
      </c>
    </row>
    <row r="5345" spans="1:3">
      <c r="A5345" t="n">
        <v>47468</v>
      </c>
      <c r="B5345" s="28" t="n">
        <v>16</v>
      </c>
      <c r="C5345" s="7" t="n">
        <v>0</v>
      </c>
    </row>
    <row r="5346" spans="1:3">
      <c r="A5346" t="s">
        <v>4</v>
      </c>
      <c r="B5346" s="4" t="s">
        <v>5</v>
      </c>
      <c r="C5346" s="4" t="s">
        <v>7</v>
      </c>
      <c r="D5346" s="4" t="s">
        <v>7</v>
      </c>
      <c r="E5346" s="4" t="s">
        <v>7</v>
      </c>
      <c r="F5346" s="4" t="s">
        <v>7</v>
      </c>
    </row>
    <row r="5347" spans="1:3">
      <c r="A5347" t="n">
        <v>47471</v>
      </c>
      <c r="B5347" s="9" t="n">
        <v>14</v>
      </c>
      <c r="C5347" s="7" t="n">
        <v>0</v>
      </c>
      <c r="D5347" s="7" t="n">
        <v>8</v>
      </c>
      <c r="E5347" s="7" t="n">
        <v>0</v>
      </c>
      <c r="F5347" s="7" t="n">
        <v>0</v>
      </c>
    </row>
    <row r="5348" spans="1:3">
      <c r="A5348" t="s">
        <v>4</v>
      </c>
      <c r="B5348" s="4" t="s">
        <v>5</v>
      </c>
      <c r="C5348" s="4" t="s">
        <v>7</v>
      </c>
      <c r="D5348" s="4" t="s">
        <v>8</v>
      </c>
    </row>
    <row r="5349" spans="1:3">
      <c r="A5349" t="n">
        <v>47476</v>
      </c>
      <c r="B5349" s="6" t="n">
        <v>2</v>
      </c>
      <c r="C5349" s="7" t="n">
        <v>11</v>
      </c>
      <c r="D5349" s="7" t="s">
        <v>20</v>
      </c>
    </row>
    <row r="5350" spans="1:3">
      <c r="A5350" t="s">
        <v>4</v>
      </c>
      <c r="B5350" s="4" t="s">
        <v>5</v>
      </c>
      <c r="C5350" s="4" t="s">
        <v>11</v>
      </c>
    </row>
    <row r="5351" spans="1:3">
      <c r="A5351" t="n">
        <v>47490</v>
      </c>
      <c r="B5351" s="28" t="n">
        <v>16</v>
      </c>
      <c r="C5351" s="7" t="n">
        <v>0</v>
      </c>
    </row>
    <row r="5352" spans="1:3">
      <c r="A5352" t="s">
        <v>4</v>
      </c>
      <c r="B5352" s="4" t="s">
        <v>5</v>
      </c>
      <c r="C5352" s="4" t="s">
        <v>7</v>
      </c>
      <c r="D5352" s="4" t="s">
        <v>8</v>
      </c>
    </row>
    <row r="5353" spans="1:3">
      <c r="A5353" t="n">
        <v>47493</v>
      </c>
      <c r="B5353" s="6" t="n">
        <v>2</v>
      </c>
      <c r="C5353" s="7" t="n">
        <v>11</v>
      </c>
      <c r="D5353" s="7" t="s">
        <v>222</v>
      </c>
    </row>
    <row r="5354" spans="1:3">
      <c r="A5354" t="s">
        <v>4</v>
      </c>
      <c r="B5354" s="4" t="s">
        <v>5</v>
      </c>
      <c r="C5354" s="4" t="s">
        <v>11</v>
      </c>
    </row>
    <row r="5355" spans="1:3">
      <c r="A5355" t="n">
        <v>47502</v>
      </c>
      <c r="B5355" s="28" t="n">
        <v>16</v>
      </c>
      <c r="C5355" s="7" t="n">
        <v>0</v>
      </c>
    </row>
    <row r="5356" spans="1:3">
      <c r="A5356" t="s">
        <v>4</v>
      </c>
      <c r="B5356" s="4" t="s">
        <v>5</v>
      </c>
      <c r="C5356" s="4" t="s">
        <v>15</v>
      </c>
    </row>
    <row r="5357" spans="1:3">
      <c r="A5357" t="n">
        <v>47505</v>
      </c>
      <c r="B5357" s="64" t="n">
        <v>15</v>
      </c>
      <c r="C5357" s="7" t="n">
        <v>2048</v>
      </c>
    </row>
    <row r="5358" spans="1:3">
      <c r="A5358" t="s">
        <v>4</v>
      </c>
      <c r="B5358" s="4" t="s">
        <v>5</v>
      </c>
      <c r="C5358" s="4" t="s">
        <v>7</v>
      </c>
      <c r="D5358" s="4" t="s">
        <v>8</v>
      </c>
    </row>
    <row r="5359" spans="1:3">
      <c r="A5359" t="n">
        <v>47510</v>
      </c>
      <c r="B5359" s="6" t="n">
        <v>2</v>
      </c>
      <c r="C5359" s="7" t="n">
        <v>10</v>
      </c>
      <c r="D5359" s="7" t="s">
        <v>48</v>
      </c>
    </row>
    <row r="5360" spans="1:3">
      <c r="A5360" t="s">
        <v>4</v>
      </c>
      <c r="B5360" s="4" t="s">
        <v>5</v>
      </c>
      <c r="C5360" s="4" t="s">
        <v>11</v>
      </c>
    </row>
    <row r="5361" spans="1:6">
      <c r="A5361" t="n">
        <v>47528</v>
      </c>
      <c r="B5361" s="28" t="n">
        <v>16</v>
      </c>
      <c r="C5361" s="7" t="n">
        <v>0</v>
      </c>
    </row>
    <row r="5362" spans="1:6">
      <c r="A5362" t="s">
        <v>4</v>
      </c>
      <c r="B5362" s="4" t="s">
        <v>5</v>
      </c>
      <c r="C5362" s="4" t="s">
        <v>7</v>
      </c>
      <c r="D5362" s="4" t="s">
        <v>8</v>
      </c>
    </row>
    <row r="5363" spans="1:6">
      <c r="A5363" t="n">
        <v>47531</v>
      </c>
      <c r="B5363" s="6" t="n">
        <v>2</v>
      </c>
      <c r="C5363" s="7" t="n">
        <v>10</v>
      </c>
      <c r="D5363" s="7" t="s">
        <v>49</v>
      </c>
    </row>
    <row r="5364" spans="1:6">
      <c r="A5364" t="s">
        <v>4</v>
      </c>
      <c r="B5364" s="4" t="s">
        <v>5</v>
      </c>
      <c r="C5364" s="4" t="s">
        <v>11</v>
      </c>
    </row>
    <row r="5365" spans="1:6">
      <c r="A5365" t="n">
        <v>47550</v>
      </c>
      <c r="B5365" s="28" t="n">
        <v>16</v>
      </c>
      <c r="C5365" s="7" t="n">
        <v>0</v>
      </c>
    </row>
    <row r="5366" spans="1:6">
      <c r="A5366" t="s">
        <v>4</v>
      </c>
      <c r="B5366" s="4" t="s">
        <v>5</v>
      </c>
      <c r="C5366" s="4" t="s">
        <v>7</v>
      </c>
      <c r="D5366" s="4" t="s">
        <v>11</v>
      </c>
      <c r="E5366" s="4" t="s">
        <v>13</v>
      </c>
    </row>
    <row r="5367" spans="1:6">
      <c r="A5367" t="n">
        <v>47553</v>
      </c>
      <c r="B5367" s="32" t="n">
        <v>58</v>
      </c>
      <c r="C5367" s="7" t="n">
        <v>100</v>
      </c>
      <c r="D5367" s="7" t="n">
        <v>300</v>
      </c>
      <c r="E5367" s="7" t="n">
        <v>1</v>
      </c>
    </row>
    <row r="5368" spans="1:6">
      <c r="A5368" t="s">
        <v>4</v>
      </c>
      <c r="B5368" s="4" t="s">
        <v>5</v>
      </c>
      <c r="C5368" s="4" t="s">
        <v>7</v>
      </c>
      <c r="D5368" s="4" t="s">
        <v>11</v>
      </c>
    </row>
    <row r="5369" spans="1:6">
      <c r="A5369" t="n">
        <v>47561</v>
      </c>
      <c r="B5369" s="32" t="n">
        <v>58</v>
      </c>
      <c r="C5369" s="7" t="n">
        <v>255</v>
      </c>
      <c r="D5369" s="7" t="n">
        <v>0</v>
      </c>
    </row>
    <row r="5370" spans="1:6">
      <c r="A5370" t="s">
        <v>4</v>
      </c>
      <c r="B5370" s="4" t="s">
        <v>5</v>
      </c>
      <c r="C5370" s="4" t="s">
        <v>7</v>
      </c>
    </row>
    <row r="5371" spans="1:6">
      <c r="A5371" t="n">
        <v>47565</v>
      </c>
      <c r="B5371" s="34" t="n">
        <v>23</v>
      </c>
      <c r="C5371" s="7" t="n">
        <v>0</v>
      </c>
    </row>
    <row r="5372" spans="1:6">
      <c r="A5372" t="s">
        <v>4</v>
      </c>
      <c r="B5372" s="4" t="s">
        <v>5</v>
      </c>
    </row>
    <row r="5373" spans="1:6">
      <c r="A5373" t="n">
        <v>47567</v>
      </c>
      <c r="B5373" s="5" t="n">
        <v>1</v>
      </c>
    </row>
    <row r="5374" spans="1:6" s="3" customFormat="1" customHeight="0">
      <c r="A5374" s="3" t="s">
        <v>2</v>
      </c>
      <c r="B5374" s="3" t="s">
        <v>484</v>
      </c>
    </row>
    <row r="5375" spans="1:6">
      <c r="A5375" t="s">
        <v>4</v>
      </c>
      <c r="B5375" s="4" t="s">
        <v>5</v>
      </c>
      <c r="C5375" s="4" t="s">
        <v>7</v>
      </c>
      <c r="D5375" s="4" t="s">
        <v>11</v>
      </c>
    </row>
    <row r="5376" spans="1:6">
      <c r="A5376" t="n">
        <v>47568</v>
      </c>
      <c r="B5376" s="22" t="n">
        <v>22</v>
      </c>
      <c r="C5376" s="7" t="n">
        <v>0</v>
      </c>
      <c r="D5376" s="7" t="n">
        <v>0</v>
      </c>
    </row>
    <row r="5377" spans="1:5">
      <c r="A5377" t="s">
        <v>4</v>
      </c>
      <c r="B5377" s="4" t="s">
        <v>5</v>
      </c>
      <c r="C5377" s="4" t="s">
        <v>7</v>
      </c>
      <c r="D5377" s="4" t="s">
        <v>11</v>
      </c>
    </row>
    <row r="5378" spans="1:5">
      <c r="A5378" t="n">
        <v>47572</v>
      </c>
      <c r="B5378" s="32" t="n">
        <v>58</v>
      </c>
      <c r="C5378" s="7" t="n">
        <v>5</v>
      </c>
      <c r="D5378" s="7" t="n">
        <v>300</v>
      </c>
    </row>
    <row r="5379" spans="1:5">
      <c r="A5379" t="s">
        <v>4</v>
      </c>
      <c r="B5379" s="4" t="s">
        <v>5</v>
      </c>
      <c r="C5379" s="4" t="s">
        <v>13</v>
      </c>
      <c r="D5379" s="4" t="s">
        <v>11</v>
      </c>
    </row>
    <row r="5380" spans="1:5">
      <c r="A5380" t="n">
        <v>47576</v>
      </c>
      <c r="B5380" s="53" t="n">
        <v>103</v>
      </c>
      <c r="C5380" s="7" t="n">
        <v>0</v>
      </c>
      <c r="D5380" s="7" t="n">
        <v>300</v>
      </c>
    </row>
    <row r="5381" spans="1:5">
      <c r="A5381" t="s">
        <v>4</v>
      </c>
      <c r="B5381" s="4" t="s">
        <v>5</v>
      </c>
      <c r="C5381" s="4" t="s">
        <v>7</v>
      </c>
      <c r="D5381" s="4" t="s">
        <v>13</v>
      </c>
      <c r="E5381" s="4" t="s">
        <v>11</v>
      </c>
      <c r="F5381" s="4" t="s">
        <v>7</v>
      </c>
    </row>
    <row r="5382" spans="1:5">
      <c r="A5382" t="n">
        <v>47583</v>
      </c>
      <c r="B5382" s="12" t="n">
        <v>49</v>
      </c>
      <c r="C5382" s="7" t="n">
        <v>3</v>
      </c>
      <c r="D5382" s="7" t="n">
        <v>0.699999988079071</v>
      </c>
      <c r="E5382" s="7" t="n">
        <v>500</v>
      </c>
      <c r="F5382" s="7" t="n">
        <v>0</v>
      </c>
    </row>
    <row r="5383" spans="1:5">
      <c r="A5383" t="s">
        <v>4</v>
      </c>
      <c r="B5383" s="4" t="s">
        <v>5</v>
      </c>
      <c r="C5383" s="4" t="s">
        <v>7</v>
      </c>
      <c r="D5383" s="4" t="s">
        <v>11</v>
      </c>
    </row>
    <row r="5384" spans="1:5">
      <c r="A5384" t="n">
        <v>47592</v>
      </c>
      <c r="B5384" s="32" t="n">
        <v>58</v>
      </c>
      <c r="C5384" s="7" t="n">
        <v>10</v>
      </c>
      <c r="D5384" s="7" t="n">
        <v>300</v>
      </c>
    </row>
    <row r="5385" spans="1:5">
      <c r="A5385" t="s">
        <v>4</v>
      </c>
      <c r="B5385" s="4" t="s">
        <v>5</v>
      </c>
      <c r="C5385" s="4" t="s">
        <v>7</v>
      </c>
      <c r="D5385" s="4" t="s">
        <v>11</v>
      </c>
    </row>
    <row r="5386" spans="1:5">
      <c r="A5386" t="n">
        <v>47596</v>
      </c>
      <c r="B5386" s="32" t="n">
        <v>58</v>
      </c>
      <c r="C5386" s="7" t="n">
        <v>12</v>
      </c>
      <c r="D5386" s="7" t="n">
        <v>0</v>
      </c>
    </row>
    <row r="5387" spans="1:5">
      <c r="A5387" t="s">
        <v>4</v>
      </c>
      <c r="B5387" s="4" t="s">
        <v>5</v>
      </c>
      <c r="C5387" s="4" t="s">
        <v>7</v>
      </c>
    </row>
    <row r="5388" spans="1:5">
      <c r="A5388" t="n">
        <v>47600</v>
      </c>
      <c r="B5388" s="52" t="n">
        <v>64</v>
      </c>
      <c r="C5388" s="7" t="n">
        <v>7</v>
      </c>
    </row>
    <row r="5389" spans="1:5">
      <c r="A5389" t="s">
        <v>4</v>
      </c>
      <c r="B5389" s="4" t="s">
        <v>5</v>
      </c>
      <c r="C5389" s="4" t="s">
        <v>7</v>
      </c>
      <c r="D5389" s="4" t="s">
        <v>11</v>
      </c>
      <c r="E5389" s="4" t="s">
        <v>11</v>
      </c>
      <c r="F5389" s="4" t="s">
        <v>7</v>
      </c>
    </row>
    <row r="5390" spans="1:5">
      <c r="A5390" t="n">
        <v>47602</v>
      </c>
      <c r="B5390" s="23" t="n">
        <v>25</v>
      </c>
      <c r="C5390" s="7" t="n">
        <v>1</v>
      </c>
      <c r="D5390" s="7" t="n">
        <v>65535</v>
      </c>
      <c r="E5390" s="7" t="n">
        <v>420</v>
      </c>
      <c r="F5390" s="7" t="n">
        <v>5</v>
      </c>
    </row>
    <row r="5391" spans="1:5">
      <c r="A5391" t="s">
        <v>4</v>
      </c>
      <c r="B5391" s="4" t="s">
        <v>5</v>
      </c>
      <c r="C5391" s="4" t="s">
        <v>7</v>
      </c>
      <c r="D5391" s="4" t="s">
        <v>11</v>
      </c>
      <c r="E5391" s="4" t="s">
        <v>8</v>
      </c>
    </row>
    <row r="5392" spans="1:5">
      <c r="A5392" t="n">
        <v>47609</v>
      </c>
      <c r="B5392" s="27" t="n">
        <v>51</v>
      </c>
      <c r="C5392" s="7" t="n">
        <v>4</v>
      </c>
      <c r="D5392" s="7" t="n">
        <v>0</v>
      </c>
      <c r="E5392" s="7" t="s">
        <v>407</v>
      </c>
    </row>
    <row r="5393" spans="1:6">
      <c r="A5393" t="s">
        <v>4</v>
      </c>
      <c r="B5393" s="4" t="s">
        <v>5</v>
      </c>
      <c r="C5393" s="4" t="s">
        <v>11</v>
      </c>
    </row>
    <row r="5394" spans="1:6">
      <c r="A5394" t="n">
        <v>47623</v>
      </c>
      <c r="B5394" s="28" t="n">
        <v>16</v>
      </c>
      <c r="C5394" s="7" t="n">
        <v>0</v>
      </c>
    </row>
    <row r="5395" spans="1:6">
      <c r="A5395" t="s">
        <v>4</v>
      </c>
      <c r="B5395" s="4" t="s">
        <v>5</v>
      </c>
      <c r="C5395" s="4" t="s">
        <v>11</v>
      </c>
      <c r="D5395" s="4" t="s">
        <v>39</v>
      </c>
      <c r="E5395" s="4" t="s">
        <v>7</v>
      </c>
      <c r="F5395" s="4" t="s">
        <v>7</v>
      </c>
      <c r="G5395" s="4" t="s">
        <v>39</v>
      </c>
      <c r="H5395" s="4" t="s">
        <v>7</v>
      </c>
      <c r="I5395" s="4" t="s">
        <v>7</v>
      </c>
    </row>
    <row r="5396" spans="1:6">
      <c r="A5396" t="n">
        <v>47626</v>
      </c>
      <c r="B5396" s="29" t="n">
        <v>26</v>
      </c>
      <c r="C5396" s="7" t="n">
        <v>0</v>
      </c>
      <c r="D5396" s="7" t="s">
        <v>485</v>
      </c>
      <c r="E5396" s="7" t="n">
        <v>2</v>
      </c>
      <c r="F5396" s="7" t="n">
        <v>3</v>
      </c>
      <c r="G5396" s="7" t="s">
        <v>486</v>
      </c>
      <c r="H5396" s="7" t="n">
        <v>2</v>
      </c>
      <c r="I5396" s="7" t="n">
        <v>0</v>
      </c>
    </row>
    <row r="5397" spans="1:6">
      <c r="A5397" t="s">
        <v>4</v>
      </c>
      <c r="B5397" s="4" t="s">
        <v>5</v>
      </c>
    </row>
    <row r="5398" spans="1:6">
      <c r="A5398" t="n">
        <v>47767</v>
      </c>
      <c r="B5398" s="25" t="n">
        <v>28</v>
      </c>
    </row>
    <row r="5399" spans="1:6">
      <c r="A5399" t="s">
        <v>4</v>
      </c>
      <c r="B5399" s="4" t="s">
        <v>5</v>
      </c>
      <c r="C5399" s="4" t="s">
        <v>11</v>
      </c>
      <c r="D5399" s="4" t="s">
        <v>7</v>
      </c>
    </row>
    <row r="5400" spans="1:6">
      <c r="A5400" t="n">
        <v>47768</v>
      </c>
      <c r="B5400" s="31" t="n">
        <v>89</v>
      </c>
      <c r="C5400" s="7" t="n">
        <v>65533</v>
      </c>
      <c r="D5400" s="7" t="n">
        <v>1</v>
      </c>
    </row>
    <row r="5401" spans="1:6">
      <c r="A5401" t="s">
        <v>4</v>
      </c>
      <c r="B5401" s="4" t="s">
        <v>5</v>
      </c>
      <c r="C5401" s="4" t="s">
        <v>11</v>
      </c>
      <c r="D5401" s="4" t="s">
        <v>13</v>
      </c>
      <c r="E5401" s="4" t="s">
        <v>13</v>
      </c>
      <c r="F5401" s="4" t="s">
        <v>13</v>
      </c>
      <c r="G5401" s="4" t="s">
        <v>13</v>
      </c>
    </row>
    <row r="5402" spans="1:6">
      <c r="A5402" t="n">
        <v>47772</v>
      </c>
      <c r="B5402" s="37" t="n">
        <v>46</v>
      </c>
      <c r="C5402" s="7" t="n">
        <v>61456</v>
      </c>
      <c r="D5402" s="7" t="n">
        <v>-27.2600002288818</v>
      </c>
      <c r="E5402" s="7" t="n">
        <v>1</v>
      </c>
      <c r="F5402" s="7" t="n">
        <v>0</v>
      </c>
      <c r="G5402" s="7" t="n">
        <v>89.3000030517578</v>
      </c>
    </row>
    <row r="5403" spans="1:6">
      <c r="A5403" t="s">
        <v>4</v>
      </c>
      <c r="B5403" s="4" t="s">
        <v>5</v>
      </c>
      <c r="C5403" s="4" t="s">
        <v>11</v>
      </c>
      <c r="D5403" s="4" t="s">
        <v>13</v>
      </c>
      <c r="E5403" s="4" t="s">
        <v>13</v>
      </c>
      <c r="F5403" s="4" t="s">
        <v>13</v>
      </c>
      <c r="G5403" s="4" t="s">
        <v>13</v>
      </c>
    </row>
    <row r="5404" spans="1:6">
      <c r="A5404" t="n">
        <v>47791</v>
      </c>
      <c r="B5404" s="37" t="n">
        <v>46</v>
      </c>
      <c r="C5404" s="7" t="n">
        <v>61457</v>
      </c>
      <c r="D5404" s="7" t="n">
        <v>-27.2600002288818</v>
      </c>
      <c r="E5404" s="7" t="n">
        <v>1</v>
      </c>
      <c r="F5404" s="7" t="n">
        <v>0</v>
      </c>
      <c r="G5404" s="7" t="n">
        <v>89.3000030517578</v>
      </c>
    </row>
    <row r="5405" spans="1:6">
      <c r="A5405" t="s">
        <v>4</v>
      </c>
      <c r="B5405" s="4" t="s">
        <v>5</v>
      </c>
      <c r="C5405" s="4" t="s">
        <v>7</v>
      </c>
      <c r="D5405" s="4" t="s">
        <v>7</v>
      </c>
      <c r="E5405" s="4" t="s">
        <v>11</v>
      </c>
    </row>
    <row r="5406" spans="1:6">
      <c r="A5406" t="n">
        <v>47810</v>
      </c>
      <c r="B5406" s="60" t="n">
        <v>45</v>
      </c>
      <c r="C5406" s="7" t="n">
        <v>8</v>
      </c>
      <c r="D5406" s="7" t="n">
        <v>1</v>
      </c>
      <c r="E5406" s="7" t="n">
        <v>0</v>
      </c>
    </row>
    <row r="5407" spans="1:6">
      <c r="A5407" t="s">
        <v>4</v>
      </c>
      <c r="B5407" s="4" t="s">
        <v>5</v>
      </c>
      <c r="C5407" s="4" t="s">
        <v>7</v>
      </c>
      <c r="D5407" s="4" t="s">
        <v>11</v>
      </c>
      <c r="E5407" s="4" t="s">
        <v>11</v>
      </c>
      <c r="F5407" s="4" t="s">
        <v>7</v>
      </c>
    </row>
    <row r="5408" spans="1:6">
      <c r="A5408" t="n">
        <v>47815</v>
      </c>
      <c r="B5408" s="23" t="n">
        <v>25</v>
      </c>
      <c r="C5408" s="7" t="n">
        <v>1</v>
      </c>
      <c r="D5408" s="7" t="n">
        <v>65535</v>
      </c>
      <c r="E5408" s="7" t="n">
        <v>65535</v>
      </c>
      <c r="F5408" s="7" t="n">
        <v>0</v>
      </c>
    </row>
    <row r="5409" spans="1:9">
      <c r="A5409" t="s">
        <v>4</v>
      </c>
      <c r="B5409" s="4" t="s">
        <v>5</v>
      </c>
      <c r="C5409" s="4" t="s">
        <v>7</v>
      </c>
      <c r="D5409" s="4" t="s">
        <v>8</v>
      </c>
    </row>
    <row r="5410" spans="1:9">
      <c r="A5410" t="n">
        <v>47822</v>
      </c>
      <c r="B5410" s="6" t="n">
        <v>2</v>
      </c>
      <c r="C5410" s="7" t="n">
        <v>10</v>
      </c>
      <c r="D5410" s="7" t="s">
        <v>47</v>
      </c>
    </row>
    <row r="5411" spans="1:9">
      <c r="A5411" t="s">
        <v>4</v>
      </c>
      <c r="B5411" s="4" t="s">
        <v>5</v>
      </c>
      <c r="C5411" s="4" t="s">
        <v>7</v>
      </c>
      <c r="D5411" s="4" t="s">
        <v>11</v>
      </c>
    </row>
    <row r="5412" spans="1:9">
      <c r="A5412" t="n">
        <v>47845</v>
      </c>
      <c r="B5412" s="32" t="n">
        <v>58</v>
      </c>
      <c r="C5412" s="7" t="n">
        <v>105</v>
      </c>
      <c r="D5412" s="7" t="n">
        <v>300</v>
      </c>
    </row>
    <row r="5413" spans="1:9">
      <c r="A5413" t="s">
        <v>4</v>
      </c>
      <c r="B5413" s="4" t="s">
        <v>5</v>
      </c>
      <c r="C5413" s="4" t="s">
        <v>13</v>
      </c>
      <c r="D5413" s="4" t="s">
        <v>11</v>
      </c>
    </row>
    <row r="5414" spans="1:9">
      <c r="A5414" t="n">
        <v>47849</v>
      </c>
      <c r="B5414" s="53" t="n">
        <v>103</v>
      </c>
      <c r="C5414" s="7" t="n">
        <v>1</v>
      </c>
      <c r="D5414" s="7" t="n">
        <v>300</v>
      </c>
    </row>
    <row r="5415" spans="1:9">
      <c r="A5415" t="s">
        <v>4</v>
      </c>
      <c r="B5415" s="4" t="s">
        <v>5</v>
      </c>
      <c r="C5415" s="4" t="s">
        <v>7</v>
      </c>
    </row>
    <row r="5416" spans="1:9">
      <c r="A5416" t="n">
        <v>47856</v>
      </c>
      <c r="B5416" s="43" t="n">
        <v>74</v>
      </c>
      <c r="C5416" s="7" t="n">
        <v>67</v>
      </c>
    </row>
    <row r="5417" spans="1:9">
      <c r="A5417" t="s">
        <v>4</v>
      </c>
      <c r="B5417" s="4" t="s">
        <v>5</v>
      </c>
      <c r="C5417" s="4" t="s">
        <v>7</v>
      </c>
      <c r="D5417" s="4" t="s">
        <v>13</v>
      </c>
      <c r="E5417" s="4" t="s">
        <v>11</v>
      </c>
      <c r="F5417" s="4" t="s">
        <v>7</v>
      </c>
    </row>
    <row r="5418" spans="1:9">
      <c r="A5418" t="n">
        <v>47858</v>
      </c>
      <c r="B5418" s="12" t="n">
        <v>49</v>
      </c>
      <c r="C5418" s="7" t="n">
        <v>3</v>
      </c>
      <c r="D5418" s="7" t="n">
        <v>1</v>
      </c>
      <c r="E5418" s="7" t="n">
        <v>500</v>
      </c>
      <c r="F5418" s="7" t="n">
        <v>0</v>
      </c>
    </row>
    <row r="5419" spans="1:9">
      <c r="A5419" t="s">
        <v>4</v>
      </c>
      <c r="B5419" s="4" t="s">
        <v>5</v>
      </c>
      <c r="C5419" s="4" t="s">
        <v>7</v>
      </c>
      <c r="D5419" s="4" t="s">
        <v>11</v>
      </c>
    </row>
    <row r="5420" spans="1:9">
      <c r="A5420" t="n">
        <v>47867</v>
      </c>
      <c r="B5420" s="32" t="n">
        <v>58</v>
      </c>
      <c r="C5420" s="7" t="n">
        <v>11</v>
      </c>
      <c r="D5420" s="7" t="n">
        <v>300</v>
      </c>
    </row>
    <row r="5421" spans="1:9">
      <c r="A5421" t="s">
        <v>4</v>
      </c>
      <c r="B5421" s="4" t="s">
        <v>5</v>
      </c>
      <c r="C5421" s="4" t="s">
        <v>7</v>
      </c>
      <c r="D5421" s="4" t="s">
        <v>11</v>
      </c>
    </row>
    <row r="5422" spans="1:9">
      <c r="A5422" t="n">
        <v>47871</v>
      </c>
      <c r="B5422" s="32" t="n">
        <v>58</v>
      </c>
      <c r="C5422" s="7" t="n">
        <v>12</v>
      </c>
      <c r="D5422" s="7" t="n">
        <v>0</v>
      </c>
    </row>
    <row r="5423" spans="1:9">
      <c r="A5423" t="s">
        <v>4</v>
      </c>
      <c r="B5423" s="4" t="s">
        <v>5</v>
      </c>
      <c r="C5423" s="4" t="s">
        <v>7</v>
      </c>
    </row>
    <row r="5424" spans="1:9">
      <c r="A5424" t="n">
        <v>47875</v>
      </c>
      <c r="B5424" s="43" t="n">
        <v>74</v>
      </c>
      <c r="C5424" s="7" t="n">
        <v>46</v>
      </c>
    </row>
    <row r="5425" spans="1:6">
      <c r="A5425" t="s">
        <v>4</v>
      </c>
      <c r="B5425" s="4" t="s">
        <v>5</v>
      </c>
      <c r="C5425" s="4" t="s">
        <v>7</v>
      </c>
    </row>
    <row r="5426" spans="1:6">
      <c r="A5426" t="n">
        <v>47877</v>
      </c>
      <c r="B5426" s="34" t="n">
        <v>23</v>
      </c>
      <c r="C5426" s="7" t="n">
        <v>0</v>
      </c>
    </row>
    <row r="5427" spans="1:6">
      <c r="A5427" t="s">
        <v>4</v>
      </c>
      <c r="B5427" s="4" t="s">
        <v>5</v>
      </c>
      <c r="C5427" s="4" t="s">
        <v>7</v>
      </c>
      <c r="D5427" s="4" t="s">
        <v>15</v>
      </c>
    </row>
    <row r="5428" spans="1:6">
      <c r="A5428" t="n">
        <v>47879</v>
      </c>
      <c r="B5428" s="43" t="n">
        <v>74</v>
      </c>
      <c r="C5428" s="7" t="n">
        <v>52</v>
      </c>
      <c r="D5428" s="7" t="n">
        <v>8192</v>
      </c>
    </row>
    <row r="5429" spans="1:6">
      <c r="A5429" t="s">
        <v>4</v>
      </c>
      <c r="B5429" s="4" t="s">
        <v>5</v>
      </c>
    </row>
    <row r="5430" spans="1:6">
      <c r="A5430" t="n">
        <v>47885</v>
      </c>
      <c r="B5430" s="5" t="n">
        <v>1</v>
      </c>
    </row>
    <row r="5431" spans="1:6" s="3" customFormat="1" customHeight="0">
      <c r="A5431" s="3" t="s">
        <v>2</v>
      </c>
      <c r="B5431" s="3" t="s">
        <v>487</v>
      </c>
    </row>
    <row r="5432" spans="1:6">
      <c r="A5432" t="s">
        <v>4</v>
      </c>
      <c r="B5432" s="4" t="s">
        <v>5</v>
      </c>
      <c r="C5432" s="4" t="s">
        <v>7</v>
      </c>
      <c r="D5432" s="4" t="s">
        <v>11</v>
      </c>
    </row>
    <row r="5433" spans="1:6">
      <c r="A5433" t="n">
        <v>47888</v>
      </c>
      <c r="B5433" s="22" t="n">
        <v>22</v>
      </c>
      <c r="C5433" s="7" t="n">
        <v>0</v>
      </c>
      <c r="D5433" s="7" t="n">
        <v>0</v>
      </c>
    </row>
    <row r="5434" spans="1:6">
      <c r="A5434" t="s">
        <v>4</v>
      </c>
      <c r="B5434" s="4" t="s">
        <v>5</v>
      </c>
      <c r="C5434" s="4" t="s">
        <v>7</v>
      </c>
      <c r="D5434" s="4" t="s">
        <v>11</v>
      </c>
    </row>
    <row r="5435" spans="1:6">
      <c r="A5435" t="n">
        <v>47892</v>
      </c>
      <c r="B5435" s="32" t="n">
        <v>58</v>
      </c>
      <c r="C5435" s="7" t="n">
        <v>5</v>
      </c>
      <c r="D5435" s="7" t="n">
        <v>300</v>
      </c>
    </row>
    <row r="5436" spans="1:6">
      <c r="A5436" t="s">
        <v>4</v>
      </c>
      <c r="B5436" s="4" t="s">
        <v>5</v>
      </c>
      <c r="C5436" s="4" t="s">
        <v>13</v>
      </c>
      <c r="D5436" s="4" t="s">
        <v>11</v>
      </c>
    </row>
    <row r="5437" spans="1:6">
      <c r="A5437" t="n">
        <v>47896</v>
      </c>
      <c r="B5437" s="53" t="n">
        <v>103</v>
      </c>
      <c r="C5437" s="7" t="n">
        <v>0</v>
      </c>
      <c r="D5437" s="7" t="n">
        <v>300</v>
      </c>
    </row>
    <row r="5438" spans="1:6">
      <c r="A5438" t="s">
        <v>4</v>
      </c>
      <c r="B5438" s="4" t="s">
        <v>5</v>
      </c>
      <c r="C5438" s="4" t="s">
        <v>7</v>
      </c>
      <c r="D5438" s="4" t="s">
        <v>13</v>
      </c>
      <c r="E5438" s="4" t="s">
        <v>11</v>
      </c>
      <c r="F5438" s="4" t="s">
        <v>7</v>
      </c>
    </row>
    <row r="5439" spans="1:6">
      <c r="A5439" t="n">
        <v>47903</v>
      </c>
      <c r="B5439" s="12" t="n">
        <v>49</v>
      </c>
      <c r="C5439" s="7" t="n">
        <v>3</v>
      </c>
      <c r="D5439" s="7" t="n">
        <v>0.699999988079071</v>
      </c>
      <c r="E5439" s="7" t="n">
        <v>500</v>
      </c>
      <c r="F5439" s="7" t="n">
        <v>0</v>
      </c>
    </row>
    <row r="5440" spans="1:6">
      <c r="A5440" t="s">
        <v>4</v>
      </c>
      <c r="B5440" s="4" t="s">
        <v>5</v>
      </c>
      <c r="C5440" s="4" t="s">
        <v>7</v>
      </c>
      <c r="D5440" s="4" t="s">
        <v>11</v>
      </c>
    </row>
    <row r="5441" spans="1:6">
      <c r="A5441" t="n">
        <v>47912</v>
      </c>
      <c r="B5441" s="32" t="n">
        <v>58</v>
      </c>
      <c r="C5441" s="7" t="n">
        <v>10</v>
      </c>
      <c r="D5441" s="7" t="n">
        <v>300</v>
      </c>
    </row>
    <row r="5442" spans="1:6">
      <c r="A5442" t="s">
        <v>4</v>
      </c>
      <c r="B5442" s="4" t="s">
        <v>5</v>
      </c>
      <c r="C5442" s="4" t="s">
        <v>7</v>
      </c>
      <c r="D5442" s="4" t="s">
        <v>11</v>
      </c>
    </row>
    <row r="5443" spans="1:6">
      <c r="A5443" t="n">
        <v>47916</v>
      </c>
      <c r="B5443" s="32" t="n">
        <v>58</v>
      </c>
      <c r="C5443" s="7" t="n">
        <v>12</v>
      </c>
      <c r="D5443" s="7" t="n">
        <v>0</v>
      </c>
    </row>
    <row r="5444" spans="1:6">
      <c r="A5444" t="s">
        <v>4</v>
      </c>
      <c r="B5444" s="4" t="s">
        <v>5</v>
      </c>
      <c r="C5444" s="4" t="s">
        <v>7</v>
      </c>
    </row>
    <row r="5445" spans="1:6">
      <c r="A5445" t="n">
        <v>47920</v>
      </c>
      <c r="B5445" s="52" t="n">
        <v>64</v>
      </c>
      <c r="C5445" s="7" t="n">
        <v>7</v>
      </c>
    </row>
    <row r="5446" spans="1:6">
      <c r="A5446" t="s">
        <v>4</v>
      </c>
      <c r="B5446" s="4" t="s">
        <v>5</v>
      </c>
      <c r="C5446" s="4" t="s">
        <v>7</v>
      </c>
      <c r="D5446" s="4" t="s">
        <v>11</v>
      </c>
      <c r="E5446" s="4" t="s">
        <v>11</v>
      </c>
      <c r="F5446" s="4" t="s">
        <v>7</v>
      </c>
    </row>
    <row r="5447" spans="1:6">
      <c r="A5447" t="n">
        <v>47922</v>
      </c>
      <c r="B5447" s="23" t="n">
        <v>25</v>
      </c>
      <c r="C5447" s="7" t="n">
        <v>1</v>
      </c>
      <c r="D5447" s="7" t="n">
        <v>65535</v>
      </c>
      <c r="E5447" s="7" t="n">
        <v>420</v>
      </c>
      <c r="F5447" s="7" t="n">
        <v>5</v>
      </c>
    </row>
    <row r="5448" spans="1:6">
      <c r="A5448" t="s">
        <v>4</v>
      </c>
      <c r="B5448" s="4" t="s">
        <v>5</v>
      </c>
      <c r="C5448" s="4" t="s">
        <v>7</v>
      </c>
      <c r="D5448" s="4" t="s">
        <v>11</v>
      </c>
      <c r="E5448" s="4" t="s">
        <v>8</v>
      </c>
    </row>
    <row r="5449" spans="1:6">
      <c r="A5449" t="n">
        <v>47929</v>
      </c>
      <c r="B5449" s="27" t="n">
        <v>51</v>
      </c>
      <c r="C5449" s="7" t="n">
        <v>4</v>
      </c>
      <c r="D5449" s="7" t="n">
        <v>0</v>
      </c>
      <c r="E5449" s="7" t="s">
        <v>41</v>
      </c>
    </row>
    <row r="5450" spans="1:6">
      <c r="A5450" t="s">
        <v>4</v>
      </c>
      <c r="B5450" s="4" t="s">
        <v>5</v>
      </c>
      <c r="C5450" s="4" t="s">
        <v>11</v>
      </c>
    </row>
    <row r="5451" spans="1:6">
      <c r="A5451" t="n">
        <v>47942</v>
      </c>
      <c r="B5451" s="28" t="n">
        <v>16</v>
      </c>
      <c r="C5451" s="7" t="n">
        <v>0</v>
      </c>
    </row>
    <row r="5452" spans="1:6">
      <c r="A5452" t="s">
        <v>4</v>
      </c>
      <c r="B5452" s="4" t="s">
        <v>5</v>
      </c>
      <c r="C5452" s="4" t="s">
        <v>11</v>
      </c>
      <c r="D5452" s="4" t="s">
        <v>39</v>
      </c>
      <c r="E5452" s="4" t="s">
        <v>7</v>
      </c>
      <c r="F5452" s="4" t="s">
        <v>7</v>
      </c>
    </row>
    <row r="5453" spans="1:6">
      <c r="A5453" t="n">
        <v>47945</v>
      </c>
      <c r="B5453" s="29" t="n">
        <v>26</v>
      </c>
      <c r="C5453" s="7" t="n">
        <v>0</v>
      </c>
      <c r="D5453" s="7" t="s">
        <v>488</v>
      </c>
      <c r="E5453" s="7" t="n">
        <v>2</v>
      </c>
      <c r="F5453" s="7" t="n">
        <v>0</v>
      </c>
    </row>
    <row r="5454" spans="1:6">
      <c r="A5454" t="s">
        <v>4</v>
      </c>
      <c r="B5454" s="4" t="s">
        <v>5</v>
      </c>
    </row>
    <row r="5455" spans="1:6">
      <c r="A5455" t="n">
        <v>48029</v>
      </c>
      <c r="B5455" s="25" t="n">
        <v>28</v>
      </c>
    </row>
    <row r="5456" spans="1:6">
      <c r="A5456" t="s">
        <v>4</v>
      </c>
      <c r="B5456" s="4" t="s">
        <v>5</v>
      </c>
      <c r="C5456" s="4" t="s">
        <v>11</v>
      </c>
      <c r="D5456" s="4" t="s">
        <v>7</v>
      </c>
    </row>
    <row r="5457" spans="1:6">
      <c r="A5457" t="n">
        <v>48030</v>
      </c>
      <c r="B5457" s="31" t="n">
        <v>89</v>
      </c>
      <c r="C5457" s="7" t="n">
        <v>65533</v>
      </c>
      <c r="D5457" s="7" t="n">
        <v>1</v>
      </c>
    </row>
    <row r="5458" spans="1:6">
      <c r="A5458" t="s">
        <v>4</v>
      </c>
      <c r="B5458" s="4" t="s">
        <v>5</v>
      </c>
      <c r="C5458" s="4" t="s">
        <v>11</v>
      </c>
      <c r="D5458" s="4" t="s">
        <v>13</v>
      </c>
      <c r="E5458" s="4" t="s">
        <v>13</v>
      </c>
      <c r="F5458" s="4" t="s">
        <v>13</v>
      </c>
      <c r="G5458" s="4" t="s">
        <v>13</v>
      </c>
    </row>
    <row r="5459" spans="1:6">
      <c r="A5459" t="n">
        <v>48034</v>
      </c>
      <c r="B5459" s="37" t="n">
        <v>46</v>
      </c>
      <c r="C5459" s="7" t="n">
        <v>61456</v>
      </c>
      <c r="D5459" s="7" t="n">
        <v>27.2800006866455</v>
      </c>
      <c r="E5459" s="7" t="n">
        <v>1</v>
      </c>
      <c r="F5459" s="7" t="n">
        <v>-0.0399999991059303</v>
      </c>
      <c r="G5459" s="7" t="n">
        <v>270.299987792969</v>
      </c>
    </row>
    <row r="5460" spans="1:6">
      <c r="A5460" t="s">
        <v>4</v>
      </c>
      <c r="B5460" s="4" t="s">
        <v>5</v>
      </c>
      <c r="C5460" s="4" t="s">
        <v>11</v>
      </c>
      <c r="D5460" s="4" t="s">
        <v>13</v>
      </c>
      <c r="E5460" s="4" t="s">
        <v>13</v>
      </c>
      <c r="F5460" s="4" t="s">
        <v>13</v>
      </c>
      <c r="G5460" s="4" t="s">
        <v>13</v>
      </c>
    </row>
    <row r="5461" spans="1:6">
      <c r="A5461" t="n">
        <v>48053</v>
      </c>
      <c r="B5461" s="37" t="n">
        <v>46</v>
      </c>
      <c r="C5461" s="7" t="n">
        <v>61457</v>
      </c>
      <c r="D5461" s="7" t="n">
        <v>27.2800006866455</v>
      </c>
      <c r="E5461" s="7" t="n">
        <v>1</v>
      </c>
      <c r="F5461" s="7" t="n">
        <v>-0.0399999991059303</v>
      </c>
      <c r="G5461" s="7" t="n">
        <v>270.299987792969</v>
      </c>
    </row>
    <row r="5462" spans="1:6">
      <c r="A5462" t="s">
        <v>4</v>
      </c>
      <c r="B5462" s="4" t="s">
        <v>5</v>
      </c>
      <c r="C5462" s="4" t="s">
        <v>7</v>
      </c>
      <c r="D5462" s="4" t="s">
        <v>7</v>
      </c>
      <c r="E5462" s="4" t="s">
        <v>11</v>
      </c>
    </row>
    <row r="5463" spans="1:6">
      <c r="A5463" t="n">
        <v>48072</v>
      </c>
      <c r="B5463" s="60" t="n">
        <v>45</v>
      </c>
      <c r="C5463" s="7" t="n">
        <v>8</v>
      </c>
      <c r="D5463" s="7" t="n">
        <v>1</v>
      </c>
      <c r="E5463" s="7" t="n">
        <v>0</v>
      </c>
    </row>
    <row r="5464" spans="1:6">
      <c r="A5464" t="s">
        <v>4</v>
      </c>
      <c r="B5464" s="4" t="s">
        <v>5</v>
      </c>
      <c r="C5464" s="4" t="s">
        <v>7</v>
      </c>
      <c r="D5464" s="4" t="s">
        <v>11</v>
      </c>
      <c r="E5464" s="4" t="s">
        <v>11</v>
      </c>
      <c r="F5464" s="4" t="s">
        <v>7</v>
      </c>
    </row>
    <row r="5465" spans="1:6">
      <c r="A5465" t="n">
        <v>48077</v>
      </c>
      <c r="B5465" s="23" t="n">
        <v>25</v>
      </c>
      <c r="C5465" s="7" t="n">
        <v>1</v>
      </c>
      <c r="D5465" s="7" t="n">
        <v>65535</v>
      </c>
      <c r="E5465" s="7" t="n">
        <v>65535</v>
      </c>
      <c r="F5465" s="7" t="n">
        <v>0</v>
      </c>
    </row>
    <row r="5466" spans="1:6">
      <c r="A5466" t="s">
        <v>4</v>
      </c>
      <c r="B5466" s="4" t="s">
        <v>5</v>
      </c>
      <c r="C5466" s="4" t="s">
        <v>7</v>
      </c>
      <c r="D5466" s="4" t="s">
        <v>8</v>
      </c>
    </row>
    <row r="5467" spans="1:6">
      <c r="A5467" t="n">
        <v>48084</v>
      </c>
      <c r="B5467" s="6" t="n">
        <v>2</v>
      </c>
      <c r="C5467" s="7" t="n">
        <v>10</v>
      </c>
      <c r="D5467" s="7" t="s">
        <v>47</v>
      </c>
    </row>
    <row r="5468" spans="1:6">
      <c r="A5468" t="s">
        <v>4</v>
      </c>
      <c r="B5468" s="4" t="s">
        <v>5</v>
      </c>
      <c r="C5468" s="4" t="s">
        <v>7</v>
      </c>
      <c r="D5468" s="4" t="s">
        <v>11</v>
      </c>
    </row>
    <row r="5469" spans="1:6">
      <c r="A5469" t="n">
        <v>48107</v>
      </c>
      <c r="B5469" s="32" t="n">
        <v>58</v>
      </c>
      <c r="C5469" s="7" t="n">
        <v>105</v>
      </c>
      <c r="D5469" s="7" t="n">
        <v>300</v>
      </c>
    </row>
    <row r="5470" spans="1:6">
      <c r="A5470" t="s">
        <v>4</v>
      </c>
      <c r="B5470" s="4" t="s">
        <v>5</v>
      </c>
      <c r="C5470" s="4" t="s">
        <v>13</v>
      </c>
      <c r="D5470" s="4" t="s">
        <v>11</v>
      </c>
    </row>
    <row r="5471" spans="1:6">
      <c r="A5471" t="n">
        <v>48111</v>
      </c>
      <c r="B5471" s="53" t="n">
        <v>103</v>
      </c>
      <c r="C5471" s="7" t="n">
        <v>1</v>
      </c>
      <c r="D5471" s="7" t="n">
        <v>300</v>
      </c>
    </row>
    <row r="5472" spans="1:6">
      <c r="A5472" t="s">
        <v>4</v>
      </c>
      <c r="B5472" s="4" t="s">
        <v>5</v>
      </c>
      <c r="C5472" s="4" t="s">
        <v>7</v>
      </c>
    </row>
    <row r="5473" spans="1:7">
      <c r="A5473" t="n">
        <v>48118</v>
      </c>
      <c r="B5473" s="43" t="n">
        <v>74</v>
      </c>
      <c r="C5473" s="7" t="n">
        <v>67</v>
      </c>
    </row>
    <row r="5474" spans="1:7">
      <c r="A5474" t="s">
        <v>4</v>
      </c>
      <c r="B5474" s="4" t="s">
        <v>5</v>
      </c>
      <c r="C5474" s="4" t="s">
        <v>7</v>
      </c>
      <c r="D5474" s="4" t="s">
        <v>13</v>
      </c>
      <c r="E5474" s="4" t="s">
        <v>11</v>
      </c>
      <c r="F5474" s="4" t="s">
        <v>7</v>
      </c>
    </row>
    <row r="5475" spans="1:7">
      <c r="A5475" t="n">
        <v>48120</v>
      </c>
      <c r="B5475" s="12" t="n">
        <v>49</v>
      </c>
      <c r="C5475" s="7" t="n">
        <v>3</v>
      </c>
      <c r="D5475" s="7" t="n">
        <v>1</v>
      </c>
      <c r="E5475" s="7" t="n">
        <v>500</v>
      </c>
      <c r="F5475" s="7" t="n">
        <v>0</v>
      </c>
    </row>
    <row r="5476" spans="1:7">
      <c r="A5476" t="s">
        <v>4</v>
      </c>
      <c r="B5476" s="4" t="s">
        <v>5</v>
      </c>
      <c r="C5476" s="4" t="s">
        <v>7</v>
      </c>
      <c r="D5476" s="4" t="s">
        <v>11</v>
      </c>
    </row>
    <row r="5477" spans="1:7">
      <c r="A5477" t="n">
        <v>48129</v>
      </c>
      <c r="B5477" s="32" t="n">
        <v>58</v>
      </c>
      <c r="C5477" s="7" t="n">
        <v>11</v>
      </c>
      <c r="D5477" s="7" t="n">
        <v>300</v>
      </c>
    </row>
    <row r="5478" spans="1:7">
      <c r="A5478" t="s">
        <v>4</v>
      </c>
      <c r="B5478" s="4" t="s">
        <v>5</v>
      </c>
      <c r="C5478" s="4" t="s">
        <v>7</v>
      </c>
      <c r="D5478" s="4" t="s">
        <v>11</v>
      </c>
    </row>
    <row r="5479" spans="1:7">
      <c r="A5479" t="n">
        <v>48133</v>
      </c>
      <c r="B5479" s="32" t="n">
        <v>58</v>
      </c>
      <c r="C5479" s="7" t="n">
        <v>12</v>
      </c>
      <c r="D5479" s="7" t="n">
        <v>0</v>
      </c>
    </row>
    <row r="5480" spans="1:7">
      <c r="A5480" t="s">
        <v>4</v>
      </c>
      <c r="B5480" s="4" t="s">
        <v>5</v>
      </c>
      <c r="C5480" s="4" t="s">
        <v>7</v>
      </c>
    </row>
    <row r="5481" spans="1:7">
      <c r="A5481" t="n">
        <v>48137</v>
      </c>
      <c r="B5481" s="43" t="n">
        <v>74</v>
      </c>
      <c r="C5481" s="7" t="n">
        <v>46</v>
      </c>
    </row>
    <row r="5482" spans="1:7">
      <c r="A5482" t="s">
        <v>4</v>
      </c>
      <c r="B5482" s="4" t="s">
        <v>5</v>
      </c>
      <c r="C5482" s="4" t="s">
        <v>7</v>
      </c>
    </row>
    <row r="5483" spans="1:7">
      <c r="A5483" t="n">
        <v>48139</v>
      </c>
      <c r="B5483" s="34" t="n">
        <v>23</v>
      </c>
      <c r="C5483" s="7" t="n">
        <v>0</v>
      </c>
    </row>
    <row r="5484" spans="1:7">
      <c r="A5484" t="s">
        <v>4</v>
      </c>
      <c r="B5484" s="4" t="s">
        <v>5</v>
      </c>
      <c r="C5484" s="4" t="s">
        <v>7</v>
      </c>
      <c r="D5484" s="4" t="s">
        <v>15</v>
      </c>
    </row>
    <row r="5485" spans="1:7">
      <c r="A5485" t="n">
        <v>48141</v>
      </c>
      <c r="B5485" s="43" t="n">
        <v>74</v>
      </c>
      <c r="C5485" s="7" t="n">
        <v>52</v>
      </c>
      <c r="D5485" s="7" t="n">
        <v>8192</v>
      </c>
    </row>
    <row r="5486" spans="1:7">
      <c r="A5486" t="s">
        <v>4</v>
      </c>
      <c r="B5486" s="4" t="s">
        <v>5</v>
      </c>
    </row>
    <row r="5487" spans="1:7">
      <c r="A5487" t="n">
        <v>48147</v>
      </c>
      <c r="B5487" s="5" t="n">
        <v>1</v>
      </c>
    </row>
    <row r="5488" spans="1:7" s="3" customFormat="1" customHeight="0">
      <c r="A5488" s="3" t="s">
        <v>2</v>
      </c>
      <c r="B5488" s="3" t="s">
        <v>489</v>
      </c>
    </row>
    <row r="5489" spans="1:6">
      <c r="A5489" t="s">
        <v>4</v>
      </c>
      <c r="B5489" s="4" t="s">
        <v>5</v>
      </c>
      <c r="C5489" s="4" t="s">
        <v>7</v>
      </c>
      <c r="D5489" s="4" t="s">
        <v>11</v>
      </c>
    </row>
    <row r="5490" spans="1:6">
      <c r="A5490" t="n">
        <v>48148</v>
      </c>
      <c r="B5490" s="22" t="n">
        <v>22</v>
      </c>
      <c r="C5490" s="7" t="n">
        <v>0</v>
      </c>
      <c r="D5490" s="7" t="n">
        <v>0</v>
      </c>
    </row>
    <row r="5491" spans="1:6">
      <c r="A5491" t="s">
        <v>4</v>
      </c>
      <c r="B5491" s="4" t="s">
        <v>5</v>
      </c>
      <c r="C5491" s="4" t="s">
        <v>7</v>
      </c>
      <c r="D5491" s="4" t="s">
        <v>11</v>
      </c>
    </row>
    <row r="5492" spans="1:6">
      <c r="A5492" t="n">
        <v>48152</v>
      </c>
      <c r="B5492" s="32" t="n">
        <v>58</v>
      </c>
      <c r="C5492" s="7" t="n">
        <v>5</v>
      </c>
      <c r="D5492" s="7" t="n">
        <v>300</v>
      </c>
    </row>
    <row r="5493" spans="1:6">
      <c r="A5493" t="s">
        <v>4</v>
      </c>
      <c r="B5493" s="4" t="s">
        <v>5</v>
      </c>
      <c r="C5493" s="4" t="s">
        <v>13</v>
      </c>
      <c r="D5493" s="4" t="s">
        <v>11</v>
      </c>
    </row>
    <row r="5494" spans="1:6">
      <c r="A5494" t="n">
        <v>48156</v>
      </c>
      <c r="B5494" s="53" t="n">
        <v>103</v>
      </c>
      <c r="C5494" s="7" t="n">
        <v>0</v>
      </c>
      <c r="D5494" s="7" t="n">
        <v>300</v>
      </c>
    </row>
    <row r="5495" spans="1:6">
      <c r="A5495" t="s">
        <v>4</v>
      </c>
      <c r="B5495" s="4" t="s">
        <v>5</v>
      </c>
      <c r="C5495" s="4" t="s">
        <v>7</v>
      </c>
      <c r="D5495" s="4" t="s">
        <v>13</v>
      </c>
      <c r="E5495" s="4" t="s">
        <v>11</v>
      </c>
      <c r="F5495" s="4" t="s">
        <v>7</v>
      </c>
    </row>
    <row r="5496" spans="1:6">
      <c r="A5496" t="n">
        <v>48163</v>
      </c>
      <c r="B5496" s="12" t="n">
        <v>49</v>
      </c>
      <c r="C5496" s="7" t="n">
        <v>3</v>
      </c>
      <c r="D5496" s="7" t="n">
        <v>0.699999988079071</v>
      </c>
      <c r="E5496" s="7" t="n">
        <v>500</v>
      </c>
      <c r="F5496" s="7" t="n">
        <v>0</v>
      </c>
    </row>
    <row r="5497" spans="1:6">
      <c r="A5497" t="s">
        <v>4</v>
      </c>
      <c r="B5497" s="4" t="s">
        <v>5</v>
      </c>
      <c r="C5497" s="4" t="s">
        <v>7</v>
      </c>
      <c r="D5497" s="4" t="s">
        <v>11</v>
      </c>
    </row>
    <row r="5498" spans="1:6">
      <c r="A5498" t="n">
        <v>48172</v>
      </c>
      <c r="B5498" s="32" t="n">
        <v>58</v>
      </c>
      <c r="C5498" s="7" t="n">
        <v>10</v>
      </c>
      <c r="D5498" s="7" t="n">
        <v>300</v>
      </c>
    </row>
    <row r="5499" spans="1:6">
      <c r="A5499" t="s">
        <v>4</v>
      </c>
      <c r="B5499" s="4" t="s">
        <v>5</v>
      </c>
      <c r="C5499" s="4" t="s">
        <v>7</v>
      </c>
      <c r="D5499" s="4" t="s">
        <v>11</v>
      </c>
    </row>
    <row r="5500" spans="1:6">
      <c r="A5500" t="n">
        <v>48176</v>
      </c>
      <c r="B5500" s="32" t="n">
        <v>58</v>
      </c>
      <c r="C5500" s="7" t="n">
        <v>12</v>
      </c>
      <c r="D5500" s="7" t="n">
        <v>0</v>
      </c>
    </row>
    <row r="5501" spans="1:6">
      <c r="A5501" t="s">
        <v>4</v>
      </c>
      <c r="B5501" s="4" t="s">
        <v>5</v>
      </c>
      <c r="C5501" s="4" t="s">
        <v>7</v>
      </c>
    </row>
    <row r="5502" spans="1:6">
      <c r="A5502" t="n">
        <v>48180</v>
      </c>
      <c r="B5502" s="52" t="n">
        <v>64</v>
      </c>
      <c r="C5502" s="7" t="n">
        <v>7</v>
      </c>
    </row>
    <row r="5503" spans="1:6">
      <c r="A5503" t="s">
        <v>4</v>
      </c>
      <c r="B5503" s="4" t="s">
        <v>5</v>
      </c>
      <c r="C5503" s="4" t="s">
        <v>7</v>
      </c>
      <c r="D5503" s="4" t="s">
        <v>11</v>
      </c>
      <c r="E5503" s="4" t="s">
        <v>11</v>
      </c>
      <c r="F5503" s="4" t="s">
        <v>7</v>
      </c>
    </row>
    <row r="5504" spans="1:6">
      <c r="A5504" t="n">
        <v>48182</v>
      </c>
      <c r="B5504" s="23" t="n">
        <v>25</v>
      </c>
      <c r="C5504" s="7" t="n">
        <v>1</v>
      </c>
      <c r="D5504" s="7" t="n">
        <v>65535</v>
      </c>
      <c r="E5504" s="7" t="n">
        <v>420</v>
      </c>
      <c r="F5504" s="7" t="n">
        <v>5</v>
      </c>
    </row>
    <row r="5505" spans="1:6">
      <c r="A5505" t="s">
        <v>4</v>
      </c>
      <c r="B5505" s="4" t="s">
        <v>5</v>
      </c>
      <c r="C5505" s="4" t="s">
        <v>7</v>
      </c>
      <c r="D5505" s="4" t="s">
        <v>11</v>
      </c>
      <c r="E5505" s="4" t="s">
        <v>8</v>
      </c>
    </row>
    <row r="5506" spans="1:6">
      <c r="A5506" t="n">
        <v>48189</v>
      </c>
      <c r="B5506" s="27" t="n">
        <v>51</v>
      </c>
      <c r="C5506" s="7" t="n">
        <v>4</v>
      </c>
      <c r="D5506" s="7" t="n">
        <v>0</v>
      </c>
      <c r="E5506" s="7" t="s">
        <v>41</v>
      </c>
    </row>
    <row r="5507" spans="1:6">
      <c r="A5507" t="s">
        <v>4</v>
      </c>
      <c r="B5507" s="4" t="s">
        <v>5</v>
      </c>
      <c r="C5507" s="4" t="s">
        <v>11</v>
      </c>
    </row>
    <row r="5508" spans="1:6">
      <c r="A5508" t="n">
        <v>48202</v>
      </c>
      <c r="B5508" s="28" t="n">
        <v>16</v>
      </c>
      <c r="C5508" s="7" t="n">
        <v>0</v>
      </c>
    </row>
    <row r="5509" spans="1:6">
      <c r="A5509" t="s">
        <v>4</v>
      </c>
      <c r="B5509" s="4" t="s">
        <v>5</v>
      </c>
      <c r="C5509" s="4" t="s">
        <v>11</v>
      </c>
      <c r="D5509" s="4" t="s">
        <v>39</v>
      </c>
      <c r="E5509" s="4" t="s">
        <v>7</v>
      </c>
      <c r="F5509" s="4" t="s">
        <v>7</v>
      </c>
    </row>
    <row r="5510" spans="1:6">
      <c r="A5510" t="n">
        <v>48205</v>
      </c>
      <c r="B5510" s="29" t="n">
        <v>26</v>
      </c>
      <c r="C5510" s="7" t="n">
        <v>0</v>
      </c>
      <c r="D5510" s="7" t="s">
        <v>488</v>
      </c>
      <c r="E5510" s="7" t="n">
        <v>2</v>
      </c>
      <c r="F5510" s="7" t="n">
        <v>0</v>
      </c>
    </row>
    <row r="5511" spans="1:6">
      <c r="A5511" t="s">
        <v>4</v>
      </c>
      <c r="B5511" s="4" t="s">
        <v>5</v>
      </c>
    </row>
    <row r="5512" spans="1:6">
      <c r="A5512" t="n">
        <v>48289</v>
      </c>
      <c r="B5512" s="25" t="n">
        <v>28</v>
      </c>
    </row>
    <row r="5513" spans="1:6">
      <c r="A5513" t="s">
        <v>4</v>
      </c>
      <c r="B5513" s="4" t="s">
        <v>5</v>
      </c>
      <c r="C5513" s="4" t="s">
        <v>11</v>
      </c>
      <c r="D5513" s="4" t="s">
        <v>7</v>
      </c>
    </row>
    <row r="5514" spans="1:6">
      <c r="A5514" t="n">
        <v>48290</v>
      </c>
      <c r="B5514" s="31" t="n">
        <v>89</v>
      </c>
      <c r="C5514" s="7" t="n">
        <v>65533</v>
      </c>
      <c r="D5514" s="7" t="n">
        <v>1</v>
      </c>
    </row>
    <row r="5515" spans="1:6">
      <c r="A5515" t="s">
        <v>4</v>
      </c>
      <c r="B5515" s="4" t="s">
        <v>5</v>
      </c>
      <c r="C5515" s="4" t="s">
        <v>11</v>
      </c>
      <c r="D5515" s="4" t="s">
        <v>13</v>
      </c>
      <c r="E5515" s="4" t="s">
        <v>13</v>
      </c>
      <c r="F5515" s="4" t="s">
        <v>13</v>
      </c>
      <c r="G5515" s="4" t="s">
        <v>13</v>
      </c>
    </row>
    <row r="5516" spans="1:6">
      <c r="A5516" t="n">
        <v>48294</v>
      </c>
      <c r="B5516" s="37" t="n">
        <v>46</v>
      </c>
      <c r="C5516" s="7" t="n">
        <v>61456</v>
      </c>
      <c r="D5516" s="7" t="n">
        <v>-12.1700000762939</v>
      </c>
      <c r="E5516" s="7" t="n">
        <v>2</v>
      </c>
      <c r="F5516" s="7" t="n">
        <v>-32.0299987792969</v>
      </c>
      <c r="G5516" s="7" t="n">
        <v>91.5999984741211</v>
      </c>
    </row>
    <row r="5517" spans="1:6">
      <c r="A5517" t="s">
        <v>4</v>
      </c>
      <c r="B5517" s="4" t="s">
        <v>5</v>
      </c>
      <c r="C5517" s="4" t="s">
        <v>11</v>
      </c>
      <c r="D5517" s="4" t="s">
        <v>13</v>
      </c>
      <c r="E5517" s="4" t="s">
        <v>13</v>
      </c>
      <c r="F5517" s="4" t="s">
        <v>13</v>
      </c>
      <c r="G5517" s="4" t="s">
        <v>13</v>
      </c>
    </row>
    <row r="5518" spans="1:6">
      <c r="A5518" t="n">
        <v>48313</v>
      </c>
      <c r="B5518" s="37" t="n">
        <v>46</v>
      </c>
      <c r="C5518" s="7" t="n">
        <v>61457</v>
      </c>
      <c r="D5518" s="7" t="n">
        <v>-12.1700000762939</v>
      </c>
      <c r="E5518" s="7" t="n">
        <v>2</v>
      </c>
      <c r="F5518" s="7" t="n">
        <v>-32.0299987792969</v>
      </c>
      <c r="G5518" s="7" t="n">
        <v>91.5999984741211</v>
      </c>
    </row>
    <row r="5519" spans="1:6">
      <c r="A5519" t="s">
        <v>4</v>
      </c>
      <c r="B5519" s="4" t="s">
        <v>5</v>
      </c>
      <c r="C5519" s="4" t="s">
        <v>7</v>
      </c>
      <c r="D5519" s="4" t="s">
        <v>7</v>
      </c>
      <c r="E5519" s="4" t="s">
        <v>11</v>
      </c>
    </row>
    <row r="5520" spans="1:6">
      <c r="A5520" t="n">
        <v>48332</v>
      </c>
      <c r="B5520" s="60" t="n">
        <v>45</v>
      </c>
      <c r="C5520" s="7" t="n">
        <v>8</v>
      </c>
      <c r="D5520" s="7" t="n">
        <v>1</v>
      </c>
      <c r="E5520" s="7" t="n">
        <v>0</v>
      </c>
    </row>
    <row r="5521" spans="1:7">
      <c r="A5521" t="s">
        <v>4</v>
      </c>
      <c r="B5521" s="4" t="s">
        <v>5</v>
      </c>
      <c r="C5521" s="4" t="s">
        <v>7</v>
      </c>
      <c r="D5521" s="4" t="s">
        <v>11</v>
      </c>
      <c r="E5521" s="4" t="s">
        <v>11</v>
      </c>
      <c r="F5521" s="4" t="s">
        <v>7</v>
      </c>
    </row>
    <row r="5522" spans="1:7">
      <c r="A5522" t="n">
        <v>48337</v>
      </c>
      <c r="B5522" s="23" t="n">
        <v>25</v>
      </c>
      <c r="C5522" s="7" t="n">
        <v>1</v>
      </c>
      <c r="D5522" s="7" t="n">
        <v>65535</v>
      </c>
      <c r="E5522" s="7" t="n">
        <v>65535</v>
      </c>
      <c r="F5522" s="7" t="n">
        <v>0</v>
      </c>
    </row>
    <row r="5523" spans="1:7">
      <c r="A5523" t="s">
        <v>4</v>
      </c>
      <c r="B5523" s="4" t="s">
        <v>5</v>
      </c>
      <c r="C5523" s="4" t="s">
        <v>7</v>
      </c>
      <c r="D5523" s="4" t="s">
        <v>8</v>
      </c>
    </row>
    <row r="5524" spans="1:7">
      <c r="A5524" t="n">
        <v>48344</v>
      </c>
      <c r="B5524" s="6" t="n">
        <v>2</v>
      </c>
      <c r="C5524" s="7" t="n">
        <v>10</v>
      </c>
      <c r="D5524" s="7" t="s">
        <v>47</v>
      </c>
    </row>
    <row r="5525" spans="1:7">
      <c r="A5525" t="s">
        <v>4</v>
      </c>
      <c r="B5525" s="4" t="s">
        <v>5</v>
      </c>
      <c r="C5525" s="4" t="s">
        <v>7</v>
      </c>
      <c r="D5525" s="4" t="s">
        <v>11</v>
      </c>
    </row>
    <row r="5526" spans="1:7">
      <c r="A5526" t="n">
        <v>48367</v>
      </c>
      <c r="B5526" s="32" t="n">
        <v>58</v>
      </c>
      <c r="C5526" s="7" t="n">
        <v>105</v>
      </c>
      <c r="D5526" s="7" t="n">
        <v>300</v>
      </c>
    </row>
    <row r="5527" spans="1:7">
      <c r="A5527" t="s">
        <v>4</v>
      </c>
      <c r="B5527" s="4" t="s">
        <v>5</v>
      </c>
      <c r="C5527" s="4" t="s">
        <v>13</v>
      </c>
      <c r="D5527" s="4" t="s">
        <v>11</v>
      </c>
    </row>
    <row r="5528" spans="1:7">
      <c r="A5528" t="n">
        <v>48371</v>
      </c>
      <c r="B5528" s="53" t="n">
        <v>103</v>
      </c>
      <c r="C5528" s="7" t="n">
        <v>1</v>
      </c>
      <c r="D5528" s="7" t="n">
        <v>300</v>
      </c>
    </row>
    <row r="5529" spans="1:7">
      <c r="A5529" t="s">
        <v>4</v>
      </c>
      <c r="B5529" s="4" t="s">
        <v>5</v>
      </c>
      <c r="C5529" s="4" t="s">
        <v>7</v>
      </c>
    </row>
    <row r="5530" spans="1:7">
      <c r="A5530" t="n">
        <v>48378</v>
      </c>
      <c r="B5530" s="43" t="n">
        <v>74</v>
      </c>
      <c r="C5530" s="7" t="n">
        <v>67</v>
      </c>
    </row>
    <row r="5531" spans="1:7">
      <c r="A5531" t="s">
        <v>4</v>
      </c>
      <c r="B5531" s="4" t="s">
        <v>5</v>
      </c>
      <c r="C5531" s="4" t="s">
        <v>7</v>
      </c>
      <c r="D5531" s="4" t="s">
        <v>13</v>
      </c>
      <c r="E5531" s="4" t="s">
        <v>11</v>
      </c>
      <c r="F5531" s="4" t="s">
        <v>7</v>
      </c>
    </row>
    <row r="5532" spans="1:7">
      <c r="A5532" t="n">
        <v>48380</v>
      </c>
      <c r="B5532" s="12" t="n">
        <v>49</v>
      </c>
      <c r="C5532" s="7" t="n">
        <v>3</v>
      </c>
      <c r="D5532" s="7" t="n">
        <v>1</v>
      </c>
      <c r="E5532" s="7" t="n">
        <v>500</v>
      </c>
      <c r="F5532" s="7" t="n">
        <v>0</v>
      </c>
    </row>
    <row r="5533" spans="1:7">
      <c r="A5533" t="s">
        <v>4</v>
      </c>
      <c r="B5533" s="4" t="s">
        <v>5</v>
      </c>
      <c r="C5533" s="4" t="s">
        <v>7</v>
      </c>
      <c r="D5533" s="4" t="s">
        <v>11</v>
      </c>
    </row>
    <row r="5534" spans="1:7">
      <c r="A5534" t="n">
        <v>48389</v>
      </c>
      <c r="B5534" s="32" t="n">
        <v>58</v>
      </c>
      <c r="C5534" s="7" t="n">
        <v>11</v>
      </c>
      <c r="D5534" s="7" t="n">
        <v>300</v>
      </c>
    </row>
    <row r="5535" spans="1:7">
      <c r="A5535" t="s">
        <v>4</v>
      </c>
      <c r="B5535" s="4" t="s">
        <v>5</v>
      </c>
      <c r="C5535" s="4" t="s">
        <v>7</v>
      </c>
      <c r="D5535" s="4" t="s">
        <v>11</v>
      </c>
    </row>
    <row r="5536" spans="1:7">
      <c r="A5536" t="n">
        <v>48393</v>
      </c>
      <c r="B5536" s="32" t="n">
        <v>58</v>
      </c>
      <c r="C5536" s="7" t="n">
        <v>12</v>
      </c>
      <c r="D5536" s="7" t="n">
        <v>0</v>
      </c>
    </row>
    <row r="5537" spans="1:6">
      <c r="A5537" t="s">
        <v>4</v>
      </c>
      <c r="B5537" s="4" t="s">
        <v>5</v>
      </c>
      <c r="C5537" s="4" t="s">
        <v>7</v>
      </c>
    </row>
    <row r="5538" spans="1:6">
      <c r="A5538" t="n">
        <v>48397</v>
      </c>
      <c r="B5538" s="43" t="n">
        <v>74</v>
      </c>
      <c r="C5538" s="7" t="n">
        <v>46</v>
      </c>
    </row>
    <row r="5539" spans="1:6">
      <c r="A5539" t="s">
        <v>4</v>
      </c>
      <c r="B5539" s="4" t="s">
        <v>5</v>
      </c>
      <c r="C5539" s="4" t="s">
        <v>7</v>
      </c>
    </row>
    <row r="5540" spans="1:6">
      <c r="A5540" t="n">
        <v>48399</v>
      </c>
      <c r="B5540" s="34" t="n">
        <v>23</v>
      </c>
      <c r="C5540" s="7" t="n">
        <v>0</v>
      </c>
    </row>
    <row r="5541" spans="1:6">
      <c r="A5541" t="s">
        <v>4</v>
      </c>
      <c r="B5541" s="4" t="s">
        <v>5</v>
      </c>
      <c r="C5541" s="4" t="s">
        <v>7</v>
      </c>
      <c r="D5541" s="4" t="s">
        <v>15</v>
      </c>
    </row>
    <row r="5542" spans="1:6">
      <c r="A5542" t="n">
        <v>48401</v>
      </c>
      <c r="B5542" s="43" t="n">
        <v>74</v>
      </c>
      <c r="C5542" s="7" t="n">
        <v>52</v>
      </c>
      <c r="D5542" s="7" t="n">
        <v>8192</v>
      </c>
    </row>
    <row r="5543" spans="1:6">
      <c r="A5543" t="s">
        <v>4</v>
      </c>
      <c r="B5543" s="4" t="s">
        <v>5</v>
      </c>
    </row>
    <row r="5544" spans="1:6">
      <c r="A5544" t="n">
        <v>48407</v>
      </c>
      <c r="B5544" s="5" t="n">
        <v>1</v>
      </c>
    </row>
    <row r="5545" spans="1:6" s="3" customFormat="1" customHeight="0">
      <c r="A5545" s="3" t="s">
        <v>2</v>
      </c>
      <c r="B5545" s="3" t="s">
        <v>490</v>
      </c>
    </row>
    <row r="5546" spans="1:6">
      <c r="A5546" t="s">
        <v>4</v>
      </c>
      <c r="B5546" s="4" t="s">
        <v>5</v>
      </c>
      <c r="C5546" s="4" t="s">
        <v>7</v>
      </c>
      <c r="D5546" s="4" t="s">
        <v>11</v>
      </c>
    </row>
    <row r="5547" spans="1:6">
      <c r="A5547" t="n">
        <v>48408</v>
      </c>
      <c r="B5547" s="22" t="n">
        <v>22</v>
      </c>
      <c r="C5547" s="7" t="n">
        <v>0</v>
      </c>
      <c r="D5547" s="7" t="n">
        <v>0</v>
      </c>
    </row>
    <row r="5548" spans="1:6">
      <c r="A5548" t="s">
        <v>4</v>
      </c>
      <c r="B5548" s="4" t="s">
        <v>5</v>
      </c>
      <c r="C5548" s="4" t="s">
        <v>7</v>
      </c>
      <c r="D5548" s="4" t="s">
        <v>11</v>
      </c>
    </row>
    <row r="5549" spans="1:6">
      <c r="A5549" t="n">
        <v>48412</v>
      </c>
      <c r="B5549" s="32" t="n">
        <v>58</v>
      </c>
      <c r="C5549" s="7" t="n">
        <v>5</v>
      </c>
      <c r="D5549" s="7" t="n">
        <v>300</v>
      </c>
    </row>
    <row r="5550" spans="1:6">
      <c r="A5550" t="s">
        <v>4</v>
      </c>
      <c r="B5550" s="4" t="s">
        <v>5</v>
      </c>
      <c r="C5550" s="4" t="s">
        <v>13</v>
      </c>
      <c r="D5550" s="4" t="s">
        <v>11</v>
      </c>
    </row>
    <row r="5551" spans="1:6">
      <c r="A5551" t="n">
        <v>48416</v>
      </c>
      <c r="B5551" s="53" t="n">
        <v>103</v>
      </c>
      <c r="C5551" s="7" t="n">
        <v>0</v>
      </c>
      <c r="D5551" s="7" t="n">
        <v>300</v>
      </c>
    </row>
    <row r="5552" spans="1:6">
      <c r="A5552" t="s">
        <v>4</v>
      </c>
      <c r="B5552" s="4" t="s">
        <v>5</v>
      </c>
      <c r="C5552" s="4" t="s">
        <v>7</v>
      </c>
      <c r="D5552" s="4" t="s">
        <v>13</v>
      </c>
      <c r="E5552" s="4" t="s">
        <v>11</v>
      </c>
      <c r="F5552" s="4" t="s">
        <v>7</v>
      </c>
    </row>
    <row r="5553" spans="1:6">
      <c r="A5553" t="n">
        <v>48423</v>
      </c>
      <c r="B5553" s="12" t="n">
        <v>49</v>
      </c>
      <c r="C5553" s="7" t="n">
        <v>3</v>
      </c>
      <c r="D5553" s="7" t="n">
        <v>0.699999988079071</v>
      </c>
      <c r="E5553" s="7" t="n">
        <v>500</v>
      </c>
      <c r="F5553" s="7" t="n">
        <v>0</v>
      </c>
    </row>
    <row r="5554" spans="1:6">
      <c r="A5554" t="s">
        <v>4</v>
      </c>
      <c r="B5554" s="4" t="s">
        <v>5</v>
      </c>
      <c r="C5554" s="4" t="s">
        <v>7</v>
      </c>
      <c r="D5554" s="4" t="s">
        <v>11</v>
      </c>
    </row>
    <row r="5555" spans="1:6">
      <c r="A5555" t="n">
        <v>48432</v>
      </c>
      <c r="B5555" s="32" t="n">
        <v>58</v>
      </c>
      <c r="C5555" s="7" t="n">
        <v>10</v>
      </c>
      <c r="D5555" s="7" t="n">
        <v>300</v>
      </c>
    </row>
    <row r="5556" spans="1:6">
      <c r="A5556" t="s">
        <v>4</v>
      </c>
      <c r="B5556" s="4" t="s">
        <v>5</v>
      </c>
      <c r="C5556" s="4" t="s">
        <v>7</v>
      </c>
      <c r="D5556" s="4" t="s">
        <v>11</v>
      </c>
    </row>
    <row r="5557" spans="1:6">
      <c r="A5557" t="n">
        <v>48436</v>
      </c>
      <c r="B5557" s="32" t="n">
        <v>58</v>
      </c>
      <c r="C5557" s="7" t="n">
        <v>12</v>
      </c>
      <c r="D5557" s="7" t="n">
        <v>0</v>
      </c>
    </row>
    <row r="5558" spans="1:6">
      <c r="A5558" t="s">
        <v>4</v>
      </c>
      <c r="B5558" s="4" t="s">
        <v>5</v>
      </c>
      <c r="C5558" s="4" t="s">
        <v>7</v>
      </c>
    </row>
    <row r="5559" spans="1:6">
      <c r="A5559" t="n">
        <v>48440</v>
      </c>
      <c r="B5559" s="52" t="n">
        <v>64</v>
      </c>
      <c r="C5559" s="7" t="n">
        <v>7</v>
      </c>
    </row>
    <row r="5560" spans="1:6">
      <c r="A5560" t="s">
        <v>4</v>
      </c>
      <c r="B5560" s="4" t="s">
        <v>5</v>
      </c>
      <c r="C5560" s="4" t="s">
        <v>7</v>
      </c>
      <c r="D5560" s="4" t="s">
        <v>11</v>
      </c>
      <c r="E5560" s="4" t="s">
        <v>7</v>
      </c>
      <c r="F5560" s="4" t="s">
        <v>12</v>
      </c>
    </row>
    <row r="5561" spans="1:6">
      <c r="A5561" t="n">
        <v>48442</v>
      </c>
      <c r="B5561" s="10" t="n">
        <v>5</v>
      </c>
      <c r="C5561" s="7" t="n">
        <v>30</v>
      </c>
      <c r="D5561" s="7" t="n">
        <v>9730</v>
      </c>
      <c r="E5561" s="7" t="n">
        <v>1</v>
      </c>
      <c r="F5561" s="11" t="n">
        <f t="normal" ca="1">A5601</f>
        <v>0</v>
      </c>
    </row>
    <row r="5562" spans="1:6">
      <c r="A5562" t="s">
        <v>4</v>
      </c>
      <c r="B5562" s="4" t="s">
        <v>5</v>
      </c>
      <c r="C5562" s="4" t="s">
        <v>7</v>
      </c>
      <c r="D5562" s="14" t="s">
        <v>14</v>
      </c>
      <c r="E5562" s="4" t="s">
        <v>5</v>
      </c>
      <c r="F5562" s="4" t="s">
        <v>7</v>
      </c>
      <c r="G5562" s="4" t="s">
        <v>11</v>
      </c>
      <c r="H5562" s="14" t="s">
        <v>16</v>
      </c>
      <c r="I5562" s="4" t="s">
        <v>7</v>
      </c>
      <c r="J5562" s="4" t="s">
        <v>12</v>
      </c>
    </row>
    <row r="5563" spans="1:6">
      <c r="A5563" t="n">
        <v>48451</v>
      </c>
      <c r="B5563" s="10" t="n">
        <v>5</v>
      </c>
      <c r="C5563" s="7" t="n">
        <v>28</v>
      </c>
      <c r="D5563" s="14" t="s">
        <v>3</v>
      </c>
      <c r="E5563" s="52" t="n">
        <v>64</v>
      </c>
      <c r="F5563" s="7" t="n">
        <v>5</v>
      </c>
      <c r="G5563" s="7" t="n">
        <v>6</v>
      </c>
      <c r="H5563" s="14" t="s">
        <v>3</v>
      </c>
      <c r="I5563" s="7" t="n">
        <v>1</v>
      </c>
      <c r="J5563" s="11" t="n">
        <f t="normal" ca="1">A5587</f>
        <v>0</v>
      </c>
    </row>
    <row r="5564" spans="1:6">
      <c r="A5564" t="s">
        <v>4</v>
      </c>
      <c r="B5564" s="4" t="s">
        <v>5</v>
      </c>
      <c r="C5564" s="4" t="s">
        <v>7</v>
      </c>
      <c r="D5564" s="4" t="s">
        <v>11</v>
      </c>
      <c r="E5564" s="4" t="s">
        <v>11</v>
      </c>
      <c r="F5564" s="4" t="s">
        <v>7</v>
      </c>
    </row>
    <row r="5565" spans="1:6">
      <c r="A5565" t="n">
        <v>48462</v>
      </c>
      <c r="B5565" s="23" t="n">
        <v>25</v>
      </c>
      <c r="C5565" s="7" t="n">
        <v>1</v>
      </c>
      <c r="D5565" s="7" t="n">
        <v>65535</v>
      </c>
      <c r="E5565" s="7" t="n">
        <v>420</v>
      </c>
      <c r="F5565" s="7" t="n">
        <v>5</v>
      </c>
    </row>
    <row r="5566" spans="1:6">
      <c r="A5566" t="s">
        <v>4</v>
      </c>
      <c r="B5566" s="4" t="s">
        <v>5</v>
      </c>
      <c r="C5566" s="4" t="s">
        <v>7</v>
      </c>
      <c r="D5566" s="4" t="s">
        <v>11</v>
      </c>
      <c r="E5566" s="4" t="s">
        <v>8</v>
      </c>
    </row>
    <row r="5567" spans="1:6">
      <c r="A5567" t="n">
        <v>48469</v>
      </c>
      <c r="B5567" s="27" t="n">
        <v>51</v>
      </c>
      <c r="C5567" s="7" t="n">
        <v>4</v>
      </c>
      <c r="D5567" s="7" t="n">
        <v>6</v>
      </c>
      <c r="E5567" s="7" t="s">
        <v>117</v>
      </c>
    </row>
    <row r="5568" spans="1:6">
      <c r="A5568" t="s">
        <v>4</v>
      </c>
      <c r="B5568" s="4" t="s">
        <v>5</v>
      </c>
      <c r="C5568" s="4" t="s">
        <v>11</v>
      </c>
    </row>
    <row r="5569" spans="1:10">
      <c r="A5569" t="n">
        <v>48483</v>
      </c>
      <c r="B5569" s="28" t="n">
        <v>16</v>
      </c>
      <c r="C5569" s="7" t="n">
        <v>0</v>
      </c>
    </row>
    <row r="5570" spans="1:10">
      <c r="A5570" t="s">
        <v>4</v>
      </c>
      <c r="B5570" s="4" t="s">
        <v>5</v>
      </c>
      <c r="C5570" s="4" t="s">
        <v>11</v>
      </c>
      <c r="D5570" s="4" t="s">
        <v>39</v>
      </c>
      <c r="E5570" s="4" t="s">
        <v>7</v>
      </c>
      <c r="F5570" s="4" t="s">
        <v>7</v>
      </c>
    </row>
    <row r="5571" spans="1:10">
      <c r="A5571" t="n">
        <v>48486</v>
      </c>
      <c r="B5571" s="29" t="n">
        <v>26</v>
      </c>
      <c r="C5571" s="7" t="n">
        <v>6</v>
      </c>
      <c r="D5571" s="7" t="s">
        <v>491</v>
      </c>
      <c r="E5571" s="7" t="n">
        <v>2</v>
      </c>
      <c r="F5571" s="7" t="n">
        <v>0</v>
      </c>
    </row>
    <row r="5572" spans="1:10">
      <c r="A5572" t="s">
        <v>4</v>
      </c>
      <c r="B5572" s="4" t="s">
        <v>5</v>
      </c>
    </row>
    <row r="5573" spans="1:10">
      <c r="A5573" t="n">
        <v>48581</v>
      </c>
      <c r="B5573" s="25" t="n">
        <v>28</v>
      </c>
    </row>
    <row r="5574" spans="1:10">
      <c r="A5574" t="s">
        <v>4</v>
      </c>
      <c r="B5574" s="4" t="s">
        <v>5</v>
      </c>
      <c r="C5574" s="4" t="s">
        <v>7</v>
      </c>
      <c r="D5574" s="4" t="s">
        <v>11</v>
      </c>
      <c r="E5574" s="4" t="s">
        <v>11</v>
      </c>
      <c r="F5574" s="4" t="s">
        <v>7</v>
      </c>
    </row>
    <row r="5575" spans="1:10">
      <c r="A5575" t="n">
        <v>48582</v>
      </c>
      <c r="B5575" s="23" t="n">
        <v>25</v>
      </c>
      <c r="C5575" s="7" t="n">
        <v>1</v>
      </c>
      <c r="D5575" s="7" t="n">
        <v>260</v>
      </c>
      <c r="E5575" s="7" t="n">
        <v>640</v>
      </c>
      <c r="F5575" s="7" t="n">
        <v>2</v>
      </c>
    </row>
    <row r="5576" spans="1:10">
      <c r="A5576" t="s">
        <v>4</v>
      </c>
      <c r="B5576" s="4" t="s">
        <v>5</v>
      </c>
      <c r="C5576" s="4" t="s">
        <v>7</v>
      </c>
      <c r="D5576" s="4" t="s">
        <v>11</v>
      </c>
      <c r="E5576" s="4" t="s">
        <v>8</v>
      </c>
    </row>
    <row r="5577" spans="1:10">
      <c r="A5577" t="n">
        <v>48589</v>
      </c>
      <c r="B5577" s="27" t="n">
        <v>51</v>
      </c>
      <c r="C5577" s="7" t="n">
        <v>4</v>
      </c>
      <c r="D5577" s="7" t="n">
        <v>0</v>
      </c>
      <c r="E5577" s="7" t="s">
        <v>112</v>
      </c>
    </row>
    <row r="5578" spans="1:10">
      <c r="A5578" t="s">
        <v>4</v>
      </c>
      <c r="B5578" s="4" t="s">
        <v>5</v>
      </c>
      <c r="C5578" s="4" t="s">
        <v>11</v>
      </c>
    </row>
    <row r="5579" spans="1:10">
      <c r="A5579" t="n">
        <v>48602</v>
      </c>
      <c r="B5579" s="28" t="n">
        <v>16</v>
      </c>
      <c r="C5579" s="7" t="n">
        <v>0</v>
      </c>
    </row>
    <row r="5580" spans="1:10">
      <c r="A5580" t="s">
        <v>4</v>
      </c>
      <c r="B5580" s="4" t="s">
        <v>5</v>
      </c>
      <c r="C5580" s="4" t="s">
        <v>11</v>
      </c>
      <c r="D5580" s="4" t="s">
        <v>39</v>
      </c>
      <c r="E5580" s="4" t="s">
        <v>7</v>
      </c>
      <c r="F5580" s="4" t="s">
        <v>7</v>
      </c>
    </row>
    <row r="5581" spans="1:10">
      <c r="A5581" t="n">
        <v>48605</v>
      </c>
      <c r="B5581" s="29" t="n">
        <v>26</v>
      </c>
      <c r="C5581" s="7" t="n">
        <v>0</v>
      </c>
      <c r="D5581" s="7" t="s">
        <v>492</v>
      </c>
      <c r="E5581" s="7" t="n">
        <v>2</v>
      </c>
      <c r="F5581" s="7" t="n">
        <v>0</v>
      </c>
    </row>
    <row r="5582" spans="1:10">
      <c r="A5582" t="s">
        <v>4</v>
      </c>
      <c r="B5582" s="4" t="s">
        <v>5</v>
      </c>
    </row>
    <row r="5583" spans="1:10">
      <c r="A5583" t="n">
        <v>48674</v>
      </c>
      <c r="B5583" s="25" t="n">
        <v>28</v>
      </c>
    </row>
    <row r="5584" spans="1:10">
      <c r="A5584" t="s">
        <v>4</v>
      </c>
      <c r="B5584" s="4" t="s">
        <v>5</v>
      </c>
      <c r="C5584" s="4" t="s">
        <v>12</v>
      </c>
    </row>
    <row r="5585" spans="1:6">
      <c r="A5585" t="n">
        <v>48675</v>
      </c>
      <c r="B5585" s="13" t="n">
        <v>3</v>
      </c>
      <c r="C5585" s="11" t="n">
        <f t="normal" ca="1">A5597</f>
        <v>0</v>
      </c>
    </row>
    <row r="5586" spans="1:6">
      <c r="A5586" t="s">
        <v>4</v>
      </c>
      <c r="B5586" s="4" t="s">
        <v>5</v>
      </c>
      <c r="C5586" s="4" t="s">
        <v>7</v>
      </c>
      <c r="D5586" s="4" t="s">
        <v>11</v>
      </c>
      <c r="E5586" s="4" t="s">
        <v>11</v>
      </c>
      <c r="F5586" s="4" t="s">
        <v>7</v>
      </c>
    </row>
    <row r="5587" spans="1:6">
      <c r="A5587" t="n">
        <v>48680</v>
      </c>
      <c r="B5587" s="23" t="n">
        <v>25</v>
      </c>
      <c r="C5587" s="7" t="n">
        <v>1</v>
      </c>
      <c r="D5587" s="7" t="n">
        <v>65535</v>
      </c>
      <c r="E5587" s="7" t="n">
        <v>420</v>
      </c>
      <c r="F5587" s="7" t="n">
        <v>5</v>
      </c>
    </row>
    <row r="5588" spans="1:6">
      <c r="A5588" t="s">
        <v>4</v>
      </c>
      <c r="B5588" s="4" t="s">
        <v>5</v>
      </c>
      <c r="C5588" s="4" t="s">
        <v>7</v>
      </c>
      <c r="D5588" s="4" t="s">
        <v>11</v>
      </c>
      <c r="E5588" s="4" t="s">
        <v>8</v>
      </c>
    </row>
    <row r="5589" spans="1:6">
      <c r="A5589" t="n">
        <v>48687</v>
      </c>
      <c r="B5589" s="27" t="n">
        <v>51</v>
      </c>
      <c r="C5589" s="7" t="n">
        <v>4</v>
      </c>
      <c r="D5589" s="7" t="n">
        <v>0</v>
      </c>
      <c r="E5589" s="7" t="s">
        <v>117</v>
      </c>
    </row>
    <row r="5590" spans="1:6">
      <c r="A5590" t="s">
        <v>4</v>
      </c>
      <c r="B5590" s="4" t="s">
        <v>5</v>
      </c>
      <c r="C5590" s="4" t="s">
        <v>11</v>
      </c>
    </row>
    <row r="5591" spans="1:6">
      <c r="A5591" t="n">
        <v>48701</v>
      </c>
      <c r="B5591" s="28" t="n">
        <v>16</v>
      </c>
      <c r="C5591" s="7" t="n">
        <v>0</v>
      </c>
    </row>
    <row r="5592" spans="1:6">
      <c r="A5592" t="s">
        <v>4</v>
      </c>
      <c r="B5592" s="4" t="s">
        <v>5</v>
      </c>
      <c r="C5592" s="4" t="s">
        <v>11</v>
      </c>
      <c r="D5592" s="4" t="s">
        <v>39</v>
      </c>
      <c r="E5592" s="4" t="s">
        <v>7</v>
      </c>
      <c r="F5592" s="4" t="s">
        <v>7</v>
      </c>
      <c r="G5592" s="4" t="s">
        <v>39</v>
      </c>
      <c r="H5592" s="4" t="s">
        <v>7</v>
      </c>
      <c r="I5592" s="4" t="s">
        <v>7</v>
      </c>
    </row>
    <row r="5593" spans="1:6">
      <c r="A5593" t="n">
        <v>48704</v>
      </c>
      <c r="B5593" s="29" t="n">
        <v>26</v>
      </c>
      <c r="C5593" s="7" t="n">
        <v>0</v>
      </c>
      <c r="D5593" s="7" t="s">
        <v>493</v>
      </c>
      <c r="E5593" s="7" t="n">
        <v>2</v>
      </c>
      <c r="F5593" s="7" t="n">
        <v>3</v>
      </c>
      <c r="G5593" s="7" t="s">
        <v>494</v>
      </c>
      <c r="H5593" s="7" t="n">
        <v>2</v>
      </c>
      <c r="I5593" s="7" t="n">
        <v>0</v>
      </c>
    </row>
    <row r="5594" spans="1:6">
      <c r="A5594" t="s">
        <v>4</v>
      </c>
      <c r="B5594" s="4" t="s">
        <v>5</v>
      </c>
    </row>
    <row r="5595" spans="1:6">
      <c r="A5595" t="n">
        <v>48874</v>
      </c>
      <c r="B5595" s="25" t="n">
        <v>28</v>
      </c>
    </row>
    <row r="5596" spans="1:6">
      <c r="A5596" t="s">
        <v>4</v>
      </c>
      <c r="B5596" s="4" t="s">
        <v>5</v>
      </c>
      <c r="C5596" s="4" t="s">
        <v>11</v>
      </c>
      <c r="D5596" s="4" t="s">
        <v>7</v>
      </c>
    </row>
    <row r="5597" spans="1:6">
      <c r="A5597" t="n">
        <v>48875</v>
      </c>
      <c r="B5597" s="31" t="n">
        <v>89</v>
      </c>
      <c r="C5597" s="7" t="n">
        <v>65533</v>
      </c>
      <c r="D5597" s="7" t="n">
        <v>1</v>
      </c>
    </row>
    <row r="5598" spans="1:6">
      <c r="A5598" t="s">
        <v>4</v>
      </c>
      <c r="B5598" s="4" t="s">
        <v>5</v>
      </c>
      <c r="C5598" s="4" t="s">
        <v>12</v>
      </c>
    </row>
    <row r="5599" spans="1:6">
      <c r="A5599" t="n">
        <v>48879</v>
      </c>
      <c r="B5599" s="13" t="n">
        <v>3</v>
      </c>
      <c r="C5599" s="11" t="n">
        <f t="normal" ca="1">A5615</f>
        <v>0</v>
      </c>
    </row>
    <row r="5600" spans="1:6">
      <c r="A5600" t="s">
        <v>4</v>
      </c>
      <c r="B5600" s="4" t="s">
        <v>5</v>
      </c>
      <c r="C5600" s="4" t="s">
        <v>7</v>
      </c>
      <c r="D5600" s="4" t="s">
        <v>11</v>
      </c>
      <c r="E5600" s="4" t="s">
        <v>7</v>
      </c>
      <c r="F5600" s="4" t="s">
        <v>12</v>
      </c>
    </row>
    <row r="5601" spans="1:9">
      <c r="A5601" t="n">
        <v>48884</v>
      </c>
      <c r="B5601" s="10" t="n">
        <v>5</v>
      </c>
      <c r="C5601" s="7" t="n">
        <v>30</v>
      </c>
      <c r="D5601" s="7" t="n">
        <v>9240</v>
      </c>
      <c r="E5601" s="7" t="n">
        <v>1</v>
      </c>
      <c r="F5601" s="11" t="n">
        <f t="normal" ca="1">A5615</f>
        <v>0</v>
      </c>
    </row>
    <row r="5602" spans="1:9">
      <c r="A5602" t="s">
        <v>4</v>
      </c>
      <c r="B5602" s="4" t="s">
        <v>5</v>
      </c>
      <c r="C5602" s="4" t="s">
        <v>7</v>
      </c>
      <c r="D5602" s="4" t="s">
        <v>11</v>
      </c>
      <c r="E5602" s="4" t="s">
        <v>11</v>
      </c>
      <c r="F5602" s="4" t="s">
        <v>7</v>
      </c>
    </row>
    <row r="5603" spans="1:9">
      <c r="A5603" t="n">
        <v>48893</v>
      </c>
      <c r="B5603" s="23" t="n">
        <v>25</v>
      </c>
      <c r="C5603" s="7" t="n">
        <v>1</v>
      </c>
      <c r="D5603" s="7" t="n">
        <v>65535</v>
      </c>
      <c r="E5603" s="7" t="n">
        <v>420</v>
      </c>
      <c r="F5603" s="7" t="n">
        <v>5</v>
      </c>
    </row>
    <row r="5604" spans="1:9">
      <c r="A5604" t="s">
        <v>4</v>
      </c>
      <c r="B5604" s="4" t="s">
        <v>5</v>
      </c>
      <c r="C5604" s="4" t="s">
        <v>7</v>
      </c>
      <c r="D5604" s="4" t="s">
        <v>11</v>
      </c>
      <c r="E5604" s="4" t="s">
        <v>8</v>
      </c>
    </row>
    <row r="5605" spans="1:9">
      <c r="A5605" t="n">
        <v>48900</v>
      </c>
      <c r="B5605" s="27" t="n">
        <v>51</v>
      </c>
      <c r="C5605" s="7" t="n">
        <v>4</v>
      </c>
      <c r="D5605" s="7" t="n">
        <v>0</v>
      </c>
      <c r="E5605" s="7" t="s">
        <v>41</v>
      </c>
    </row>
    <row r="5606" spans="1:9">
      <c r="A5606" t="s">
        <v>4</v>
      </c>
      <c r="B5606" s="4" t="s">
        <v>5</v>
      </c>
      <c r="C5606" s="4" t="s">
        <v>11</v>
      </c>
    </row>
    <row r="5607" spans="1:9">
      <c r="A5607" t="n">
        <v>48913</v>
      </c>
      <c r="B5607" s="28" t="n">
        <v>16</v>
      </c>
      <c r="C5607" s="7" t="n">
        <v>0</v>
      </c>
    </row>
    <row r="5608" spans="1:9">
      <c r="A5608" t="s">
        <v>4</v>
      </c>
      <c r="B5608" s="4" t="s">
        <v>5</v>
      </c>
      <c r="C5608" s="4" t="s">
        <v>11</v>
      </c>
      <c r="D5608" s="4" t="s">
        <v>39</v>
      </c>
      <c r="E5608" s="4" t="s">
        <v>7</v>
      </c>
      <c r="F5608" s="4" t="s">
        <v>7</v>
      </c>
    </row>
    <row r="5609" spans="1:9">
      <c r="A5609" t="n">
        <v>48916</v>
      </c>
      <c r="B5609" s="29" t="n">
        <v>26</v>
      </c>
      <c r="C5609" s="7" t="n">
        <v>0</v>
      </c>
      <c r="D5609" s="7" t="s">
        <v>495</v>
      </c>
      <c r="E5609" s="7" t="n">
        <v>2</v>
      </c>
      <c r="F5609" s="7" t="n">
        <v>0</v>
      </c>
    </row>
    <row r="5610" spans="1:9">
      <c r="A5610" t="s">
        <v>4</v>
      </c>
      <c r="B5610" s="4" t="s">
        <v>5</v>
      </c>
    </row>
    <row r="5611" spans="1:9">
      <c r="A5611" t="n">
        <v>49023</v>
      </c>
      <c r="B5611" s="25" t="n">
        <v>28</v>
      </c>
    </row>
    <row r="5612" spans="1:9">
      <c r="A5612" t="s">
        <v>4</v>
      </c>
      <c r="B5612" s="4" t="s">
        <v>5</v>
      </c>
      <c r="C5612" s="4" t="s">
        <v>11</v>
      </c>
      <c r="D5612" s="4" t="s">
        <v>7</v>
      </c>
    </row>
    <row r="5613" spans="1:9">
      <c r="A5613" t="n">
        <v>49024</v>
      </c>
      <c r="B5613" s="31" t="n">
        <v>89</v>
      </c>
      <c r="C5613" s="7" t="n">
        <v>65533</v>
      </c>
      <c r="D5613" s="7" t="n">
        <v>1</v>
      </c>
    </row>
    <row r="5614" spans="1:9">
      <c r="A5614" t="s">
        <v>4</v>
      </c>
      <c r="B5614" s="4" t="s">
        <v>5</v>
      </c>
      <c r="C5614" s="4" t="s">
        <v>11</v>
      </c>
      <c r="D5614" s="4" t="s">
        <v>13</v>
      </c>
      <c r="E5614" s="4" t="s">
        <v>13</v>
      </c>
      <c r="F5614" s="4" t="s">
        <v>13</v>
      </c>
      <c r="G5614" s="4" t="s">
        <v>13</v>
      </c>
    </row>
    <row r="5615" spans="1:9">
      <c r="A5615" t="n">
        <v>49028</v>
      </c>
      <c r="B5615" s="37" t="n">
        <v>46</v>
      </c>
      <c r="C5615" s="7" t="n">
        <v>61456</v>
      </c>
      <c r="D5615" s="7" t="n">
        <v>-0.0199999995529652</v>
      </c>
      <c r="E5615" s="7" t="n">
        <v>3</v>
      </c>
      <c r="F5615" s="7" t="n">
        <v>-59.0699996948242</v>
      </c>
      <c r="G5615" s="7" t="n">
        <v>358.399993896484</v>
      </c>
    </row>
    <row r="5616" spans="1:9">
      <c r="A5616" t="s">
        <v>4</v>
      </c>
      <c r="B5616" s="4" t="s">
        <v>5</v>
      </c>
      <c r="C5616" s="4" t="s">
        <v>11</v>
      </c>
      <c r="D5616" s="4" t="s">
        <v>13</v>
      </c>
      <c r="E5616" s="4" t="s">
        <v>13</v>
      </c>
      <c r="F5616" s="4" t="s">
        <v>13</v>
      </c>
      <c r="G5616" s="4" t="s">
        <v>13</v>
      </c>
    </row>
    <row r="5617" spans="1:7">
      <c r="A5617" t="n">
        <v>49047</v>
      </c>
      <c r="B5617" s="37" t="n">
        <v>46</v>
      </c>
      <c r="C5617" s="7" t="n">
        <v>61457</v>
      </c>
      <c r="D5617" s="7" t="n">
        <v>-0.0199999995529652</v>
      </c>
      <c r="E5617" s="7" t="n">
        <v>3</v>
      </c>
      <c r="F5617" s="7" t="n">
        <v>-59.0699996948242</v>
      </c>
      <c r="G5617" s="7" t="n">
        <v>358.399993896484</v>
      </c>
    </row>
    <row r="5618" spans="1:7">
      <c r="A5618" t="s">
        <v>4</v>
      </c>
      <c r="B5618" s="4" t="s">
        <v>5</v>
      </c>
      <c r="C5618" s="4" t="s">
        <v>7</v>
      </c>
      <c r="D5618" s="4" t="s">
        <v>7</v>
      </c>
      <c r="E5618" s="4" t="s">
        <v>11</v>
      </c>
    </row>
    <row r="5619" spans="1:7">
      <c r="A5619" t="n">
        <v>49066</v>
      </c>
      <c r="B5619" s="60" t="n">
        <v>45</v>
      </c>
      <c r="C5619" s="7" t="n">
        <v>8</v>
      </c>
      <c r="D5619" s="7" t="n">
        <v>1</v>
      </c>
      <c r="E5619" s="7" t="n">
        <v>0</v>
      </c>
    </row>
    <row r="5620" spans="1:7">
      <c r="A5620" t="s">
        <v>4</v>
      </c>
      <c r="B5620" s="4" t="s">
        <v>5</v>
      </c>
      <c r="C5620" s="4" t="s">
        <v>7</v>
      </c>
      <c r="D5620" s="4" t="s">
        <v>11</v>
      </c>
      <c r="E5620" s="4" t="s">
        <v>11</v>
      </c>
      <c r="F5620" s="4" t="s">
        <v>7</v>
      </c>
    </row>
    <row r="5621" spans="1:7">
      <c r="A5621" t="n">
        <v>49071</v>
      </c>
      <c r="B5621" s="23" t="n">
        <v>25</v>
      </c>
      <c r="C5621" s="7" t="n">
        <v>1</v>
      </c>
      <c r="D5621" s="7" t="n">
        <v>65535</v>
      </c>
      <c r="E5621" s="7" t="n">
        <v>65535</v>
      </c>
      <c r="F5621" s="7" t="n">
        <v>0</v>
      </c>
    </row>
    <row r="5622" spans="1:7">
      <c r="A5622" t="s">
        <v>4</v>
      </c>
      <c r="B5622" s="4" t="s">
        <v>5</v>
      </c>
      <c r="C5622" s="4" t="s">
        <v>7</v>
      </c>
      <c r="D5622" s="4" t="s">
        <v>8</v>
      </c>
    </row>
    <row r="5623" spans="1:7">
      <c r="A5623" t="n">
        <v>49078</v>
      </c>
      <c r="B5623" s="6" t="n">
        <v>2</v>
      </c>
      <c r="C5623" s="7" t="n">
        <v>10</v>
      </c>
      <c r="D5623" s="7" t="s">
        <v>47</v>
      </c>
    </row>
    <row r="5624" spans="1:7">
      <c r="A5624" t="s">
        <v>4</v>
      </c>
      <c r="B5624" s="4" t="s">
        <v>5</v>
      </c>
      <c r="C5624" s="4" t="s">
        <v>7</v>
      </c>
      <c r="D5624" s="4" t="s">
        <v>11</v>
      </c>
    </row>
    <row r="5625" spans="1:7">
      <c r="A5625" t="n">
        <v>49101</v>
      </c>
      <c r="B5625" s="32" t="n">
        <v>58</v>
      </c>
      <c r="C5625" s="7" t="n">
        <v>105</v>
      </c>
      <c r="D5625" s="7" t="n">
        <v>300</v>
      </c>
    </row>
    <row r="5626" spans="1:7">
      <c r="A5626" t="s">
        <v>4</v>
      </c>
      <c r="B5626" s="4" t="s">
        <v>5</v>
      </c>
      <c r="C5626" s="4" t="s">
        <v>13</v>
      </c>
      <c r="D5626" s="4" t="s">
        <v>11</v>
      </c>
    </row>
    <row r="5627" spans="1:7">
      <c r="A5627" t="n">
        <v>49105</v>
      </c>
      <c r="B5627" s="53" t="n">
        <v>103</v>
      </c>
      <c r="C5627" s="7" t="n">
        <v>1</v>
      </c>
      <c r="D5627" s="7" t="n">
        <v>300</v>
      </c>
    </row>
    <row r="5628" spans="1:7">
      <c r="A5628" t="s">
        <v>4</v>
      </c>
      <c r="B5628" s="4" t="s">
        <v>5</v>
      </c>
      <c r="C5628" s="4" t="s">
        <v>7</v>
      </c>
    </row>
    <row r="5629" spans="1:7">
      <c r="A5629" t="n">
        <v>49112</v>
      </c>
      <c r="B5629" s="43" t="n">
        <v>74</v>
      </c>
      <c r="C5629" s="7" t="n">
        <v>67</v>
      </c>
    </row>
    <row r="5630" spans="1:7">
      <c r="A5630" t="s">
        <v>4</v>
      </c>
      <c r="B5630" s="4" t="s">
        <v>5</v>
      </c>
      <c r="C5630" s="4" t="s">
        <v>7</v>
      </c>
      <c r="D5630" s="4" t="s">
        <v>13</v>
      </c>
      <c r="E5630" s="4" t="s">
        <v>11</v>
      </c>
      <c r="F5630" s="4" t="s">
        <v>7</v>
      </c>
    </row>
    <row r="5631" spans="1:7">
      <c r="A5631" t="n">
        <v>49114</v>
      </c>
      <c r="B5631" s="12" t="n">
        <v>49</v>
      </c>
      <c r="C5631" s="7" t="n">
        <v>3</v>
      </c>
      <c r="D5631" s="7" t="n">
        <v>1</v>
      </c>
      <c r="E5631" s="7" t="n">
        <v>500</v>
      </c>
      <c r="F5631" s="7" t="n">
        <v>0</v>
      </c>
    </row>
    <row r="5632" spans="1:7">
      <c r="A5632" t="s">
        <v>4</v>
      </c>
      <c r="B5632" s="4" t="s">
        <v>5</v>
      </c>
      <c r="C5632" s="4" t="s">
        <v>7</v>
      </c>
      <c r="D5632" s="4" t="s">
        <v>11</v>
      </c>
    </row>
    <row r="5633" spans="1:7">
      <c r="A5633" t="n">
        <v>49123</v>
      </c>
      <c r="B5633" s="32" t="n">
        <v>58</v>
      </c>
      <c r="C5633" s="7" t="n">
        <v>11</v>
      </c>
      <c r="D5633" s="7" t="n">
        <v>300</v>
      </c>
    </row>
    <row r="5634" spans="1:7">
      <c r="A5634" t="s">
        <v>4</v>
      </c>
      <c r="B5634" s="4" t="s">
        <v>5</v>
      </c>
      <c r="C5634" s="4" t="s">
        <v>7</v>
      </c>
      <c r="D5634" s="4" t="s">
        <v>11</v>
      </c>
    </row>
    <row r="5635" spans="1:7">
      <c r="A5635" t="n">
        <v>49127</v>
      </c>
      <c r="B5635" s="32" t="n">
        <v>58</v>
      </c>
      <c r="C5635" s="7" t="n">
        <v>12</v>
      </c>
      <c r="D5635" s="7" t="n">
        <v>0</v>
      </c>
    </row>
    <row r="5636" spans="1:7">
      <c r="A5636" t="s">
        <v>4</v>
      </c>
      <c r="B5636" s="4" t="s">
        <v>5</v>
      </c>
      <c r="C5636" s="4" t="s">
        <v>7</v>
      </c>
    </row>
    <row r="5637" spans="1:7">
      <c r="A5637" t="n">
        <v>49131</v>
      </c>
      <c r="B5637" s="43" t="n">
        <v>74</v>
      </c>
      <c r="C5637" s="7" t="n">
        <v>46</v>
      </c>
    </row>
    <row r="5638" spans="1:7">
      <c r="A5638" t="s">
        <v>4</v>
      </c>
      <c r="B5638" s="4" t="s">
        <v>5</v>
      </c>
      <c r="C5638" s="4" t="s">
        <v>7</v>
      </c>
    </row>
    <row r="5639" spans="1:7">
      <c r="A5639" t="n">
        <v>49133</v>
      </c>
      <c r="B5639" s="34" t="n">
        <v>23</v>
      </c>
      <c r="C5639" s="7" t="n">
        <v>0</v>
      </c>
    </row>
    <row r="5640" spans="1:7">
      <c r="A5640" t="s">
        <v>4</v>
      </c>
      <c r="B5640" s="4" t="s">
        <v>5</v>
      </c>
      <c r="C5640" s="4" t="s">
        <v>7</v>
      </c>
      <c r="D5640" s="4" t="s">
        <v>15</v>
      </c>
    </row>
    <row r="5641" spans="1:7">
      <c r="A5641" t="n">
        <v>49135</v>
      </c>
      <c r="B5641" s="43" t="n">
        <v>74</v>
      </c>
      <c r="C5641" s="7" t="n">
        <v>52</v>
      </c>
      <c r="D5641" s="7" t="n">
        <v>8192</v>
      </c>
    </row>
    <row r="5642" spans="1:7">
      <c r="A5642" t="s">
        <v>4</v>
      </c>
      <c r="B5642" s="4" t="s">
        <v>5</v>
      </c>
    </row>
    <row r="5643" spans="1:7">
      <c r="A5643" t="n">
        <v>49141</v>
      </c>
      <c r="B5643" s="5" t="n">
        <v>1</v>
      </c>
    </row>
    <row r="5644" spans="1:7" s="3" customFormat="1" customHeight="0">
      <c r="A5644" s="3" t="s">
        <v>2</v>
      </c>
      <c r="B5644" s="3" t="s">
        <v>496</v>
      </c>
    </row>
    <row r="5645" spans="1:7">
      <c r="A5645" t="s">
        <v>4</v>
      </c>
      <c r="B5645" s="4" t="s">
        <v>5</v>
      </c>
      <c r="C5645" s="4" t="s">
        <v>7</v>
      </c>
      <c r="D5645" s="4" t="s">
        <v>11</v>
      </c>
    </row>
    <row r="5646" spans="1:7">
      <c r="A5646" t="n">
        <v>49144</v>
      </c>
      <c r="B5646" s="22" t="n">
        <v>22</v>
      </c>
      <c r="C5646" s="7" t="n">
        <v>0</v>
      </c>
      <c r="D5646" s="7" t="n">
        <v>0</v>
      </c>
    </row>
    <row r="5647" spans="1:7">
      <c r="A5647" t="s">
        <v>4</v>
      </c>
      <c r="B5647" s="4" t="s">
        <v>5</v>
      </c>
      <c r="C5647" s="4" t="s">
        <v>7</v>
      </c>
      <c r="D5647" s="4" t="s">
        <v>11</v>
      </c>
    </row>
    <row r="5648" spans="1:7">
      <c r="A5648" t="n">
        <v>49148</v>
      </c>
      <c r="B5648" s="32" t="n">
        <v>58</v>
      </c>
      <c r="C5648" s="7" t="n">
        <v>5</v>
      </c>
      <c r="D5648" s="7" t="n">
        <v>300</v>
      </c>
    </row>
    <row r="5649" spans="1:4">
      <c r="A5649" t="s">
        <v>4</v>
      </c>
      <c r="B5649" s="4" t="s">
        <v>5</v>
      </c>
      <c r="C5649" s="4" t="s">
        <v>13</v>
      </c>
      <c r="D5649" s="4" t="s">
        <v>11</v>
      </c>
    </row>
    <row r="5650" spans="1:4">
      <c r="A5650" t="n">
        <v>49152</v>
      </c>
      <c r="B5650" s="53" t="n">
        <v>103</v>
      </c>
      <c r="C5650" s="7" t="n">
        <v>0</v>
      </c>
      <c r="D5650" s="7" t="n">
        <v>300</v>
      </c>
    </row>
    <row r="5651" spans="1:4">
      <c r="A5651" t="s">
        <v>4</v>
      </c>
      <c r="B5651" s="4" t="s">
        <v>5</v>
      </c>
      <c r="C5651" s="4" t="s">
        <v>7</v>
      </c>
      <c r="D5651" s="4" t="s">
        <v>13</v>
      </c>
      <c r="E5651" s="4" t="s">
        <v>11</v>
      </c>
      <c r="F5651" s="4" t="s">
        <v>7</v>
      </c>
    </row>
    <row r="5652" spans="1:4">
      <c r="A5652" t="n">
        <v>49159</v>
      </c>
      <c r="B5652" s="12" t="n">
        <v>49</v>
      </c>
      <c r="C5652" s="7" t="n">
        <v>3</v>
      </c>
      <c r="D5652" s="7" t="n">
        <v>0.699999988079071</v>
      </c>
      <c r="E5652" s="7" t="n">
        <v>500</v>
      </c>
      <c r="F5652" s="7" t="n">
        <v>0</v>
      </c>
    </row>
    <row r="5653" spans="1:4">
      <c r="A5653" t="s">
        <v>4</v>
      </c>
      <c r="B5653" s="4" t="s">
        <v>5</v>
      </c>
      <c r="C5653" s="4" t="s">
        <v>7</v>
      </c>
      <c r="D5653" s="4" t="s">
        <v>11</v>
      </c>
    </row>
    <row r="5654" spans="1:4">
      <c r="A5654" t="n">
        <v>49168</v>
      </c>
      <c r="B5654" s="32" t="n">
        <v>58</v>
      </c>
      <c r="C5654" s="7" t="n">
        <v>10</v>
      </c>
      <c r="D5654" s="7" t="n">
        <v>300</v>
      </c>
    </row>
    <row r="5655" spans="1:4">
      <c r="A5655" t="s">
        <v>4</v>
      </c>
      <c r="B5655" s="4" t="s">
        <v>5</v>
      </c>
      <c r="C5655" s="4" t="s">
        <v>7</v>
      </c>
      <c r="D5655" s="4" t="s">
        <v>11</v>
      </c>
    </row>
    <row r="5656" spans="1:4">
      <c r="A5656" t="n">
        <v>49172</v>
      </c>
      <c r="B5656" s="32" t="n">
        <v>58</v>
      </c>
      <c r="C5656" s="7" t="n">
        <v>12</v>
      </c>
      <c r="D5656" s="7" t="n">
        <v>0</v>
      </c>
    </row>
    <row r="5657" spans="1:4">
      <c r="A5657" t="s">
        <v>4</v>
      </c>
      <c r="B5657" s="4" t="s">
        <v>5</v>
      </c>
      <c r="C5657" s="4" t="s">
        <v>7</v>
      </c>
    </row>
    <row r="5658" spans="1:4">
      <c r="A5658" t="n">
        <v>49176</v>
      </c>
      <c r="B5658" s="52" t="n">
        <v>64</v>
      </c>
      <c r="C5658" s="7" t="n">
        <v>7</v>
      </c>
    </row>
    <row r="5659" spans="1:4">
      <c r="A5659" t="s">
        <v>4</v>
      </c>
      <c r="B5659" s="4" t="s">
        <v>5</v>
      </c>
      <c r="C5659" s="4" t="s">
        <v>7</v>
      </c>
      <c r="D5659" s="4" t="s">
        <v>11</v>
      </c>
      <c r="E5659" s="4" t="s">
        <v>11</v>
      </c>
      <c r="F5659" s="4" t="s">
        <v>7</v>
      </c>
    </row>
    <row r="5660" spans="1:4">
      <c r="A5660" t="n">
        <v>49178</v>
      </c>
      <c r="B5660" s="23" t="n">
        <v>25</v>
      </c>
      <c r="C5660" s="7" t="n">
        <v>1</v>
      </c>
      <c r="D5660" s="7" t="n">
        <v>65535</v>
      </c>
      <c r="E5660" s="7" t="n">
        <v>420</v>
      </c>
      <c r="F5660" s="7" t="n">
        <v>5</v>
      </c>
    </row>
    <row r="5661" spans="1:4">
      <c r="A5661" t="s">
        <v>4</v>
      </c>
      <c r="B5661" s="4" t="s">
        <v>5</v>
      </c>
      <c r="C5661" s="4" t="s">
        <v>7</v>
      </c>
      <c r="D5661" s="4" t="s">
        <v>11</v>
      </c>
      <c r="E5661" s="4" t="s">
        <v>8</v>
      </c>
    </row>
    <row r="5662" spans="1:4">
      <c r="A5662" t="n">
        <v>49185</v>
      </c>
      <c r="B5662" s="27" t="n">
        <v>51</v>
      </c>
      <c r="C5662" s="7" t="n">
        <v>4</v>
      </c>
      <c r="D5662" s="7" t="n">
        <v>0</v>
      </c>
      <c r="E5662" s="7" t="s">
        <v>41</v>
      </c>
    </row>
    <row r="5663" spans="1:4">
      <c r="A5663" t="s">
        <v>4</v>
      </c>
      <c r="B5663" s="4" t="s">
        <v>5</v>
      </c>
      <c r="C5663" s="4" t="s">
        <v>11</v>
      </c>
    </row>
    <row r="5664" spans="1:4">
      <c r="A5664" t="n">
        <v>49198</v>
      </c>
      <c r="B5664" s="28" t="n">
        <v>16</v>
      </c>
      <c r="C5664" s="7" t="n">
        <v>0</v>
      </c>
    </row>
    <row r="5665" spans="1:6">
      <c r="A5665" t="s">
        <v>4</v>
      </c>
      <c r="B5665" s="4" t="s">
        <v>5</v>
      </c>
      <c r="C5665" s="4" t="s">
        <v>11</v>
      </c>
      <c r="D5665" s="4" t="s">
        <v>39</v>
      </c>
      <c r="E5665" s="4" t="s">
        <v>7</v>
      </c>
      <c r="F5665" s="4" t="s">
        <v>7</v>
      </c>
    </row>
    <row r="5666" spans="1:6">
      <c r="A5666" t="n">
        <v>49201</v>
      </c>
      <c r="B5666" s="29" t="n">
        <v>26</v>
      </c>
      <c r="C5666" s="7" t="n">
        <v>0</v>
      </c>
      <c r="D5666" s="7" t="s">
        <v>488</v>
      </c>
      <c r="E5666" s="7" t="n">
        <v>2</v>
      </c>
      <c r="F5666" s="7" t="n">
        <v>0</v>
      </c>
    </row>
    <row r="5667" spans="1:6">
      <c r="A5667" t="s">
        <v>4</v>
      </c>
      <c r="B5667" s="4" t="s">
        <v>5</v>
      </c>
    </row>
    <row r="5668" spans="1:6">
      <c r="A5668" t="n">
        <v>49285</v>
      </c>
      <c r="B5668" s="25" t="n">
        <v>28</v>
      </c>
    </row>
    <row r="5669" spans="1:6">
      <c r="A5669" t="s">
        <v>4</v>
      </c>
      <c r="B5669" s="4" t="s">
        <v>5</v>
      </c>
      <c r="C5669" s="4" t="s">
        <v>11</v>
      </c>
      <c r="D5669" s="4" t="s">
        <v>7</v>
      </c>
    </row>
    <row r="5670" spans="1:6">
      <c r="A5670" t="n">
        <v>49286</v>
      </c>
      <c r="B5670" s="31" t="n">
        <v>89</v>
      </c>
      <c r="C5670" s="7" t="n">
        <v>65533</v>
      </c>
      <c r="D5670" s="7" t="n">
        <v>1</v>
      </c>
    </row>
    <row r="5671" spans="1:6">
      <c r="A5671" t="s">
        <v>4</v>
      </c>
      <c r="B5671" s="4" t="s">
        <v>5</v>
      </c>
      <c r="C5671" s="4" t="s">
        <v>11</v>
      </c>
      <c r="D5671" s="4" t="s">
        <v>13</v>
      </c>
      <c r="E5671" s="4" t="s">
        <v>13</v>
      </c>
      <c r="F5671" s="4" t="s">
        <v>13</v>
      </c>
      <c r="G5671" s="4" t="s">
        <v>13</v>
      </c>
    </row>
    <row r="5672" spans="1:6">
      <c r="A5672" t="n">
        <v>49290</v>
      </c>
      <c r="B5672" s="37" t="n">
        <v>46</v>
      </c>
      <c r="C5672" s="7" t="n">
        <v>61456</v>
      </c>
      <c r="D5672" s="7" t="n">
        <v>-12.0600004196167</v>
      </c>
      <c r="E5672" s="7" t="n">
        <v>0</v>
      </c>
      <c r="F5672" s="7" t="n">
        <v>-187.990005493164</v>
      </c>
      <c r="G5672" s="7" t="n">
        <v>93.5</v>
      </c>
    </row>
    <row r="5673" spans="1:6">
      <c r="A5673" t="s">
        <v>4</v>
      </c>
      <c r="B5673" s="4" t="s">
        <v>5</v>
      </c>
      <c r="C5673" s="4" t="s">
        <v>11</v>
      </c>
      <c r="D5673" s="4" t="s">
        <v>13</v>
      </c>
      <c r="E5673" s="4" t="s">
        <v>13</v>
      </c>
      <c r="F5673" s="4" t="s">
        <v>13</v>
      </c>
      <c r="G5673" s="4" t="s">
        <v>13</v>
      </c>
    </row>
    <row r="5674" spans="1:6">
      <c r="A5674" t="n">
        <v>49309</v>
      </c>
      <c r="B5674" s="37" t="n">
        <v>46</v>
      </c>
      <c r="C5674" s="7" t="n">
        <v>61457</v>
      </c>
      <c r="D5674" s="7" t="n">
        <v>-12.0600004196167</v>
      </c>
      <c r="E5674" s="7" t="n">
        <v>0</v>
      </c>
      <c r="F5674" s="7" t="n">
        <v>-187.990005493164</v>
      </c>
      <c r="G5674" s="7" t="n">
        <v>93.5</v>
      </c>
    </row>
    <row r="5675" spans="1:6">
      <c r="A5675" t="s">
        <v>4</v>
      </c>
      <c r="B5675" s="4" t="s">
        <v>5</v>
      </c>
      <c r="C5675" s="4" t="s">
        <v>7</v>
      </c>
      <c r="D5675" s="4" t="s">
        <v>7</v>
      </c>
      <c r="E5675" s="4" t="s">
        <v>11</v>
      </c>
    </row>
    <row r="5676" spans="1:6">
      <c r="A5676" t="n">
        <v>49328</v>
      </c>
      <c r="B5676" s="60" t="n">
        <v>45</v>
      </c>
      <c r="C5676" s="7" t="n">
        <v>8</v>
      </c>
      <c r="D5676" s="7" t="n">
        <v>1</v>
      </c>
      <c r="E5676" s="7" t="n">
        <v>0</v>
      </c>
    </row>
    <row r="5677" spans="1:6">
      <c r="A5677" t="s">
        <v>4</v>
      </c>
      <c r="B5677" s="4" t="s">
        <v>5</v>
      </c>
      <c r="C5677" s="4" t="s">
        <v>7</v>
      </c>
      <c r="D5677" s="4" t="s">
        <v>11</v>
      </c>
      <c r="E5677" s="4" t="s">
        <v>11</v>
      </c>
      <c r="F5677" s="4" t="s">
        <v>7</v>
      </c>
    </row>
    <row r="5678" spans="1:6">
      <c r="A5678" t="n">
        <v>49333</v>
      </c>
      <c r="B5678" s="23" t="n">
        <v>25</v>
      </c>
      <c r="C5678" s="7" t="n">
        <v>1</v>
      </c>
      <c r="D5678" s="7" t="n">
        <v>65535</v>
      </c>
      <c r="E5678" s="7" t="n">
        <v>65535</v>
      </c>
      <c r="F5678" s="7" t="n">
        <v>0</v>
      </c>
    </row>
    <row r="5679" spans="1:6">
      <c r="A5679" t="s">
        <v>4</v>
      </c>
      <c r="B5679" s="4" t="s">
        <v>5</v>
      </c>
      <c r="C5679" s="4" t="s">
        <v>7</v>
      </c>
      <c r="D5679" s="4" t="s">
        <v>8</v>
      </c>
    </row>
    <row r="5680" spans="1:6">
      <c r="A5680" t="n">
        <v>49340</v>
      </c>
      <c r="B5680" s="6" t="n">
        <v>2</v>
      </c>
      <c r="C5680" s="7" t="n">
        <v>10</v>
      </c>
      <c r="D5680" s="7" t="s">
        <v>47</v>
      </c>
    </row>
    <row r="5681" spans="1:7">
      <c r="A5681" t="s">
        <v>4</v>
      </c>
      <c r="B5681" s="4" t="s">
        <v>5</v>
      </c>
      <c r="C5681" s="4" t="s">
        <v>7</v>
      </c>
      <c r="D5681" s="4" t="s">
        <v>11</v>
      </c>
    </row>
    <row r="5682" spans="1:7">
      <c r="A5682" t="n">
        <v>49363</v>
      </c>
      <c r="B5682" s="32" t="n">
        <v>58</v>
      </c>
      <c r="C5682" s="7" t="n">
        <v>105</v>
      </c>
      <c r="D5682" s="7" t="n">
        <v>300</v>
      </c>
    </row>
    <row r="5683" spans="1:7">
      <c r="A5683" t="s">
        <v>4</v>
      </c>
      <c r="B5683" s="4" t="s">
        <v>5</v>
      </c>
      <c r="C5683" s="4" t="s">
        <v>13</v>
      </c>
      <c r="D5683" s="4" t="s">
        <v>11</v>
      </c>
    </row>
    <row r="5684" spans="1:7">
      <c r="A5684" t="n">
        <v>49367</v>
      </c>
      <c r="B5684" s="53" t="n">
        <v>103</v>
      </c>
      <c r="C5684" s="7" t="n">
        <v>1</v>
      </c>
      <c r="D5684" s="7" t="n">
        <v>300</v>
      </c>
    </row>
    <row r="5685" spans="1:7">
      <c r="A5685" t="s">
        <v>4</v>
      </c>
      <c r="B5685" s="4" t="s">
        <v>5</v>
      </c>
      <c r="C5685" s="4" t="s">
        <v>7</v>
      </c>
    </row>
    <row r="5686" spans="1:7">
      <c r="A5686" t="n">
        <v>49374</v>
      </c>
      <c r="B5686" s="43" t="n">
        <v>74</v>
      </c>
      <c r="C5686" s="7" t="n">
        <v>67</v>
      </c>
    </row>
    <row r="5687" spans="1:7">
      <c r="A5687" t="s">
        <v>4</v>
      </c>
      <c r="B5687" s="4" t="s">
        <v>5</v>
      </c>
      <c r="C5687" s="4" t="s">
        <v>7</v>
      </c>
      <c r="D5687" s="4" t="s">
        <v>13</v>
      </c>
      <c r="E5687" s="4" t="s">
        <v>11</v>
      </c>
      <c r="F5687" s="4" t="s">
        <v>7</v>
      </c>
    </row>
    <row r="5688" spans="1:7">
      <c r="A5688" t="n">
        <v>49376</v>
      </c>
      <c r="B5688" s="12" t="n">
        <v>49</v>
      </c>
      <c r="C5688" s="7" t="n">
        <v>3</v>
      </c>
      <c r="D5688" s="7" t="n">
        <v>1</v>
      </c>
      <c r="E5688" s="7" t="n">
        <v>500</v>
      </c>
      <c r="F5688" s="7" t="n">
        <v>0</v>
      </c>
    </row>
    <row r="5689" spans="1:7">
      <c r="A5689" t="s">
        <v>4</v>
      </c>
      <c r="B5689" s="4" t="s">
        <v>5</v>
      </c>
      <c r="C5689" s="4" t="s">
        <v>7</v>
      </c>
      <c r="D5689" s="4" t="s">
        <v>11</v>
      </c>
    </row>
    <row r="5690" spans="1:7">
      <c r="A5690" t="n">
        <v>49385</v>
      </c>
      <c r="B5690" s="32" t="n">
        <v>58</v>
      </c>
      <c r="C5690" s="7" t="n">
        <v>11</v>
      </c>
      <c r="D5690" s="7" t="n">
        <v>300</v>
      </c>
    </row>
    <row r="5691" spans="1:7">
      <c r="A5691" t="s">
        <v>4</v>
      </c>
      <c r="B5691" s="4" t="s">
        <v>5</v>
      </c>
      <c r="C5691" s="4" t="s">
        <v>7</v>
      </c>
      <c r="D5691" s="4" t="s">
        <v>11</v>
      </c>
    </row>
    <row r="5692" spans="1:7">
      <c r="A5692" t="n">
        <v>49389</v>
      </c>
      <c r="B5692" s="32" t="n">
        <v>58</v>
      </c>
      <c r="C5692" s="7" t="n">
        <v>12</v>
      </c>
      <c r="D5692" s="7" t="n">
        <v>0</v>
      </c>
    </row>
    <row r="5693" spans="1:7">
      <c r="A5693" t="s">
        <v>4</v>
      </c>
      <c r="B5693" s="4" t="s">
        <v>5</v>
      </c>
      <c r="C5693" s="4" t="s">
        <v>7</v>
      </c>
    </row>
    <row r="5694" spans="1:7">
      <c r="A5694" t="n">
        <v>49393</v>
      </c>
      <c r="B5694" s="43" t="n">
        <v>74</v>
      </c>
      <c r="C5694" s="7" t="n">
        <v>46</v>
      </c>
    </row>
    <row r="5695" spans="1:7">
      <c r="A5695" t="s">
        <v>4</v>
      </c>
      <c r="B5695" s="4" t="s">
        <v>5</v>
      </c>
      <c r="C5695" s="4" t="s">
        <v>7</v>
      </c>
    </row>
    <row r="5696" spans="1:7">
      <c r="A5696" t="n">
        <v>49395</v>
      </c>
      <c r="B5696" s="34" t="n">
        <v>23</v>
      </c>
      <c r="C5696" s="7" t="n">
        <v>0</v>
      </c>
    </row>
    <row r="5697" spans="1:6">
      <c r="A5697" t="s">
        <v>4</v>
      </c>
      <c r="B5697" s="4" t="s">
        <v>5</v>
      </c>
      <c r="C5697" s="4" t="s">
        <v>7</v>
      </c>
      <c r="D5697" s="4" t="s">
        <v>15</v>
      </c>
    </row>
    <row r="5698" spans="1:6">
      <c r="A5698" t="n">
        <v>49397</v>
      </c>
      <c r="B5698" s="43" t="n">
        <v>74</v>
      </c>
      <c r="C5698" s="7" t="n">
        <v>52</v>
      </c>
      <c r="D5698" s="7" t="n">
        <v>8192</v>
      </c>
    </row>
    <row r="5699" spans="1:6">
      <c r="A5699" t="s">
        <v>4</v>
      </c>
      <c r="B5699" s="4" t="s">
        <v>5</v>
      </c>
    </row>
    <row r="5700" spans="1:6">
      <c r="A5700" t="n">
        <v>49403</v>
      </c>
      <c r="B5700" s="5" t="n">
        <v>1</v>
      </c>
    </row>
    <row r="5701" spans="1:6" s="3" customFormat="1" customHeight="0">
      <c r="A5701" s="3" t="s">
        <v>2</v>
      </c>
      <c r="B5701" s="3" t="s">
        <v>497</v>
      </c>
    </row>
    <row r="5702" spans="1:6">
      <c r="A5702" t="s">
        <v>4</v>
      </c>
      <c r="B5702" s="4" t="s">
        <v>5</v>
      </c>
      <c r="C5702" s="4" t="s">
        <v>7</v>
      </c>
      <c r="D5702" s="4" t="s">
        <v>11</v>
      </c>
    </row>
    <row r="5703" spans="1:6">
      <c r="A5703" t="n">
        <v>49404</v>
      </c>
      <c r="B5703" s="22" t="n">
        <v>22</v>
      </c>
      <c r="C5703" s="7" t="n">
        <v>0</v>
      </c>
      <c r="D5703" s="7" t="n">
        <v>0</v>
      </c>
    </row>
    <row r="5704" spans="1:6">
      <c r="A5704" t="s">
        <v>4</v>
      </c>
      <c r="B5704" s="4" t="s">
        <v>5</v>
      </c>
      <c r="C5704" s="4" t="s">
        <v>7</v>
      </c>
      <c r="D5704" s="4" t="s">
        <v>11</v>
      </c>
      <c r="E5704" s="4" t="s">
        <v>13</v>
      </c>
    </row>
    <row r="5705" spans="1:6">
      <c r="A5705" t="n">
        <v>49408</v>
      </c>
      <c r="B5705" s="32" t="n">
        <v>58</v>
      </c>
      <c r="C5705" s="7" t="n">
        <v>101</v>
      </c>
      <c r="D5705" s="7" t="n">
        <v>500</v>
      </c>
      <c r="E5705" s="7" t="n">
        <v>1</v>
      </c>
    </row>
    <row r="5706" spans="1:6">
      <c r="A5706" t="s">
        <v>4</v>
      </c>
      <c r="B5706" s="4" t="s">
        <v>5</v>
      </c>
      <c r="C5706" s="4" t="s">
        <v>7</v>
      </c>
      <c r="D5706" s="4" t="s">
        <v>11</v>
      </c>
    </row>
    <row r="5707" spans="1:6">
      <c r="A5707" t="n">
        <v>49416</v>
      </c>
      <c r="B5707" s="32" t="n">
        <v>58</v>
      </c>
      <c r="C5707" s="7" t="n">
        <v>254</v>
      </c>
      <c r="D5707" s="7" t="n">
        <v>0</v>
      </c>
    </row>
    <row r="5708" spans="1:6">
      <c r="A5708" t="s">
        <v>4</v>
      </c>
      <c r="B5708" s="4" t="s">
        <v>5</v>
      </c>
      <c r="C5708" s="4" t="s">
        <v>7</v>
      </c>
    </row>
    <row r="5709" spans="1:6">
      <c r="A5709" t="n">
        <v>49420</v>
      </c>
      <c r="B5709" s="52" t="n">
        <v>64</v>
      </c>
      <c r="C5709" s="7" t="n">
        <v>7</v>
      </c>
    </row>
    <row r="5710" spans="1:6">
      <c r="A5710" t="s">
        <v>4</v>
      </c>
      <c r="B5710" s="4" t="s">
        <v>5</v>
      </c>
      <c r="C5710" s="4" t="s">
        <v>7</v>
      </c>
      <c r="D5710" s="4" t="s">
        <v>7</v>
      </c>
      <c r="E5710" s="4" t="s">
        <v>13</v>
      </c>
      <c r="F5710" s="4" t="s">
        <v>13</v>
      </c>
      <c r="G5710" s="4" t="s">
        <v>13</v>
      </c>
      <c r="H5710" s="4" t="s">
        <v>11</v>
      </c>
    </row>
    <row r="5711" spans="1:6">
      <c r="A5711" t="n">
        <v>49422</v>
      </c>
      <c r="B5711" s="60" t="n">
        <v>45</v>
      </c>
      <c r="C5711" s="7" t="n">
        <v>2</v>
      </c>
      <c r="D5711" s="7" t="n">
        <v>3</v>
      </c>
      <c r="E5711" s="7" t="n">
        <v>0.00999999977648258</v>
      </c>
      <c r="F5711" s="7" t="n">
        <v>1.20000004768372</v>
      </c>
      <c r="G5711" s="7" t="n">
        <v>54.939998626709</v>
      </c>
      <c r="H5711" s="7" t="n">
        <v>0</v>
      </c>
    </row>
    <row r="5712" spans="1:6">
      <c r="A5712" t="s">
        <v>4</v>
      </c>
      <c r="B5712" s="4" t="s">
        <v>5</v>
      </c>
      <c r="C5712" s="4" t="s">
        <v>7</v>
      </c>
      <c r="D5712" s="4" t="s">
        <v>7</v>
      </c>
      <c r="E5712" s="4" t="s">
        <v>13</v>
      </c>
      <c r="F5712" s="4" t="s">
        <v>13</v>
      </c>
      <c r="G5712" s="4" t="s">
        <v>13</v>
      </c>
      <c r="H5712" s="4" t="s">
        <v>11</v>
      </c>
      <c r="I5712" s="4" t="s">
        <v>7</v>
      </c>
    </row>
    <row r="5713" spans="1:9">
      <c r="A5713" t="n">
        <v>49439</v>
      </c>
      <c r="B5713" s="60" t="n">
        <v>45</v>
      </c>
      <c r="C5713" s="7" t="n">
        <v>4</v>
      </c>
      <c r="D5713" s="7" t="n">
        <v>3</v>
      </c>
      <c r="E5713" s="7" t="n">
        <v>7</v>
      </c>
      <c r="F5713" s="7" t="n">
        <v>189.570007324219</v>
      </c>
      <c r="G5713" s="7" t="n">
        <v>0</v>
      </c>
      <c r="H5713" s="7" t="n">
        <v>0</v>
      </c>
      <c r="I5713" s="7" t="n">
        <v>1</v>
      </c>
    </row>
    <row r="5714" spans="1:9">
      <c r="A5714" t="s">
        <v>4</v>
      </c>
      <c r="B5714" s="4" t="s">
        <v>5</v>
      </c>
      <c r="C5714" s="4" t="s">
        <v>7</v>
      </c>
      <c r="D5714" s="4" t="s">
        <v>7</v>
      </c>
      <c r="E5714" s="4" t="s">
        <v>13</v>
      </c>
      <c r="F5714" s="4" t="s">
        <v>11</v>
      </c>
    </row>
    <row r="5715" spans="1:9">
      <c r="A5715" t="n">
        <v>49457</v>
      </c>
      <c r="B5715" s="60" t="n">
        <v>45</v>
      </c>
      <c r="C5715" s="7" t="n">
        <v>5</v>
      </c>
      <c r="D5715" s="7" t="n">
        <v>3</v>
      </c>
      <c r="E5715" s="7" t="n">
        <v>5.30000019073486</v>
      </c>
      <c r="F5715" s="7" t="n">
        <v>0</v>
      </c>
    </row>
    <row r="5716" spans="1:9">
      <c r="A5716" t="s">
        <v>4</v>
      </c>
      <c r="B5716" s="4" t="s">
        <v>5</v>
      </c>
      <c r="C5716" s="4" t="s">
        <v>7</v>
      </c>
      <c r="D5716" s="4" t="s">
        <v>7</v>
      </c>
      <c r="E5716" s="4" t="s">
        <v>13</v>
      </c>
      <c r="F5716" s="4" t="s">
        <v>11</v>
      </c>
    </row>
    <row r="5717" spans="1:9">
      <c r="A5717" t="n">
        <v>49466</v>
      </c>
      <c r="B5717" s="60" t="n">
        <v>45</v>
      </c>
      <c r="C5717" s="7" t="n">
        <v>11</v>
      </c>
      <c r="D5717" s="7" t="n">
        <v>3</v>
      </c>
      <c r="E5717" s="7" t="n">
        <v>34</v>
      </c>
      <c r="F5717" s="7" t="n">
        <v>0</v>
      </c>
    </row>
    <row r="5718" spans="1:9">
      <c r="A5718" t="s">
        <v>4</v>
      </c>
      <c r="B5718" s="4" t="s">
        <v>5</v>
      </c>
      <c r="C5718" s="4" t="s">
        <v>11</v>
      </c>
      <c r="D5718" s="4" t="s">
        <v>13</v>
      </c>
      <c r="E5718" s="4" t="s">
        <v>13</v>
      </c>
      <c r="F5718" s="4" t="s">
        <v>13</v>
      </c>
      <c r="G5718" s="4" t="s">
        <v>13</v>
      </c>
    </row>
    <row r="5719" spans="1:9">
      <c r="A5719" t="n">
        <v>49475</v>
      </c>
      <c r="B5719" s="37" t="n">
        <v>46</v>
      </c>
      <c r="C5719" s="7" t="n">
        <v>61456</v>
      </c>
      <c r="D5719" s="7" t="n">
        <v>-0.00999999977648258</v>
      </c>
      <c r="E5719" s="7" t="n">
        <v>0</v>
      </c>
      <c r="F5719" s="7" t="n">
        <v>54.8400001525879</v>
      </c>
      <c r="G5719" s="7" t="n">
        <v>0</v>
      </c>
    </row>
    <row r="5720" spans="1:9">
      <c r="A5720" t="s">
        <v>4</v>
      </c>
      <c r="B5720" s="4" t="s">
        <v>5</v>
      </c>
      <c r="C5720" s="4" t="s">
        <v>7</v>
      </c>
      <c r="D5720" s="4" t="s">
        <v>11</v>
      </c>
    </row>
    <row r="5721" spans="1:9">
      <c r="A5721" t="n">
        <v>49494</v>
      </c>
      <c r="B5721" s="32" t="n">
        <v>58</v>
      </c>
      <c r="C5721" s="7" t="n">
        <v>255</v>
      </c>
      <c r="D5721" s="7" t="n">
        <v>0</v>
      </c>
    </row>
    <row r="5722" spans="1:9">
      <c r="A5722" t="s">
        <v>4</v>
      </c>
      <c r="B5722" s="4" t="s">
        <v>5</v>
      </c>
      <c r="C5722" s="4" t="s">
        <v>7</v>
      </c>
      <c r="D5722" s="4" t="s">
        <v>11</v>
      </c>
      <c r="E5722" s="4" t="s">
        <v>13</v>
      </c>
    </row>
    <row r="5723" spans="1:9">
      <c r="A5723" t="n">
        <v>49498</v>
      </c>
      <c r="B5723" s="32" t="n">
        <v>58</v>
      </c>
      <c r="C5723" s="7" t="n">
        <v>0</v>
      </c>
      <c r="D5723" s="7" t="n">
        <v>300</v>
      </c>
      <c r="E5723" s="7" t="n">
        <v>0.300000011920929</v>
      </c>
    </row>
    <row r="5724" spans="1:9">
      <c r="A5724" t="s">
        <v>4</v>
      </c>
      <c r="B5724" s="4" t="s">
        <v>5</v>
      </c>
      <c r="C5724" s="4" t="s">
        <v>7</v>
      </c>
      <c r="D5724" s="4" t="s">
        <v>11</v>
      </c>
    </row>
    <row r="5725" spans="1:9">
      <c r="A5725" t="n">
        <v>49506</v>
      </c>
      <c r="B5725" s="32" t="n">
        <v>58</v>
      </c>
      <c r="C5725" s="7" t="n">
        <v>255</v>
      </c>
      <c r="D5725" s="7" t="n">
        <v>0</v>
      </c>
    </row>
    <row r="5726" spans="1:9">
      <c r="A5726" t="s">
        <v>4</v>
      </c>
      <c r="B5726" s="4" t="s">
        <v>5</v>
      </c>
      <c r="C5726" s="4" t="s">
        <v>7</v>
      </c>
      <c r="D5726" s="4" t="s">
        <v>11</v>
      </c>
      <c r="E5726" s="4" t="s">
        <v>11</v>
      </c>
      <c r="F5726" s="4" t="s">
        <v>11</v>
      </c>
      <c r="G5726" s="4" t="s">
        <v>11</v>
      </c>
      <c r="H5726" s="4" t="s">
        <v>7</v>
      </c>
    </row>
    <row r="5727" spans="1:9">
      <c r="A5727" t="n">
        <v>49510</v>
      </c>
      <c r="B5727" s="23" t="n">
        <v>25</v>
      </c>
      <c r="C5727" s="7" t="n">
        <v>5</v>
      </c>
      <c r="D5727" s="7" t="n">
        <v>65535</v>
      </c>
      <c r="E5727" s="7" t="n">
        <v>160</v>
      </c>
      <c r="F5727" s="7" t="n">
        <v>65535</v>
      </c>
      <c r="G5727" s="7" t="n">
        <v>65535</v>
      </c>
      <c r="H5727" s="7" t="n">
        <v>0</v>
      </c>
    </row>
    <row r="5728" spans="1:9">
      <c r="A5728" t="s">
        <v>4</v>
      </c>
      <c r="B5728" s="4" t="s">
        <v>5</v>
      </c>
      <c r="C5728" s="4" t="s">
        <v>11</v>
      </c>
      <c r="D5728" s="4" t="s">
        <v>7</v>
      </c>
      <c r="E5728" s="4" t="s">
        <v>7</v>
      </c>
      <c r="F5728" s="4" t="s">
        <v>7</v>
      </c>
      <c r="G5728" s="4" t="s">
        <v>39</v>
      </c>
      <c r="H5728" s="4" t="s">
        <v>7</v>
      </c>
      <c r="I5728" s="4" t="s">
        <v>7</v>
      </c>
      <c r="J5728" s="4" t="s">
        <v>7</v>
      </c>
      <c r="K5728" s="4" t="s">
        <v>7</v>
      </c>
    </row>
    <row r="5729" spans="1:11">
      <c r="A5729" t="n">
        <v>49521</v>
      </c>
      <c r="B5729" s="24" t="n">
        <v>24</v>
      </c>
      <c r="C5729" s="7" t="n">
        <v>65533</v>
      </c>
      <c r="D5729" s="7" t="n">
        <v>11</v>
      </c>
      <c r="E5729" s="7" t="n">
        <v>6</v>
      </c>
      <c r="F5729" s="7" t="n">
        <v>8</v>
      </c>
      <c r="G5729" s="7" t="s">
        <v>498</v>
      </c>
      <c r="H5729" s="7" t="n">
        <v>6</v>
      </c>
      <c r="I5729" s="7" t="n">
        <v>8</v>
      </c>
      <c r="J5729" s="7" t="n">
        <v>2</v>
      </c>
      <c r="K5729" s="7" t="n">
        <v>0</v>
      </c>
    </row>
    <row r="5730" spans="1:11">
      <c r="A5730" t="s">
        <v>4</v>
      </c>
      <c r="B5730" s="4" t="s">
        <v>5</v>
      </c>
      <c r="C5730" s="4" t="s">
        <v>7</v>
      </c>
      <c r="D5730" s="4" t="s">
        <v>7</v>
      </c>
      <c r="E5730" s="4" t="s">
        <v>15</v>
      </c>
      <c r="F5730" s="4" t="s">
        <v>7</v>
      </c>
      <c r="G5730" s="4" t="s">
        <v>7</v>
      </c>
    </row>
    <row r="5731" spans="1:11">
      <c r="A5731" t="n">
        <v>49556</v>
      </c>
      <c r="B5731" s="75" t="n">
        <v>18</v>
      </c>
      <c r="C5731" s="7" t="n">
        <v>0</v>
      </c>
      <c r="D5731" s="7" t="n">
        <v>0</v>
      </c>
      <c r="E5731" s="7" t="n">
        <v>0</v>
      </c>
      <c r="F5731" s="7" t="n">
        <v>19</v>
      </c>
      <c r="G5731" s="7" t="n">
        <v>1</v>
      </c>
    </row>
    <row r="5732" spans="1:11">
      <c r="A5732" t="s">
        <v>4</v>
      </c>
      <c r="B5732" s="4" t="s">
        <v>5</v>
      </c>
      <c r="C5732" s="4" t="s">
        <v>7</v>
      </c>
      <c r="D5732" s="4" t="s">
        <v>7</v>
      </c>
      <c r="E5732" s="4" t="s">
        <v>11</v>
      </c>
      <c r="F5732" s="4" t="s">
        <v>13</v>
      </c>
    </row>
    <row r="5733" spans="1:11">
      <c r="A5733" t="n">
        <v>49565</v>
      </c>
      <c r="B5733" s="76" t="n">
        <v>107</v>
      </c>
      <c r="C5733" s="7" t="n">
        <v>0</v>
      </c>
      <c r="D5733" s="7" t="n">
        <v>0</v>
      </c>
      <c r="E5733" s="7" t="n">
        <v>0</v>
      </c>
      <c r="F5733" s="7" t="n">
        <v>32</v>
      </c>
    </row>
    <row r="5734" spans="1:11">
      <c r="A5734" t="s">
        <v>4</v>
      </c>
      <c r="B5734" s="4" t="s">
        <v>5</v>
      </c>
      <c r="C5734" s="4" t="s">
        <v>7</v>
      </c>
      <c r="D5734" s="4" t="s">
        <v>7</v>
      </c>
      <c r="E5734" s="4" t="s">
        <v>8</v>
      </c>
      <c r="F5734" s="4" t="s">
        <v>11</v>
      </c>
    </row>
    <row r="5735" spans="1:11">
      <c r="A5735" t="n">
        <v>49574</v>
      </c>
      <c r="B5735" s="76" t="n">
        <v>107</v>
      </c>
      <c r="C5735" s="7" t="n">
        <v>1</v>
      </c>
      <c r="D5735" s="7" t="n">
        <v>0</v>
      </c>
      <c r="E5735" s="7" t="s">
        <v>414</v>
      </c>
      <c r="F5735" s="7" t="n">
        <v>1</v>
      </c>
    </row>
    <row r="5736" spans="1:11">
      <c r="A5736" t="s">
        <v>4</v>
      </c>
      <c r="B5736" s="4" t="s">
        <v>5</v>
      </c>
      <c r="C5736" s="4" t="s">
        <v>7</v>
      </c>
      <c r="D5736" s="4" t="s">
        <v>7</v>
      </c>
      <c r="E5736" s="4" t="s">
        <v>8</v>
      </c>
      <c r="F5736" s="4" t="s">
        <v>11</v>
      </c>
    </row>
    <row r="5737" spans="1:11">
      <c r="A5737" t="n">
        <v>49583</v>
      </c>
      <c r="B5737" s="76" t="n">
        <v>107</v>
      </c>
      <c r="C5737" s="7" t="n">
        <v>1</v>
      </c>
      <c r="D5737" s="7" t="n">
        <v>0</v>
      </c>
      <c r="E5737" s="7" t="s">
        <v>415</v>
      </c>
      <c r="F5737" s="7" t="n">
        <v>2</v>
      </c>
    </row>
    <row r="5738" spans="1:11">
      <c r="A5738" t="s">
        <v>4</v>
      </c>
      <c r="B5738" s="4" t="s">
        <v>5</v>
      </c>
      <c r="C5738" s="4" t="s">
        <v>7</v>
      </c>
      <c r="D5738" s="4" t="s">
        <v>7</v>
      </c>
      <c r="E5738" s="4" t="s">
        <v>7</v>
      </c>
      <c r="F5738" s="4" t="s">
        <v>11</v>
      </c>
      <c r="G5738" s="4" t="s">
        <v>11</v>
      </c>
      <c r="H5738" s="4" t="s">
        <v>7</v>
      </c>
    </row>
    <row r="5739" spans="1:11">
      <c r="A5739" t="n">
        <v>49591</v>
      </c>
      <c r="B5739" s="76" t="n">
        <v>107</v>
      </c>
      <c r="C5739" s="7" t="n">
        <v>2</v>
      </c>
      <c r="D5739" s="7" t="n">
        <v>0</v>
      </c>
      <c r="E5739" s="7" t="n">
        <v>1</v>
      </c>
      <c r="F5739" s="7" t="n">
        <v>65535</v>
      </c>
      <c r="G5739" s="7" t="n">
        <v>65535</v>
      </c>
      <c r="H5739" s="7" t="n">
        <v>0</v>
      </c>
    </row>
    <row r="5740" spans="1:11">
      <c r="A5740" t="s">
        <v>4</v>
      </c>
      <c r="B5740" s="4" t="s">
        <v>5</v>
      </c>
      <c r="C5740" s="4" t="s">
        <v>7</v>
      </c>
      <c r="D5740" s="4" t="s">
        <v>7</v>
      </c>
      <c r="E5740" s="4" t="s">
        <v>7</v>
      </c>
    </row>
    <row r="5741" spans="1:11">
      <c r="A5741" t="n">
        <v>49600</v>
      </c>
      <c r="B5741" s="76" t="n">
        <v>107</v>
      </c>
      <c r="C5741" s="7" t="n">
        <v>4</v>
      </c>
      <c r="D5741" s="7" t="n">
        <v>0</v>
      </c>
      <c r="E5741" s="7" t="n">
        <v>0</v>
      </c>
    </row>
    <row r="5742" spans="1:11">
      <c r="A5742" t="s">
        <v>4</v>
      </c>
      <c r="B5742" s="4" t="s">
        <v>5</v>
      </c>
      <c r="C5742" s="4" t="s">
        <v>7</v>
      </c>
      <c r="D5742" s="4" t="s">
        <v>7</v>
      </c>
    </row>
    <row r="5743" spans="1:11">
      <c r="A5743" t="n">
        <v>49604</v>
      </c>
      <c r="B5743" s="76" t="n">
        <v>107</v>
      </c>
      <c r="C5743" s="7" t="n">
        <v>3</v>
      </c>
      <c r="D5743" s="7" t="n">
        <v>0</v>
      </c>
    </row>
    <row r="5744" spans="1:11">
      <c r="A5744" t="s">
        <v>4</v>
      </c>
      <c r="B5744" s="4" t="s">
        <v>5</v>
      </c>
      <c r="C5744" s="4" t="s">
        <v>7</v>
      </c>
    </row>
    <row r="5745" spans="1:11">
      <c r="A5745" t="n">
        <v>49607</v>
      </c>
      <c r="B5745" s="26" t="n">
        <v>27</v>
      </c>
      <c r="C5745" s="7" t="n">
        <v>0</v>
      </c>
    </row>
    <row r="5746" spans="1:11">
      <c r="A5746" t="s">
        <v>4</v>
      </c>
      <c r="B5746" s="4" t="s">
        <v>5</v>
      </c>
      <c r="C5746" s="4" t="s">
        <v>7</v>
      </c>
      <c r="D5746" s="4" t="s">
        <v>11</v>
      </c>
      <c r="E5746" s="4" t="s">
        <v>11</v>
      </c>
      <c r="F5746" s="4" t="s">
        <v>11</v>
      </c>
      <c r="G5746" s="4" t="s">
        <v>11</v>
      </c>
      <c r="H5746" s="4" t="s">
        <v>7</v>
      </c>
    </row>
    <row r="5747" spans="1:11">
      <c r="A5747" t="n">
        <v>49609</v>
      </c>
      <c r="B5747" s="23" t="n">
        <v>25</v>
      </c>
      <c r="C5747" s="7" t="n">
        <v>5</v>
      </c>
      <c r="D5747" s="7" t="n">
        <v>65535</v>
      </c>
      <c r="E5747" s="7" t="n">
        <v>65535</v>
      </c>
      <c r="F5747" s="7" t="n">
        <v>65535</v>
      </c>
      <c r="G5747" s="7" t="n">
        <v>65535</v>
      </c>
      <c r="H5747" s="7" t="n">
        <v>0</v>
      </c>
    </row>
    <row r="5748" spans="1:11">
      <c r="A5748" t="s">
        <v>4</v>
      </c>
      <c r="B5748" s="4" t="s">
        <v>5</v>
      </c>
      <c r="C5748" s="4" t="s">
        <v>7</v>
      </c>
      <c r="D5748" s="4" t="s">
        <v>11</v>
      </c>
      <c r="E5748" s="4" t="s">
        <v>13</v>
      </c>
    </row>
    <row r="5749" spans="1:11">
      <c r="A5749" t="n">
        <v>49620</v>
      </c>
      <c r="B5749" s="32" t="n">
        <v>58</v>
      </c>
      <c r="C5749" s="7" t="n">
        <v>100</v>
      </c>
      <c r="D5749" s="7" t="n">
        <v>300</v>
      </c>
      <c r="E5749" s="7" t="n">
        <v>0.300000011920929</v>
      </c>
    </row>
    <row r="5750" spans="1:11">
      <c r="A5750" t="s">
        <v>4</v>
      </c>
      <c r="B5750" s="4" t="s">
        <v>5</v>
      </c>
      <c r="C5750" s="4" t="s">
        <v>7</v>
      </c>
      <c r="D5750" s="4" t="s">
        <v>11</v>
      </c>
    </row>
    <row r="5751" spans="1:11">
      <c r="A5751" t="n">
        <v>49628</v>
      </c>
      <c r="B5751" s="32" t="n">
        <v>58</v>
      </c>
      <c r="C5751" s="7" t="n">
        <v>255</v>
      </c>
      <c r="D5751" s="7" t="n">
        <v>0</v>
      </c>
    </row>
    <row r="5752" spans="1:11">
      <c r="A5752" t="s">
        <v>4</v>
      </c>
      <c r="B5752" s="4" t="s">
        <v>5</v>
      </c>
      <c r="C5752" s="4" t="s">
        <v>7</v>
      </c>
      <c r="D5752" s="4" t="s">
        <v>7</v>
      </c>
      <c r="E5752" s="4" t="s">
        <v>7</v>
      </c>
      <c r="F5752" s="4" t="s">
        <v>15</v>
      </c>
      <c r="G5752" s="4" t="s">
        <v>7</v>
      </c>
      <c r="H5752" s="4" t="s">
        <v>7</v>
      </c>
      <c r="I5752" s="4" t="s">
        <v>12</v>
      </c>
    </row>
    <row r="5753" spans="1:11">
      <c r="A5753" t="n">
        <v>49632</v>
      </c>
      <c r="B5753" s="10" t="n">
        <v>5</v>
      </c>
      <c r="C5753" s="7" t="n">
        <v>35</v>
      </c>
      <c r="D5753" s="7" t="n">
        <v>0</v>
      </c>
      <c r="E5753" s="7" t="n">
        <v>0</v>
      </c>
      <c r="F5753" s="7" t="n">
        <v>1</v>
      </c>
      <c r="G5753" s="7" t="n">
        <v>2</v>
      </c>
      <c r="H5753" s="7" t="n">
        <v>1</v>
      </c>
      <c r="I5753" s="11" t="n">
        <f t="normal" ca="1">A5761</f>
        <v>0</v>
      </c>
    </row>
    <row r="5754" spans="1:11">
      <c r="A5754" t="s">
        <v>4</v>
      </c>
      <c r="B5754" s="4" t="s">
        <v>5</v>
      </c>
      <c r="C5754" s="4" t="s">
        <v>7</v>
      </c>
      <c r="D5754" s="4" t="s">
        <v>11</v>
      </c>
      <c r="E5754" s="4" t="s">
        <v>13</v>
      </c>
    </row>
    <row r="5755" spans="1:11">
      <c r="A5755" t="n">
        <v>49646</v>
      </c>
      <c r="B5755" s="32" t="n">
        <v>58</v>
      </c>
      <c r="C5755" s="7" t="n">
        <v>0</v>
      </c>
      <c r="D5755" s="7" t="n">
        <v>1000</v>
      </c>
      <c r="E5755" s="7" t="n">
        <v>1</v>
      </c>
    </row>
    <row r="5756" spans="1:11">
      <c r="A5756" t="s">
        <v>4</v>
      </c>
      <c r="B5756" s="4" t="s">
        <v>5</v>
      </c>
      <c r="C5756" s="4" t="s">
        <v>7</v>
      </c>
      <c r="D5756" s="4" t="s">
        <v>11</v>
      </c>
    </row>
    <row r="5757" spans="1:11">
      <c r="A5757" t="n">
        <v>49654</v>
      </c>
      <c r="B5757" s="32" t="n">
        <v>58</v>
      </c>
      <c r="C5757" s="7" t="n">
        <v>255</v>
      </c>
      <c r="D5757" s="7" t="n">
        <v>0</v>
      </c>
    </row>
    <row r="5758" spans="1:11">
      <c r="A5758" t="s">
        <v>4</v>
      </c>
      <c r="B5758" s="4" t="s">
        <v>5</v>
      </c>
      <c r="C5758" s="4" t="s">
        <v>12</v>
      </c>
    </row>
    <row r="5759" spans="1:11">
      <c r="A5759" t="n">
        <v>49658</v>
      </c>
      <c r="B5759" s="13" t="n">
        <v>3</v>
      </c>
      <c r="C5759" s="11" t="n">
        <f t="normal" ca="1">A5761</f>
        <v>0</v>
      </c>
    </row>
    <row r="5760" spans="1:11">
      <c r="A5760" t="s">
        <v>4</v>
      </c>
      <c r="B5760" s="4" t="s">
        <v>5</v>
      </c>
      <c r="C5760" s="4" t="s">
        <v>7</v>
      </c>
      <c r="D5760" s="4" t="s">
        <v>7</v>
      </c>
      <c r="E5760" s="4" t="s">
        <v>7</v>
      </c>
      <c r="F5760" s="4" t="s">
        <v>15</v>
      </c>
      <c r="G5760" s="4" t="s">
        <v>7</v>
      </c>
      <c r="H5760" s="4" t="s">
        <v>7</v>
      </c>
      <c r="I5760" s="4" t="s">
        <v>12</v>
      </c>
    </row>
    <row r="5761" spans="1:9">
      <c r="A5761" t="n">
        <v>49663</v>
      </c>
      <c r="B5761" s="10" t="n">
        <v>5</v>
      </c>
      <c r="C5761" s="7" t="n">
        <v>35</v>
      </c>
      <c r="D5761" s="7" t="n">
        <v>0</v>
      </c>
      <c r="E5761" s="7" t="n">
        <v>0</v>
      </c>
      <c r="F5761" s="7" t="n">
        <v>1</v>
      </c>
      <c r="G5761" s="7" t="n">
        <v>2</v>
      </c>
      <c r="H5761" s="7" t="n">
        <v>1</v>
      </c>
      <c r="I5761" s="11" t="n">
        <f t="normal" ca="1">A5769</f>
        <v>0</v>
      </c>
    </row>
    <row r="5762" spans="1:9">
      <c r="A5762" t="s">
        <v>4</v>
      </c>
      <c r="B5762" s="4" t="s">
        <v>5</v>
      </c>
      <c r="C5762" s="4" t="s">
        <v>8</v>
      </c>
      <c r="D5762" s="4" t="s">
        <v>8</v>
      </c>
      <c r="E5762" s="4" t="s">
        <v>7</v>
      </c>
    </row>
    <row r="5763" spans="1:9">
      <c r="A5763" t="n">
        <v>49677</v>
      </c>
      <c r="B5763" s="71" t="n">
        <v>30</v>
      </c>
      <c r="C5763" s="7" t="s">
        <v>499</v>
      </c>
      <c r="D5763" s="7" t="s">
        <v>500</v>
      </c>
      <c r="E5763" s="7" t="n">
        <v>0</v>
      </c>
    </row>
    <row r="5764" spans="1:9">
      <c r="A5764" t="s">
        <v>4</v>
      </c>
      <c r="B5764" s="4" t="s">
        <v>5</v>
      </c>
      <c r="C5764" s="4" t="s">
        <v>7</v>
      </c>
    </row>
    <row r="5765" spans="1:9">
      <c r="A5765" t="n">
        <v>49697</v>
      </c>
      <c r="B5765" s="34" t="n">
        <v>23</v>
      </c>
      <c r="C5765" s="7" t="n">
        <v>0</v>
      </c>
    </row>
    <row r="5766" spans="1:9">
      <c r="A5766" t="s">
        <v>4</v>
      </c>
      <c r="B5766" s="4" t="s">
        <v>5</v>
      </c>
      <c r="C5766" s="4" t="s">
        <v>12</v>
      </c>
    </row>
    <row r="5767" spans="1:9">
      <c r="A5767" t="n">
        <v>49699</v>
      </c>
      <c r="B5767" s="13" t="n">
        <v>3</v>
      </c>
      <c r="C5767" s="11" t="n">
        <f t="normal" ca="1">A5779</f>
        <v>0</v>
      </c>
    </row>
    <row r="5768" spans="1:9">
      <c r="A5768" t="s">
        <v>4</v>
      </c>
      <c r="B5768" s="4" t="s">
        <v>5</v>
      </c>
      <c r="C5768" s="4" t="s">
        <v>7</v>
      </c>
      <c r="D5768" s="4" t="s">
        <v>11</v>
      </c>
      <c r="E5768" s="4" t="s">
        <v>13</v>
      </c>
    </row>
    <row r="5769" spans="1:9">
      <c r="A5769" t="n">
        <v>49704</v>
      </c>
      <c r="B5769" s="32" t="n">
        <v>58</v>
      </c>
      <c r="C5769" s="7" t="n">
        <v>101</v>
      </c>
      <c r="D5769" s="7" t="n">
        <v>500</v>
      </c>
      <c r="E5769" s="7" t="n">
        <v>1</v>
      </c>
    </row>
    <row r="5770" spans="1:9">
      <c r="A5770" t="s">
        <v>4</v>
      </c>
      <c r="B5770" s="4" t="s">
        <v>5</v>
      </c>
      <c r="C5770" s="4" t="s">
        <v>7</v>
      </c>
      <c r="D5770" s="4" t="s">
        <v>11</v>
      </c>
    </row>
    <row r="5771" spans="1:9">
      <c r="A5771" t="n">
        <v>49712</v>
      </c>
      <c r="B5771" s="32" t="n">
        <v>58</v>
      </c>
      <c r="C5771" s="7" t="n">
        <v>254</v>
      </c>
      <c r="D5771" s="7" t="n">
        <v>0</v>
      </c>
    </row>
    <row r="5772" spans="1:9">
      <c r="A5772" t="s">
        <v>4</v>
      </c>
      <c r="B5772" s="4" t="s">
        <v>5</v>
      </c>
      <c r="C5772" s="4" t="s">
        <v>7</v>
      </c>
      <c r="D5772" s="4" t="s">
        <v>7</v>
      </c>
      <c r="E5772" s="4" t="s">
        <v>11</v>
      </c>
    </row>
    <row r="5773" spans="1:9">
      <c r="A5773" t="n">
        <v>49716</v>
      </c>
      <c r="B5773" s="60" t="n">
        <v>45</v>
      </c>
      <c r="C5773" s="7" t="n">
        <v>8</v>
      </c>
      <c r="D5773" s="7" t="n">
        <v>1</v>
      </c>
      <c r="E5773" s="7" t="n">
        <v>0</v>
      </c>
    </row>
    <row r="5774" spans="1:9">
      <c r="A5774" t="s">
        <v>4</v>
      </c>
      <c r="B5774" s="4" t="s">
        <v>5</v>
      </c>
      <c r="C5774" s="4" t="s">
        <v>11</v>
      </c>
      <c r="D5774" s="4" t="s">
        <v>13</v>
      </c>
      <c r="E5774" s="4" t="s">
        <v>13</v>
      </c>
      <c r="F5774" s="4" t="s">
        <v>13</v>
      </c>
      <c r="G5774" s="4" t="s">
        <v>13</v>
      </c>
    </row>
    <row r="5775" spans="1:9">
      <c r="A5775" t="n">
        <v>49721</v>
      </c>
      <c r="B5775" s="37" t="n">
        <v>46</v>
      </c>
      <c r="C5775" s="7" t="n">
        <v>61456</v>
      </c>
      <c r="D5775" s="7" t="n">
        <v>-0.00999999977648258</v>
      </c>
      <c r="E5775" s="7" t="n">
        <v>0</v>
      </c>
      <c r="F5775" s="7" t="n">
        <v>54.8400001525879</v>
      </c>
      <c r="G5775" s="7" t="n">
        <v>180</v>
      </c>
    </row>
    <row r="5776" spans="1:9">
      <c r="A5776" t="s">
        <v>4</v>
      </c>
      <c r="B5776" s="4" t="s">
        <v>5</v>
      </c>
      <c r="C5776" s="4" t="s">
        <v>7</v>
      </c>
    </row>
    <row r="5777" spans="1:9">
      <c r="A5777" t="n">
        <v>49740</v>
      </c>
      <c r="B5777" s="34" t="n">
        <v>23</v>
      </c>
      <c r="C5777" s="7" t="n">
        <v>0</v>
      </c>
    </row>
    <row r="5778" spans="1:9">
      <c r="A5778" t="s">
        <v>4</v>
      </c>
      <c r="B5778" s="4" t="s">
        <v>5</v>
      </c>
    </row>
    <row r="5779" spans="1:9">
      <c r="A5779" t="n">
        <v>49742</v>
      </c>
      <c r="B5779" s="5" t="n">
        <v>1</v>
      </c>
    </row>
    <row r="5780" spans="1:9" s="3" customFormat="1" customHeight="0">
      <c r="A5780" s="3" t="s">
        <v>2</v>
      </c>
      <c r="B5780" s="3" t="s">
        <v>501</v>
      </c>
    </row>
    <row r="5781" spans="1:9">
      <c r="A5781" t="s">
        <v>4</v>
      </c>
      <c r="B5781" s="4" t="s">
        <v>5</v>
      </c>
      <c r="C5781" s="4" t="s">
        <v>7</v>
      </c>
      <c r="D5781" s="4" t="s">
        <v>11</v>
      </c>
    </row>
    <row r="5782" spans="1:9">
      <c r="A5782" t="n">
        <v>49744</v>
      </c>
      <c r="B5782" s="22" t="n">
        <v>22</v>
      </c>
      <c r="C5782" s="7" t="n">
        <v>0</v>
      </c>
      <c r="D5782" s="7" t="n">
        <v>0</v>
      </c>
    </row>
    <row r="5783" spans="1:9">
      <c r="A5783" t="s">
        <v>4</v>
      </c>
      <c r="B5783" s="4" t="s">
        <v>5</v>
      </c>
      <c r="C5783" s="4" t="s">
        <v>7</v>
      </c>
      <c r="D5783" s="4" t="s">
        <v>11</v>
      </c>
      <c r="E5783" s="4" t="s">
        <v>13</v>
      </c>
    </row>
    <row r="5784" spans="1:9">
      <c r="A5784" t="n">
        <v>49748</v>
      </c>
      <c r="B5784" s="32" t="n">
        <v>58</v>
      </c>
      <c r="C5784" s="7" t="n">
        <v>101</v>
      </c>
      <c r="D5784" s="7" t="n">
        <v>500</v>
      </c>
      <c r="E5784" s="7" t="n">
        <v>1</v>
      </c>
    </row>
    <row r="5785" spans="1:9">
      <c r="A5785" t="s">
        <v>4</v>
      </c>
      <c r="B5785" s="4" t="s">
        <v>5</v>
      </c>
      <c r="C5785" s="4" t="s">
        <v>7</v>
      </c>
      <c r="D5785" s="4" t="s">
        <v>11</v>
      </c>
    </row>
    <row r="5786" spans="1:9">
      <c r="A5786" t="n">
        <v>49756</v>
      </c>
      <c r="B5786" s="32" t="n">
        <v>58</v>
      </c>
      <c r="C5786" s="7" t="n">
        <v>254</v>
      </c>
      <c r="D5786" s="7" t="n">
        <v>0</v>
      </c>
    </row>
    <row r="5787" spans="1:9">
      <c r="A5787" t="s">
        <v>4</v>
      </c>
      <c r="B5787" s="4" t="s">
        <v>5</v>
      </c>
      <c r="C5787" s="4" t="s">
        <v>7</v>
      </c>
    </row>
    <row r="5788" spans="1:9">
      <c r="A5788" t="n">
        <v>49760</v>
      </c>
      <c r="B5788" s="52" t="n">
        <v>64</v>
      </c>
      <c r="C5788" s="7" t="n">
        <v>7</v>
      </c>
    </row>
    <row r="5789" spans="1:9">
      <c r="A5789" t="s">
        <v>4</v>
      </c>
      <c r="B5789" s="4" t="s">
        <v>5</v>
      </c>
      <c r="C5789" s="4" t="s">
        <v>7</v>
      </c>
      <c r="D5789" s="4" t="s">
        <v>7</v>
      </c>
      <c r="E5789" s="4" t="s">
        <v>13</v>
      </c>
      <c r="F5789" s="4" t="s">
        <v>13</v>
      </c>
      <c r="G5789" s="4" t="s">
        <v>13</v>
      </c>
      <c r="H5789" s="4" t="s">
        <v>11</v>
      </c>
    </row>
    <row r="5790" spans="1:9">
      <c r="A5790" t="n">
        <v>49762</v>
      </c>
      <c r="B5790" s="60" t="n">
        <v>45</v>
      </c>
      <c r="C5790" s="7" t="n">
        <v>2</v>
      </c>
      <c r="D5790" s="7" t="n">
        <v>3</v>
      </c>
      <c r="E5790" s="7" t="n">
        <v>12.960000038147</v>
      </c>
      <c r="F5790" s="7" t="n">
        <v>3.20000004768372</v>
      </c>
      <c r="G5790" s="7" t="n">
        <v>-32.0900001525879</v>
      </c>
      <c r="H5790" s="7" t="n">
        <v>0</v>
      </c>
    </row>
    <row r="5791" spans="1:9">
      <c r="A5791" t="s">
        <v>4</v>
      </c>
      <c r="B5791" s="4" t="s">
        <v>5</v>
      </c>
      <c r="C5791" s="4" t="s">
        <v>7</v>
      </c>
      <c r="D5791" s="4" t="s">
        <v>7</v>
      </c>
      <c r="E5791" s="4" t="s">
        <v>13</v>
      </c>
      <c r="F5791" s="4" t="s">
        <v>13</v>
      </c>
      <c r="G5791" s="4" t="s">
        <v>13</v>
      </c>
      <c r="H5791" s="4" t="s">
        <v>11</v>
      </c>
      <c r="I5791" s="4" t="s">
        <v>7</v>
      </c>
    </row>
    <row r="5792" spans="1:9">
      <c r="A5792" t="n">
        <v>49779</v>
      </c>
      <c r="B5792" s="60" t="n">
        <v>45</v>
      </c>
      <c r="C5792" s="7" t="n">
        <v>4</v>
      </c>
      <c r="D5792" s="7" t="n">
        <v>3</v>
      </c>
      <c r="E5792" s="7" t="n">
        <v>2.15000009536743</v>
      </c>
      <c r="F5792" s="7" t="n">
        <v>292.890014648438</v>
      </c>
      <c r="G5792" s="7" t="n">
        <v>0</v>
      </c>
      <c r="H5792" s="7" t="n">
        <v>0</v>
      </c>
      <c r="I5792" s="7" t="n">
        <v>1</v>
      </c>
    </row>
    <row r="5793" spans="1:9">
      <c r="A5793" t="s">
        <v>4</v>
      </c>
      <c r="B5793" s="4" t="s">
        <v>5</v>
      </c>
      <c r="C5793" s="4" t="s">
        <v>7</v>
      </c>
      <c r="D5793" s="4" t="s">
        <v>7</v>
      </c>
      <c r="E5793" s="4" t="s">
        <v>13</v>
      </c>
      <c r="F5793" s="4" t="s">
        <v>11</v>
      </c>
    </row>
    <row r="5794" spans="1:9">
      <c r="A5794" t="n">
        <v>49797</v>
      </c>
      <c r="B5794" s="60" t="n">
        <v>45</v>
      </c>
      <c r="C5794" s="7" t="n">
        <v>5</v>
      </c>
      <c r="D5794" s="7" t="n">
        <v>3</v>
      </c>
      <c r="E5794" s="7" t="n">
        <v>5.30000019073486</v>
      </c>
      <c r="F5794" s="7" t="n">
        <v>0</v>
      </c>
    </row>
    <row r="5795" spans="1:9">
      <c r="A5795" t="s">
        <v>4</v>
      </c>
      <c r="B5795" s="4" t="s">
        <v>5</v>
      </c>
      <c r="C5795" s="4" t="s">
        <v>7</v>
      </c>
      <c r="D5795" s="4" t="s">
        <v>7</v>
      </c>
      <c r="E5795" s="4" t="s">
        <v>13</v>
      </c>
      <c r="F5795" s="4" t="s">
        <v>11</v>
      </c>
    </row>
    <row r="5796" spans="1:9">
      <c r="A5796" t="n">
        <v>49806</v>
      </c>
      <c r="B5796" s="60" t="n">
        <v>45</v>
      </c>
      <c r="C5796" s="7" t="n">
        <v>11</v>
      </c>
      <c r="D5796" s="7" t="n">
        <v>3</v>
      </c>
      <c r="E5796" s="7" t="n">
        <v>34</v>
      </c>
      <c r="F5796" s="7" t="n">
        <v>0</v>
      </c>
    </row>
    <row r="5797" spans="1:9">
      <c r="A5797" t="s">
        <v>4</v>
      </c>
      <c r="B5797" s="4" t="s">
        <v>5</v>
      </c>
      <c r="C5797" s="4" t="s">
        <v>11</v>
      </c>
      <c r="D5797" s="4" t="s">
        <v>13</v>
      </c>
      <c r="E5797" s="4" t="s">
        <v>13</v>
      </c>
      <c r="F5797" s="4" t="s">
        <v>13</v>
      </c>
      <c r="G5797" s="4" t="s">
        <v>13</v>
      </c>
    </row>
    <row r="5798" spans="1:9">
      <c r="A5798" t="n">
        <v>49815</v>
      </c>
      <c r="B5798" s="37" t="n">
        <v>46</v>
      </c>
      <c r="C5798" s="7" t="n">
        <v>61456</v>
      </c>
      <c r="D5798" s="7" t="n">
        <v>12.8699998855591</v>
      </c>
      <c r="E5798" s="7" t="n">
        <v>2</v>
      </c>
      <c r="F5798" s="7" t="n">
        <v>-32.0499992370605</v>
      </c>
      <c r="G5798" s="7" t="n">
        <v>85.1999969482422</v>
      </c>
    </row>
    <row r="5799" spans="1:9">
      <c r="A5799" t="s">
        <v>4</v>
      </c>
      <c r="B5799" s="4" t="s">
        <v>5</v>
      </c>
      <c r="C5799" s="4" t="s">
        <v>7</v>
      </c>
      <c r="D5799" s="4" t="s">
        <v>11</v>
      </c>
    </row>
    <row r="5800" spans="1:9">
      <c r="A5800" t="n">
        <v>49834</v>
      </c>
      <c r="B5800" s="32" t="n">
        <v>58</v>
      </c>
      <c r="C5800" s="7" t="n">
        <v>255</v>
      </c>
      <c r="D5800" s="7" t="n">
        <v>0</v>
      </c>
    </row>
    <row r="5801" spans="1:9">
      <c r="A5801" t="s">
        <v>4</v>
      </c>
      <c r="B5801" s="4" t="s">
        <v>5</v>
      </c>
      <c r="C5801" s="4" t="s">
        <v>7</v>
      </c>
      <c r="D5801" s="4" t="s">
        <v>11</v>
      </c>
      <c r="E5801" s="4" t="s">
        <v>13</v>
      </c>
    </row>
    <row r="5802" spans="1:9">
      <c r="A5802" t="n">
        <v>49838</v>
      </c>
      <c r="B5802" s="32" t="n">
        <v>58</v>
      </c>
      <c r="C5802" s="7" t="n">
        <v>0</v>
      </c>
      <c r="D5802" s="7" t="n">
        <v>300</v>
      </c>
      <c r="E5802" s="7" t="n">
        <v>0.300000011920929</v>
      </c>
    </row>
    <row r="5803" spans="1:9">
      <c r="A5803" t="s">
        <v>4</v>
      </c>
      <c r="B5803" s="4" t="s">
        <v>5</v>
      </c>
      <c r="C5803" s="4" t="s">
        <v>7</v>
      </c>
      <c r="D5803" s="4" t="s">
        <v>11</v>
      </c>
    </row>
    <row r="5804" spans="1:9">
      <c r="A5804" t="n">
        <v>49846</v>
      </c>
      <c r="B5804" s="32" t="n">
        <v>58</v>
      </c>
      <c r="C5804" s="7" t="n">
        <v>255</v>
      </c>
      <c r="D5804" s="7" t="n">
        <v>0</v>
      </c>
    </row>
    <row r="5805" spans="1:9">
      <c r="A5805" t="s">
        <v>4</v>
      </c>
      <c r="B5805" s="4" t="s">
        <v>5</v>
      </c>
      <c r="C5805" s="4" t="s">
        <v>7</v>
      </c>
      <c r="D5805" s="4" t="s">
        <v>11</v>
      </c>
      <c r="E5805" s="4" t="s">
        <v>11</v>
      </c>
      <c r="F5805" s="4" t="s">
        <v>11</v>
      </c>
      <c r="G5805" s="4" t="s">
        <v>11</v>
      </c>
      <c r="H5805" s="4" t="s">
        <v>7</v>
      </c>
    </row>
    <row r="5806" spans="1:9">
      <c r="A5806" t="n">
        <v>49850</v>
      </c>
      <c r="B5806" s="23" t="n">
        <v>25</v>
      </c>
      <c r="C5806" s="7" t="n">
        <v>5</v>
      </c>
      <c r="D5806" s="7" t="n">
        <v>65535</v>
      </c>
      <c r="E5806" s="7" t="n">
        <v>160</v>
      </c>
      <c r="F5806" s="7" t="n">
        <v>65535</v>
      </c>
      <c r="G5806" s="7" t="n">
        <v>65535</v>
      </c>
      <c r="H5806" s="7" t="n">
        <v>0</v>
      </c>
    </row>
    <row r="5807" spans="1:9">
      <c r="A5807" t="s">
        <v>4</v>
      </c>
      <c r="B5807" s="4" t="s">
        <v>5</v>
      </c>
      <c r="C5807" s="4" t="s">
        <v>11</v>
      </c>
      <c r="D5807" s="4" t="s">
        <v>7</v>
      </c>
      <c r="E5807" s="4" t="s">
        <v>7</v>
      </c>
      <c r="F5807" s="4" t="s">
        <v>7</v>
      </c>
      <c r="G5807" s="4" t="s">
        <v>39</v>
      </c>
      <c r="H5807" s="4" t="s">
        <v>7</v>
      </c>
      <c r="I5807" s="4" t="s">
        <v>7</v>
      </c>
      <c r="J5807" s="4" t="s">
        <v>7</v>
      </c>
      <c r="K5807" s="4" t="s">
        <v>7</v>
      </c>
    </row>
    <row r="5808" spans="1:9">
      <c r="A5808" t="n">
        <v>49861</v>
      </c>
      <c r="B5808" s="24" t="n">
        <v>24</v>
      </c>
      <c r="C5808" s="7" t="n">
        <v>65533</v>
      </c>
      <c r="D5808" s="7" t="n">
        <v>11</v>
      </c>
      <c r="E5808" s="7" t="n">
        <v>6</v>
      </c>
      <c r="F5808" s="7" t="n">
        <v>8</v>
      </c>
      <c r="G5808" s="7" t="s">
        <v>502</v>
      </c>
      <c r="H5808" s="7" t="n">
        <v>6</v>
      </c>
      <c r="I5808" s="7" t="n">
        <v>8</v>
      </c>
      <c r="J5808" s="7" t="n">
        <v>2</v>
      </c>
      <c r="K5808" s="7" t="n">
        <v>0</v>
      </c>
    </row>
    <row r="5809" spans="1:11">
      <c r="A5809" t="s">
        <v>4</v>
      </c>
      <c r="B5809" s="4" t="s">
        <v>5</v>
      </c>
      <c r="C5809" s="4" t="s">
        <v>7</v>
      </c>
      <c r="D5809" s="4" t="s">
        <v>7</v>
      </c>
      <c r="E5809" s="4" t="s">
        <v>15</v>
      </c>
      <c r="F5809" s="4" t="s">
        <v>7</v>
      </c>
      <c r="G5809" s="4" t="s">
        <v>7</v>
      </c>
    </row>
    <row r="5810" spans="1:11">
      <c r="A5810" t="n">
        <v>49889</v>
      </c>
      <c r="B5810" s="75" t="n">
        <v>18</v>
      </c>
      <c r="C5810" s="7" t="n">
        <v>0</v>
      </c>
      <c r="D5810" s="7" t="n">
        <v>0</v>
      </c>
      <c r="E5810" s="7" t="n">
        <v>0</v>
      </c>
      <c r="F5810" s="7" t="n">
        <v>19</v>
      </c>
      <c r="G5810" s="7" t="n">
        <v>1</v>
      </c>
    </row>
    <row r="5811" spans="1:11">
      <c r="A5811" t="s">
        <v>4</v>
      </c>
      <c r="B5811" s="4" t="s">
        <v>5</v>
      </c>
      <c r="C5811" s="4" t="s">
        <v>7</v>
      </c>
      <c r="D5811" s="4" t="s">
        <v>7</v>
      </c>
      <c r="E5811" s="4" t="s">
        <v>11</v>
      </c>
      <c r="F5811" s="4" t="s">
        <v>13</v>
      </c>
    </row>
    <row r="5812" spans="1:11">
      <c r="A5812" t="n">
        <v>49898</v>
      </c>
      <c r="B5812" s="76" t="n">
        <v>107</v>
      </c>
      <c r="C5812" s="7" t="n">
        <v>0</v>
      </c>
      <c r="D5812" s="7" t="n">
        <v>0</v>
      </c>
      <c r="E5812" s="7" t="n">
        <v>0</v>
      </c>
      <c r="F5812" s="7" t="n">
        <v>32</v>
      </c>
    </row>
    <row r="5813" spans="1:11">
      <c r="A5813" t="s">
        <v>4</v>
      </c>
      <c r="B5813" s="4" t="s">
        <v>5</v>
      </c>
      <c r="C5813" s="4" t="s">
        <v>7</v>
      </c>
      <c r="D5813" s="4" t="s">
        <v>7</v>
      </c>
      <c r="E5813" s="4" t="s">
        <v>8</v>
      </c>
      <c r="F5813" s="4" t="s">
        <v>11</v>
      </c>
    </row>
    <row r="5814" spans="1:11">
      <c r="A5814" t="n">
        <v>49907</v>
      </c>
      <c r="B5814" s="76" t="n">
        <v>107</v>
      </c>
      <c r="C5814" s="7" t="n">
        <v>1</v>
      </c>
      <c r="D5814" s="7" t="n">
        <v>0</v>
      </c>
      <c r="E5814" s="7" t="s">
        <v>414</v>
      </c>
      <c r="F5814" s="7" t="n">
        <v>1</v>
      </c>
    </row>
    <row r="5815" spans="1:11">
      <c r="A5815" t="s">
        <v>4</v>
      </c>
      <c r="B5815" s="4" t="s">
        <v>5</v>
      </c>
      <c r="C5815" s="4" t="s">
        <v>7</v>
      </c>
      <c r="D5815" s="4" t="s">
        <v>7</v>
      </c>
      <c r="E5815" s="4" t="s">
        <v>8</v>
      </c>
      <c r="F5815" s="4" t="s">
        <v>11</v>
      </c>
    </row>
    <row r="5816" spans="1:11">
      <c r="A5816" t="n">
        <v>49916</v>
      </c>
      <c r="B5816" s="76" t="n">
        <v>107</v>
      </c>
      <c r="C5816" s="7" t="n">
        <v>1</v>
      </c>
      <c r="D5816" s="7" t="n">
        <v>0</v>
      </c>
      <c r="E5816" s="7" t="s">
        <v>415</v>
      </c>
      <c r="F5816" s="7" t="n">
        <v>2</v>
      </c>
    </row>
    <row r="5817" spans="1:11">
      <c r="A5817" t="s">
        <v>4</v>
      </c>
      <c r="B5817" s="4" t="s">
        <v>5</v>
      </c>
      <c r="C5817" s="4" t="s">
        <v>7</v>
      </c>
      <c r="D5817" s="4" t="s">
        <v>7</v>
      </c>
      <c r="E5817" s="4" t="s">
        <v>7</v>
      </c>
      <c r="F5817" s="4" t="s">
        <v>11</v>
      </c>
      <c r="G5817" s="4" t="s">
        <v>11</v>
      </c>
      <c r="H5817" s="4" t="s">
        <v>7</v>
      </c>
    </row>
    <row r="5818" spans="1:11">
      <c r="A5818" t="n">
        <v>49924</v>
      </c>
      <c r="B5818" s="76" t="n">
        <v>107</v>
      </c>
      <c r="C5818" s="7" t="n">
        <v>2</v>
      </c>
      <c r="D5818" s="7" t="n">
        <v>0</v>
      </c>
      <c r="E5818" s="7" t="n">
        <v>1</v>
      </c>
      <c r="F5818" s="7" t="n">
        <v>65535</v>
      </c>
      <c r="G5818" s="7" t="n">
        <v>65535</v>
      </c>
      <c r="H5818" s="7" t="n">
        <v>0</v>
      </c>
    </row>
    <row r="5819" spans="1:11">
      <c r="A5819" t="s">
        <v>4</v>
      </c>
      <c r="B5819" s="4" t="s">
        <v>5</v>
      </c>
      <c r="C5819" s="4" t="s">
        <v>7</v>
      </c>
      <c r="D5819" s="4" t="s">
        <v>7</v>
      </c>
      <c r="E5819" s="4" t="s">
        <v>7</v>
      </c>
    </row>
    <row r="5820" spans="1:11">
      <c r="A5820" t="n">
        <v>49933</v>
      </c>
      <c r="B5820" s="76" t="n">
        <v>107</v>
      </c>
      <c r="C5820" s="7" t="n">
        <v>4</v>
      </c>
      <c r="D5820" s="7" t="n">
        <v>0</v>
      </c>
      <c r="E5820" s="7" t="n">
        <v>0</v>
      </c>
    </row>
    <row r="5821" spans="1:11">
      <c r="A5821" t="s">
        <v>4</v>
      </c>
      <c r="B5821" s="4" t="s">
        <v>5</v>
      </c>
      <c r="C5821" s="4" t="s">
        <v>7</v>
      </c>
      <c r="D5821" s="4" t="s">
        <v>7</v>
      </c>
    </row>
    <row r="5822" spans="1:11">
      <c r="A5822" t="n">
        <v>49937</v>
      </c>
      <c r="B5822" s="76" t="n">
        <v>107</v>
      </c>
      <c r="C5822" s="7" t="n">
        <v>3</v>
      </c>
      <c r="D5822" s="7" t="n">
        <v>0</v>
      </c>
    </row>
    <row r="5823" spans="1:11">
      <c r="A5823" t="s">
        <v>4</v>
      </c>
      <c r="B5823" s="4" t="s">
        <v>5</v>
      </c>
      <c r="C5823" s="4" t="s">
        <v>7</v>
      </c>
    </row>
    <row r="5824" spans="1:11">
      <c r="A5824" t="n">
        <v>49940</v>
      </c>
      <c r="B5824" s="26" t="n">
        <v>27</v>
      </c>
      <c r="C5824" s="7" t="n">
        <v>0</v>
      </c>
    </row>
    <row r="5825" spans="1:8">
      <c r="A5825" t="s">
        <v>4</v>
      </c>
      <c r="B5825" s="4" t="s">
        <v>5</v>
      </c>
      <c r="C5825" s="4" t="s">
        <v>7</v>
      </c>
      <c r="D5825" s="4" t="s">
        <v>11</v>
      </c>
      <c r="E5825" s="4" t="s">
        <v>11</v>
      </c>
      <c r="F5825" s="4" t="s">
        <v>11</v>
      </c>
      <c r="G5825" s="4" t="s">
        <v>11</v>
      </c>
      <c r="H5825" s="4" t="s">
        <v>7</v>
      </c>
    </row>
    <row r="5826" spans="1:8">
      <c r="A5826" t="n">
        <v>49942</v>
      </c>
      <c r="B5826" s="23" t="n">
        <v>25</v>
      </c>
      <c r="C5826" s="7" t="n">
        <v>5</v>
      </c>
      <c r="D5826" s="7" t="n">
        <v>65535</v>
      </c>
      <c r="E5826" s="7" t="n">
        <v>65535</v>
      </c>
      <c r="F5826" s="7" t="n">
        <v>65535</v>
      </c>
      <c r="G5826" s="7" t="n">
        <v>65535</v>
      </c>
      <c r="H5826" s="7" t="n">
        <v>0</v>
      </c>
    </row>
    <row r="5827" spans="1:8">
      <c r="A5827" t="s">
        <v>4</v>
      </c>
      <c r="B5827" s="4" t="s">
        <v>5</v>
      </c>
      <c r="C5827" s="4" t="s">
        <v>7</v>
      </c>
      <c r="D5827" s="4" t="s">
        <v>11</v>
      </c>
      <c r="E5827" s="4" t="s">
        <v>13</v>
      </c>
    </row>
    <row r="5828" spans="1:8">
      <c r="A5828" t="n">
        <v>49953</v>
      </c>
      <c r="B5828" s="32" t="n">
        <v>58</v>
      </c>
      <c r="C5828" s="7" t="n">
        <v>100</v>
      </c>
      <c r="D5828" s="7" t="n">
        <v>300</v>
      </c>
      <c r="E5828" s="7" t="n">
        <v>0.300000011920929</v>
      </c>
    </row>
    <row r="5829" spans="1:8">
      <c r="A5829" t="s">
        <v>4</v>
      </c>
      <c r="B5829" s="4" t="s">
        <v>5</v>
      </c>
      <c r="C5829" s="4" t="s">
        <v>7</v>
      </c>
      <c r="D5829" s="4" t="s">
        <v>11</v>
      </c>
    </row>
    <row r="5830" spans="1:8">
      <c r="A5830" t="n">
        <v>49961</v>
      </c>
      <c r="B5830" s="32" t="n">
        <v>58</v>
      </c>
      <c r="C5830" s="7" t="n">
        <v>255</v>
      </c>
      <c r="D5830" s="7" t="n">
        <v>0</v>
      </c>
    </row>
    <row r="5831" spans="1:8">
      <c r="A5831" t="s">
        <v>4</v>
      </c>
      <c r="B5831" s="4" t="s">
        <v>5</v>
      </c>
      <c r="C5831" s="4" t="s">
        <v>7</v>
      </c>
      <c r="D5831" s="4" t="s">
        <v>7</v>
      </c>
      <c r="E5831" s="4" t="s">
        <v>7</v>
      </c>
      <c r="F5831" s="4" t="s">
        <v>15</v>
      </c>
      <c r="G5831" s="4" t="s">
        <v>7</v>
      </c>
      <c r="H5831" s="4" t="s">
        <v>7</v>
      </c>
      <c r="I5831" s="4" t="s">
        <v>12</v>
      </c>
    </row>
    <row r="5832" spans="1:8">
      <c r="A5832" t="n">
        <v>49965</v>
      </c>
      <c r="B5832" s="10" t="n">
        <v>5</v>
      </c>
      <c r="C5832" s="7" t="n">
        <v>35</v>
      </c>
      <c r="D5832" s="7" t="n">
        <v>0</v>
      </c>
      <c r="E5832" s="7" t="n">
        <v>0</v>
      </c>
      <c r="F5832" s="7" t="n">
        <v>1</v>
      </c>
      <c r="G5832" s="7" t="n">
        <v>2</v>
      </c>
      <c r="H5832" s="7" t="n">
        <v>1</v>
      </c>
      <c r="I5832" s="11" t="n">
        <f t="normal" ca="1">A5840</f>
        <v>0</v>
      </c>
    </row>
    <row r="5833" spans="1:8">
      <c r="A5833" t="s">
        <v>4</v>
      </c>
      <c r="B5833" s="4" t="s">
        <v>5</v>
      </c>
      <c r="C5833" s="4" t="s">
        <v>7</v>
      </c>
      <c r="D5833" s="4" t="s">
        <v>11</v>
      </c>
      <c r="E5833" s="4" t="s">
        <v>13</v>
      </c>
    </row>
    <row r="5834" spans="1:8">
      <c r="A5834" t="n">
        <v>49979</v>
      </c>
      <c r="B5834" s="32" t="n">
        <v>58</v>
      </c>
      <c r="C5834" s="7" t="n">
        <v>0</v>
      </c>
      <c r="D5834" s="7" t="n">
        <v>1000</v>
      </c>
      <c r="E5834" s="7" t="n">
        <v>1</v>
      </c>
    </row>
    <row r="5835" spans="1:8">
      <c r="A5835" t="s">
        <v>4</v>
      </c>
      <c r="B5835" s="4" t="s">
        <v>5</v>
      </c>
      <c r="C5835" s="4" t="s">
        <v>7</v>
      </c>
      <c r="D5835" s="4" t="s">
        <v>11</v>
      </c>
    </row>
    <row r="5836" spans="1:8">
      <c r="A5836" t="n">
        <v>49987</v>
      </c>
      <c r="B5836" s="32" t="n">
        <v>58</v>
      </c>
      <c r="C5836" s="7" t="n">
        <v>255</v>
      </c>
      <c r="D5836" s="7" t="n">
        <v>0</v>
      </c>
    </row>
    <row r="5837" spans="1:8">
      <c r="A5837" t="s">
        <v>4</v>
      </c>
      <c r="B5837" s="4" t="s">
        <v>5</v>
      </c>
      <c r="C5837" s="4" t="s">
        <v>12</v>
      </c>
    </row>
    <row r="5838" spans="1:8">
      <c r="A5838" t="n">
        <v>49991</v>
      </c>
      <c r="B5838" s="13" t="n">
        <v>3</v>
      </c>
      <c r="C5838" s="11" t="n">
        <f t="normal" ca="1">A5840</f>
        <v>0</v>
      </c>
    </row>
    <row r="5839" spans="1:8">
      <c r="A5839" t="s">
        <v>4</v>
      </c>
      <c r="B5839" s="4" t="s">
        <v>5</v>
      </c>
      <c r="C5839" s="4" t="s">
        <v>7</v>
      </c>
      <c r="D5839" s="4" t="s">
        <v>7</v>
      </c>
      <c r="E5839" s="4" t="s">
        <v>7</v>
      </c>
      <c r="F5839" s="4" t="s">
        <v>15</v>
      </c>
      <c r="G5839" s="4" t="s">
        <v>7</v>
      </c>
      <c r="H5839" s="4" t="s">
        <v>7</v>
      </c>
      <c r="I5839" s="4" t="s">
        <v>12</v>
      </c>
    </row>
    <row r="5840" spans="1:8">
      <c r="A5840" t="n">
        <v>49996</v>
      </c>
      <c r="B5840" s="10" t="n">
        <v>5</v>
      </c>
      <c r="C5840" s="7" t="n">
        <v>35</v>
      </c>
      <c r="D5840" s="7" t="n">
        <v>0</v>
      </c>
      <c r="E5840" s="7" t="n">
        <v>0</v>
      </c>
      <c r="F5840" s="7" t="n">
        <v>1</v>
      </c>
      <c r="G5840" s="7" t="n">
        <v>2</v>
      </c>
      <c r="H5840" s="7" t="n">
        <v>1</v>
      </c>
      <c r="I5840" s="11" t="n">
        <f t="normal" ca="1">A5864</f>
        <v>0</v>
      </c>
    </row>
    <row r="5841" spans="1:9">
      <c r="A5841" t="s">
        <v>4</v>
      </c>
      <c r="B5841" s="4" t="s">
        <v>5</v>
      </c>
      <c r="C5841" s="4" t="s">
        <v>11</v>
      </c>
      <c r="D5841" s="4" t="s">
        <v>13</v>
      </c>
      <c r="E5841" s="4" t="s">
        <v>13</v>
      </c>
      <c r="F5841" s="4" t="s">
        <v>13</v>
      </c>
      <c r="G5841" s="4" t="s">
        <v>13</v>
      </c>
    </row>
    <row r="5842" spans="1:9">
      <c r="A5842" t="n">
        <v>50010</v>
      </c>
      <c r="B5842" s="37" t="n">
        <v>46</v>
      </c>
      <c r="C5842" s="7" t="n">
        <v>61456</v>
      </c>
      <c r="D5842" s="7" t="n">
        <v>135.5</v>
      </c>
      <c r="E5842" s="7" t="n">
        <v>0</v>
      </c>
      <c r="F5842" s="7" t="n">
        <v>3.98000001907349</v>
      </c>
      <c r="G5842" s="7" t="n">
        <v>90</v>
      </c>
    </row>
    <row r="5843" spans="1:9">
      <c r="A5843" t="s">
        <v>4</v>
      </c>
      <c r="B5843" s="4" t="s">
        <v>5</v>
      </c>
      <c r="C5843" s="4" t="s">
        <v>7</v>
      </c>
      <c r="D5843" s="4" t="s">
        <v>7</v>
      </c>
      <c r="E5843" s="4" t="s">
        <v>11</v>
      </c>
    </row>
    <row r="5844" spans="1:9">
      <c r="A5844" t="n">
        <v>50029</v>
      </c>
      <c r="B5844" s="60" t="n">
        <v>45</v>
      </c>
      <c r="C5844" s="7" t="n">
        <v>8</v>
      </c>
      <c r="D5844" s="7" t="n">
        <v>1</v>
      </c>
      <c r="E5844" s="7" t="n">
        <v>0</v>
      </c>
    </row>
    <row r="5845" spans="1:9">
      <c r="A5845" t="s">
        <v>4</v>
      </c>
      <c r="B5845" s="4" t="s">
        <v>5</v>
      </c>
      <c r="C5845" s="4" t="s">
        <v>7</v>
      </c>
      <c r="D5845" s="4" t="s">
        <v>7</v>
      </c>
      <c r="E5845" s="4" t="s">
        <v>13</v>
      </c>
      <c r="F5845" s="4" t="s">
        <v>13</v>
      </c>
      <c r="G5845" s="4" t="s">
        <v>13</v>
      </c>
      <c r="H5845" s="4" t="s">
        <v>11</v>
      </c>
    </row>
    <row r="5846" spans="1:9">
      <c r="A5846" t="n">
        <v>50034</v>
      </c>
      <c r="B5846" s="60" t="n">
        <v>45</v>
      </c>
      <c r="C5846" s="7" t="n">
        <v>2</v>
      </c>
      <c r="D5846" s="7" t="n">
        <v>3</v>
      </c>
      <c r="E5846" s="7" t="n">
        <v>135.410003662109</v>
      </c>
      <c r="F5846" s="7" t="n">
        <v>1.20000004768372</v>
      </c>
      <c r="G5846" s="7" t="n">
        <v>3.94000005722046</v>
      </c>
      <c r="H5846" s="7" t="n">
        <v>0</v>
      </c>
    </row>
    <row r="5847" spans="1:9">
      <c r="A5847" t="s">
        <v>4</v>
      </c>
      <c r="B5847" s="4" t="s">
        <v>5</v>
      </c>
      <c r="C5847" s="4" t="s">
        <v>7</v>
      </c>
      <c r="D5847" s="4" t="s">
        <v>7</v>
      </c>
      <c r="E5847" s="4" t="s">
        <v>13</v>
      </c>
      <c r="F5847" s="4" t="s">
        <v>13</v>
      </c>
      <c r="G5847" s="4" t="s">
        <v>13</v>
      </c>
      <c r="H5847" s="4" t="s">
        <v>11</v>
      </c>
      <c r="I5847" s="4" t="s">
        <v>7</v>
      </c>
    </row>
    <row r="5848" spans="1:9">
      <c r="A5848" t="n">
        <v>50051</v>
      </c>
      <c r="B5848" s="60" t="n">
        <v>45</v>
      </c>
      <c r="C5848" s="7" t="n">
        <v>4</v>
      </c>
      <c r="D5848" s="7" t="n">
        <v>3</v>
      </c>
      <c r="E5848" s="7" t="n">
        <v>4.67000007629395</v>
      </c>
      <c r="F5848" s="7" t="n">
        <v>67.1999969482422</v>
      </c>
      <c r="G5848" s="7" t="n">
        <v>0</v>
      </c>
      <c r="H5848" s="7" t="n">
        <v>0</v>
      </c>
      <c r="I5848" s="7" t="n">
        <v>1</v>
      </c>
    </row>
    <row r="5849" spans="1:9">
      <c r="A5849" t="s">
        <v>4</v>
      </c>
      <c r="B5849" s="4" t="s">
        <v>5</v>
      </c>
      <c r="C5849" s="4" t="s">
        <v>7</v>
      </c>
      <c r="D5849" s="4" t="s">
        <v>7</v>
      </c>
      <c r="E5849" s="4" t="s">
        <v>13</v>
      </c>
      <c r="F5849" s="4" t="s">
        <v>11</v>
      </c>
    </row>
    <row r="5850" spans="1:9">
      <c r="A5850" t="n">
        <v>50069</v>
      </c>
      <c r="B5850" s="60" t="n">
        <v>45</v>
      </c>
      <c r="C5850" s="7" t="n">
        <v>5</v>
      </c>
      <c r="D5850" s="7" t="n">
        <v>3</v>
      </c>
      <c r="E5850" s="7" t="n">
        <v>5.30000019073486</v>
      </c>
      <c r="F5850" s="7" t="n">
        <v>0</v>
      </c>
    </row>
    <row r="5851" spans="1:9">
      <c r="A5851" t="s">
        <v>4</v>
      </c>
      <c r="B5851" s="4" t="s">
        <v>5</v>
      </c>
      <c r="C5851" s="4" t="s">
        <v>7</v>
      </c>
      <c r="D5851" s="4" t="s">
        <v>7</v>
      </c>
      <c r="E5851" s="4" t="s">
        <v>13</v>
      </c>
      <c r="F5851" s="4" t="s">
        <v>11</v>
      </c>
    </row>
    <row r="5852" spans="1:9">
      <c r="A5852" t="n">
        <v>50078</v>
      </c>
      <c r="B5852" s="60" t="n">
        <v>45</v>
      </c>
      <c r="C5852" s="7" t="n">
        <v>11</v>
      </c>
      <c r="D5852" s="7" t="n">
        <v>3</v>
      </c>
      <c r="E5852" s="7" t="n">
        <v>34</v>
      </c>
      <c r="F5852" s="7" t="n">
        <v>0</v>
      </c>
    </row>
    <row r="5853" spans="1:9">
      <c r="A5853" t="s">
        <v>4</v>
      </c>
      <c r="B5853" s="4" t="s">
        <v>5</v>
      </c>
      <c r="C5853" s="4" t="s">
        <v>11</v>
      </c>
    </row>
    <row r="5854" spans="1:9">
      <c r="A5854" t="n">
        <v>50087</v>
      </c>
      <c r="B5854" s="28" t="n">
        <v>16</v>
      </c>
      <c r="C5854" s="7" t="n">
        <v>500</v>
      </c>
    </row>
    <row r="5855" spans="1:9">
      <c r="A5855" t="s">
        <v>4</v>
      </c>
      <c r="B5855" s="4" t="s">
        <v>5</v>
      </c>
      <c r="C5855" s="4" t="s">
        <v>7</v>
      </c>
      <c r="D5855" s="4" t="s">
        <v>11</v>
      </c>
      <c r="E5855" s="4" t="s">
        <v>13</v>
      </c>
    </row>
    <row r="5856" spans="1:9">
      <c r="A5856" t="n">
        <v>50090</v>
      </c>
      <c r="B5856" s="32" t="n">
        <v>58</v>
      </c>
      <c r="C5856" s="7" t="n">
        <v>100</v>
      </c>
      <c r="D5856" s="7" t="n">
        <v>1000</v>
      </c>
      <c r="E5856" s="7" t="n">
        <v>1</v>
      </c>
    </row>
    <row r="5857" spans="1:9">
      <c r="A5857" t="s">
        <v>4</v>
      </c>
      <c r="B5857" s="4" t="s">
        <v>5</v>
      </c>
      <c r="C5857" s="4" t="s">
        <v>7</v>
      </c>
      <c r="D5857" s="4" t="s">
        <v>11</v>
      </c>
    </row>
    <row r="5858" spans="1:9">
      <c r="A5858" t="n">
        <v>50098</v>
      </c>
      <c r="B5858" s="32" t="n">
        <v>58</v>
      </c>
      <c r="C5858" s="7" t="n">
        <v>255</v>
      </c>
      <c r="D5858" s="7" t="n">
        <v>0</v>
      </c>
    </row>
    <row r="5859" spans="1:9">
      <c r="A5859" t="s">
        <v>4</v>
      </c>
      <c r="B5859" s="4" t="s">
        <v>5</v>
      </c>
      <c r="C5859" s="4" t="s">
        <v>7</v>
      </c>
    </row>
    <row r="5860" spans="1:9">
      <c r="A5860" t="n">
        <v>50102</v>
      </c>
      <c r="B5860" s="34" t="n">
        <v>23</v>
      </c>
      <c r="C5860" s="7" t="n">
        <v>0</v>
      </c>
    </row>
    <row r="5861" spans="1:9">
      <c r="A5861" t="s">
        <v>4</v>
      </c>
      <c r="B5861" s="4" t="s">
        <v>5</v>
      </c>
      <c r="C5861" s="4" t="s">
        <v>12</v>
      </c>
    </row>
    <row r="5862" spans="1:9">
      <c r="A5862" t="n">
        <v>50104</v>
      </c>
      <c r="B5862" s="13" t="n">
        <v>3</v>
      </c>
      <c r="C5862" s="11" t="n">
        <f t="normal" ca="1">A5874</f>
        <v>0</v>
      </c>
    </row>
    <row r="5863" spans="1:9">
      <c r="A5863" t="s">
        <v>4</v>
      </c>
      <c r="B5863" s="4" t="s">
        <v>5</v>
      </c>
      <c r="C5863" s="4" t="s">
        <v>7</v>
      </c>
      <c r="D5863" s="4" t="s">
        <v>11</v>
      </c>
      <c r="E5863" s="4" t="s">
        <v>13</v>
      </c>
    </row>
    <row r="5864" spans="1:9">
      <c r="A5864" t="n">
        <v>50109</v>
      </c>
      <c r="B5864" s="32" t="n">
        <v>58</v>
      </c>
      <c r="C5864" s="7" t="n">
        <v>101</v>
      </c>
      <c r="D5864" s="7" t="n">
        <v>500</v>
      </c>
      <c r="E5864" s="7" t="n">
        <v>1</v>
      </c>
    </row>
    <row r="5865" spans="1:9">
      <c r="A5865" t="s">
        <v>4</v>
      </c>
      <c r="B5865" s="4" t="s">
        <v>5</v>
      </c>
      <c r="C5865" s="4" t="s">
        <v>7</v>
      </c>
      <c r="D5865" s="4" t="s">
        <v>11</v>
      </c>
    </row>
    <row r="5866" spans="1:9">
      <c r="A5866" t="n">
        <v>50117</v>
      </c>
      <c r="B5866" s="32" t="n">
        <v>58</v>
      </c>
      <c r="C5866" s="7" t="n">
        <v>254</v>
      </c>
      <c r="D5866" s="7" t="n">
        <v>0</v>
      </c>
    </row>
    <row r="5867" spans="1:9">
      <c r="A5867" t="s">
        <v>4</v>
      </c>
      <c r="B5867" s="4" t="s">
        <v>5</v>
      </c>
      <c r="C5867" s="4" t="s">
        <v>7</v>
      </c>
      <c r="D5867" s="4" t="s">
        <v>7</v>
      </c>
      <c r="E5867" s="4" t="s">
        <v>11</v>
      </c>
    </row>
    <row r="5868" spans="1:9">
      <c r="A5868" t="n">
        <v>50121</v>
      </c>
      <c r="B5868" s="60" t="n">
        <v>45</v>
      </c>
      <c r="C5868" s="7" t="n">
        <v>8</v>
      </c>
      <c r="D5868" s="7" t="n">
        <v>1</v>
      </c>
      <c r="E5868" s="7" t="n">
        <v>0</v>
      </c>
    </row>
    <row r="5869" spans="1:9">
      <c r="A5869" t="s">
        <v>4</v>
      </c>
      <c r="B5869" s="4" t="s">
        <v>5</v>
      </c>
      <c r="C5869" s="4" t="s">
        <v>11</v>
      </c>
      <c r="D5869" s="4" t="s">
        <v>13</v>
      </c>
      <c r="E5869" s="4" t="s">
        <v>13</v>
      </c>
      <c r="F5869" s="4" t="s">
        <v>13</v>
      </c>
      <c r="G5869" s="4" t="s">
        <v>13</v>
      </c>
    </row>
    <row r="5870" spans="1:9">
      <c r="A5870" t="n">
        <v>50126</v>
      </c>
      <c r="B5870" s="37" t="n">
        <v>46</v>
      </c>
      <c r="C5870" s="7" t="n">
        <v>61456</v>
      </c>
      <c r="D5870" s="7" t="n">
        <v>12.8699998855591</v>
      </c>
      <c r="E5870" s="7" t="n">
        <v>2</v>
      </c>
      <c r="F5870" s="7" t="n">
        <v>-32.0499992370605</v>
      </c>
      <c r="G5870" s="7" t="n">
        <v>85.1999969482422</v>
      </c>
    </row>
    <row r="5871" spans="1:9">
      <c r="A5871" t="s">
        <v>4</v>
      </c>
      <c r="B5871" s="4" t="s">
        <v>5</v>
      </c>
      <c r="C5871" s="4" t="s">
        <v>7</v>
      </c>
    </row>
    <row r="5872" spans="1:9">
      <c r="A5872" t="n">
        <v>50145</v>
      </c>
      <c r="B5872" s="34" t="n">
        <v>23</v>
      </c>
      <c r="C5872" s="7" t="n">
        <v>0</v>
      </c>
    </row>
    <row r="5873" spans="1:7">
      <c r="A5873" t="s">
        <v>4</v>
      </c>
      <c r="B5873" s="4" t="s">
        <v>5</v>
      </c>
    </row>
    <row r="5874" spans="1:7">
      <c r="A5874" t="n">
        <v>50147</v>
      </c>
      <c r="B5874" s="5" t="n">
        <v>1</v>
      </c>
    </row>
    <row r="5875" spans="1:7" s="3" customFormat="1" customHeight="0">
      <c r="A5875" s="3" t="s">
        <v>2</v>
      </c>
      <c r="B5875" s="3" t="s">
        <v>503</v>
      </c>
    </row>
    <row r="5876" spans="1:7">
      <c r="A5876" t="s">
        <v>4</v>
      </c>
      <c r="B5876" s="4" t="s">
        <v>5</v>
      </c>
      <c r="C5876" s="4" t="s">
        <v>7</v>
      </c>
      <c r="D5876" s="4" t="s">
        <v>11</v>
      </c>
    </row>
    <row r="5877" spans="1:7">
      <c r="A5877" t="n">
        <v>50148</v>
      </c>
      <c r="B5877" s="22" t="n">
        <v>22</v>
      </c>
      <c r="C5877" s="7" t="n">
        <v>20</v>
      </c>
      <c r="D5877" s="7" t="n">
        <v>0</v>
      </c>
    </row>
    <row r="5878" spans="1:7">
      <c r="A5878" t="s">
        <v>4</v>
      </c>
      <c r="B5878" s="4" t="s">
        <v>5</v>
      </c>
      <c r="C5878" s="4" t="s">
        <v>7</v>
      </c>
      <c r="D5878" s="4" t="s">
        <v>11</v>
      </c>
    </row>
    <row r="5879" spans="1:7">
      <c r="A5879" t="n">
        <v>50152</v>
      </c>
      <c r="B5879" s="60" t="n">
        <v>45</v>
      </c>
      <c r="C5879" s="7" t="n">
        <v>18</v>
      </c>
      <c r="D5879" s="7" t="n">
        <v>64</v>
      </c>
    </row>
    <row r="5880" spans="1:7">
      <c r="A5880" t="s">
        <v>4</v>
      </c>
      <c r="B5880" s="4" t="s">
        <v>5</v>
      </c>
      <c r="C5880" s="4" t="s">
        <v>7</v>
      </c>
      <c r="D5880" s="4" t="s">
        <v>11</v>
      </c>
    </row>
    <row r="5881" spans="1:7">
      <c r="A5881" t="n">
        <v>50156</v>
      </c>
      <c r="B5881" s="60" t="n">
        <v>45</v>
      </c>
      <c r="C5881" s="7" t="n">
        <v>7</v>
      </c>
      <c r="D5881" s="7" t="n">
        <v>1</v>
      </c>
    </row>
    <row r="5882" spans="1:7">
      <c r="A5882" t="s">
        <v>4</v>
      </c>
      <c r="B5882" s="4" t="s">
        <v>5</v>
      </c>
      <c r="C5882" s="4" t="s">
        <v>7</v>
      </c>
      <c r="D5882" s="4" t="s">
        <v>11</v>
      </c>
      <c r="E5882" s="4" t="s">
        <v>13</v>
      </c>
    </row>
    <row r="5883" spans="1:7">
      <c r="A5883" t="n">
        <v>50160</v>
      </c>
      <c r="B5883" s="32" t="n">
        <v>58</v>
      </c>
      <c r="C5883" s="7" t="n">
        <v>0</v>
      </c>
      <c r="D5883" s="7" t="n">
        <v>300</v>
      </c>
      <c r="E5883" s="7" t="n">
        <v>0.300000011920929</v>
      </c>
    </row>
    <row r="5884" spans="1:7">
      <c r="A5884" t="s">
        <v>4</v>
      </c>
      <c r="B5884" s="4" t="s">
        <v>5</v>
      </c>
      <c r="C5884" s="4" t="s">
        <v>7</v>
      </c>
      <c r="D5884" s="4" t="s">
        <v>11</v>
      </c>
    </row>
    <row r="5885" spans="1:7">
      <c r="A5885" t="n">
        <v>50168</v>
      </c>
      <c r="B5885" s="32" t="n">
        <v>58</v>
      </c>
      <c r="C5885" s="7" t="n">
        <v>255</v>
      </c>
      <c r="D5885" s="7" t="n">
        <v>0</v>
      </c>
    </row>
    <row r="5886" spans="1:7">
      <c r="A5886" t="s">
        <v>4</v>
      </c>
      <c r="B5886" s="4" t="s">
        <v>5</v>
      </c>
      <c r="C5886" s="4" t="s">
        <v>7</v>
      </c>
      <c r="D5886" s="4" t="s">
        <v>11</v>
      </c>
      <c r="E5886" s="4" t="s">
        <v>11</v>
      </c>
      <c r="F5886" s="4" t="s">
        <v>11</v>
      </c>
      <c r="G5886" s="4" t="s">
        <v>11</v>
      </c>
      <c r="H5886" s="4" t="s">
        <v>7</v>
      </c>
    </row>
    <row r="5887" spans="1:7">
      <c r="A5887" t="n">
        <v>50172</v>
      </c>
      <c r="B5887" s="23" t="n">
        <v>25</v>
      </c>
      <c r="C5887" s="7" t="n">
        <v>5</v>
      </c>
      <c r="D5887" s="7" t="n">
        <v>65535</v>
      </c>
      <c r="E5887" s="7" t="n">
        <v>160</v>
      </c>
      <c r="F5887" s="7" t="n">
        <v>65535</v>
      </c>
      <c r="G5887" s="7" t="n">
        <v>65535</v>
      </c>
      <c r="H5887" s="7" t="n">
        <v>0</v>
      </c>
    </row>
    <row r="5888" spans="1:7">
      <c r="A5888" t="s">
        <v>4</v>
      </c>
      <c r="B5888" s="4" t="s">
        <v>5</v>
      </c>
      <c r="C5888" s="4" t="s">
        <v>11</v>
      </c>
      <c r="D5888" s="4" t="s">
        <v>7</v>
      </c>
      <c r="E5888" s="4" t="s">
        <v>7</v>
      </c>
      <c r="F5888" s="4" t="s">
        <v>7</v>
      </c>
      <c r="G5888" s="4" t="s">
        <v>39</v>
      </c>
      <c r="H5888" s="4" t="s">
        <v>7</v>
      </c>
      <c r="I5888" s="4" t="s">
        <v>7</v>
      </c>
      <c r="J5888" s="4" t="s">
        <v>7</v>
      </c>
      <c r="K5888" s="4" t="s">
        <v>7</v>
      </c>
    </row>
    <row r="5889" spans="1:11">
      <c r="A5889" t="n">
        <v>50183</v>
      </c>
      <c r="B5889" s="24" t="n">
        <v>24</v>
      </c>
      <c r="C5889" s="7" t="n">
        <v>65533</v>
      </c>
      <c r="D5889" s="7" t="n">
        <v>11</v>
      </c>
      <c r="E5889" s="7" t="n">
        <v>6</v>
      </c>
      <c r="F5889" s="7" t="n">
        <v>8</v>
      </c>
      <c r="G5889" s="7" t="s">
        <v>504</v>
      </c>
      <c r="H5889" s="7" t="n">
        <v>6</v>
      </c>
      <c r="I5889" s="7" t="n">
        <v>8</v>
      </c>
      <c r="J5889" s="7" t="n">
        <v>2</v>
      </c>
      <c r="K5889" s="7" t="n">
        <v>0</v>
      </c>
    </row>
    <row r="5890" spans="1:11">
      <c r="A5890" t="s">
        <v>4</v>
      </c>
      <c r="B5890" s="4" t="s">
        <v>5</v>
      </c>
      <c r="C5890" s="4" t="s">
        <v>7</v>
      </c>
      <c r="D5890" s="4" t="s">
        <v>7</v>
      </c>
      <c r="E5890" s="4" t="s">
        <v>15</v>
      </c>
      <c r="F5890" s="4" t="s">
        <v>7</v>
      </c>
      <c r="G5890" s="4" t="s">
        <v>7</v>
      </c>
    </row>
    <row r="5891" spans="1:11">
      <c r="A5891" t="n">
        <v>50221</v>
      </c>
      <c r="B5891" s="75" t="n">
        <v>18</v>
      </c>
      <c r="C5891" s="7" t="n">
        <v>0</v>
      </c>
      <c r="D5891" s="7" t="n">
        <v>0</v>
      </c>
      <c r="E5891" s="7" t="n">
        <v>0</v>
      </c>
      <c r="F5891" s="7" t="n">
        <v>19</v>
      </c>
      <c r="G5891" s="7" t="n">
        <v>1</v>
      </c>
    </row>
    <row r="5892" spans="1:11">
      <c r="A5892" t="s">
        <v>4</v>
      </c>
      <c r="B5892" s="4" t="s">
        <v>5</v>
      </c>
      <c r="C5892" s="4" t="s">
        <v>7</v>
      </c>
      <c r="D5892" s="4" t="s">
        <v>7</v>
      </c>
      <c r="E5892" s="4" t="s">
        <v>11</v>
      </c>
      <c r="F5892" s="4" t="s">
        <v>13</v>
      </c>
    </row>
    <row r="5893" spans="1:11">
      <c r="A5893" t="n">
        <v>50230</v>
      </c>
      <c r="B5893" s="76" t="n">
        <v>107</v>
      </c>
      <c r="C5893" s="7" t="n">
        <v>0</v>
      </c>
      <c r="D5893" s="7" t="n">
        <v>0</v>
      </c>
      <c r="E5893" s="7" t="n">
        <v>0</v>
      </c>
      <c r="F5893" s="7" t="n">
        <v>32</v>
      </c>
    </row>
    <row r="5894" spans="1:11">
      <c r="A5894" t="s">
        <v>4</v>
      </c>
      <c r="B5894" s="4" t="s">
        <v>5</v>
      </c>
      <c r="C5894" s="4" t="s">
        <v>7</v>
      </c>
      <c r="D5894" s="4" t="s">
        <v>7</v>
      </c>
      <c r="E5894" s="4" t="s">
        <v>8</v>
      </c>
      <c r="F5894" s="4" t="s">
        <v>11</v>
      </c>
    </row>
    <row r="5895" spans="1:11">
      <c r="A5895" t="n">
        <v>50239</v>
      </c>
      <c r="B5895" s="76" t="n">
        <v>107</v>
      </c>
      <c r="C5895" s="7" t="n">
        <v>1</v>
      </c>
      <c r="D5895" s="7" t="n">
        <v>0</v>
      </c>
      <c r="E5895" s="7" t="s">
        <v>414</v>
      </c>
      <c r="F5895" s="7" t="n">
        <v>1</v>
      </c>
    </row>
    <row r="5896" spans="1:11">
      <c r="A5896" t="s">
        <v>4</v>
      </c>
      <c r="B5896" s="4" t="s">
        <v>5</v>
      </c>
      <c r="C5896" s="4" t="s">
        <v>7</v>
      </c>
      <c r="D5896" s="4" t="s">
        <v>7</v>
      </c>
      <c r="E5896" s="4" t="s">
        <v>8</v>
      </c>
      <c r="F5896" s="4" t="s">
        <v>11</v>
      </c>
    </row>
    <row r="5897" spans="1:11">
      <c r="A5897" t="n">
        <v>50248</v>
      </c>
      <c r="B5897" s="76" t="n">
        <v>107</v>
      </c>
      <c r="C5897" s="7" t="n">
        <v>1</v>
      </c>
      <c r="D5897" s="7" t="n">
        <v>0</v>
      </c>
      <c r="E5897" s="7" t="s">
        <v>415</v>
      </c>
      <c r="F5897" s="7" t="n">
        <v>2</v>
      </c>
    </row>
    <row r="5898" spans="1:11">
      <c r="A5898" t="s">
        <v>4</v>
      </c>
      <c r="B5898" s="4" t="s">
        <v>5</v>
      </c>
      <c r="C5898" s="4" t="s">
        <v>7</v>
      </c>
      <c r="D5898" s="4" t="s">
        <v>7</v>
      </c>
      <c r="E5898" s="4" t="s">
        <v>7</v>
      </c>
      <c r="F5898" s="4" t="s">
        <v>11</v>
      </c>
      <c r="G5898" s="4" t="s">
        <v>11</v>
      </c>
      <c r="H5898" s="4" t="s">
        <v>7</v>
      </c>
    </row>
    <row r="5899" spans="1:11">
      <c r="A5899" t="n">
        <v>50256</v>
      </c>
      <c r="B5899" s="76" t="n">
        <v>107</v>
      </c>
      <c r="C5899" s="7" t="n">
        <v>2</v>
      </c>
      <c r="D5899" s="7" t="n">
        <v>0</v>
      </c>
      <c r="E5899" s="7" t="n">
        <v>1</v>
      </c>
      <c r="F5899" s="7" t="n">
        <v>65535</v>
      </c>
      <c r="G5899" s="7" t="n">
        <v>65535</v>
      </c>
      <c r="H5899" s="7" t="n">
        <v>0</v>
      </c>
    </row>
    <row r="5900" spans="1:11">
      <c r="A5900" t="s">
        <v>4</v>
      </c>
      <c r="B5900" s="4" t="s">
        <v>5</v>
      </c>
      <c r="C5900" s="4" t="s">
        <v>7</v>
      </c>
      <c r="D5900" s="4" t="s">
        <v>7</v>
      </c>
      <c r="E5900" s="4" t="s">
        <v>7</v>
      </c>
    </row>
    <row r="5901" spans="1:11">
      <c r="A5901" t="n">
        <v>50265</v>
      </c>
      <c r="B5901" s="76" t="n">
        <v>107</v>
      </c>
      <c r="C5901" s="7" t="n">
        <v>4</v>
      </c>
      <c r="D5901" s="7" t="n">
        <v>0</v>
      </c>
      <c r="E5901" s="7" t="n">
        <v>0</v>
      </c>
    </row>
    <row r="5902" spans="1:11">
      <c r="A5902" t="s">
        <v>4</v>
      </c>
      <c r="B5902" s="4" t="s">
        <v>5</v>
      </c>
      <c r="C5902" s="4" t="s">
        <v>7</v>
      </c>
      <c r="D5902" s="4" t="s">
        <v>7</v>
      </c>
    </row>
    <row r="5903" spans="1:11">
      <c r="A5903" t="n">
        <v>50269</v>
      </c>
      <c r="B5903" s="76" t="n">
        <v>107</v>
      </c>
      <c r="C5903" s="7" t="n">
        <v>3</v>
      </c>
      <c r="D5903" s="7" t="n">
        <v>0</v>
      </c>
    </row>
    <row r="5904" spans="1:11">
      <c r="A5904" t="s">
        <v>4</v>
      </c>
      <c r="B5904" s="4" t="s">
        <v>5</v>
      </c>
      <c r="C5904" s="4" t="s">
        <v>7</v>
      </c>
    </row>
    <row r="5905" spans="1:11">
      <c r="A5905" t="n">
        <v>50272</v>
      </c>
      <c r="B5905" s="26" t="n">
        <v>27</v>
      </c>
      <c r="C5905" s="7" t="n">
        <v>0</v>
      </c>
    </row>
    <row r="5906" spans="1:11">
      <c r="A5906" t="s">
        <v>4</v>
      </c>
      <c r="B5906" s="4" t="s">
        <v>5</v>
      </c>
      <c r="C5906" s="4" t="s">
        <v>7</v>
      </c>
      <c r="D5906" s="4" t="s">
        <v>11</v>
      </c>
      <c r="E5906" s="4" t="s">
        <v>11</v>
      </c>
      <c r="F5906" s="4" t="s">
        <v>11</v>
      </c>
      <c r="G5906" s="4" t="s">
        <v>11</v>
      </c>
      <c r="H5906" s="4" t="s">
        <v>7</v>
      </c>
    </row>
    <row r="5907" spans="1:11">
      <c r="A5907" t="n">
        <v>50274</v>
      </c>
      <c r="B5907" s="23" t="n">
        <v>25</v>
      </c>
      <c r="C5907" s="7" t="n">
        <v>5</v>
      </c>
      <c r="D5907" s="7" t="n">
        <v>65535</v>
      </c>
      <c r="E5907" s="7" t="n">
        <v>65535</v>
      </c>
      <c r="F5907" s="7" t="n">
        <v>65535</v>
      </c>
      <c r="G5907" s="7" t="n">
        <v>65535</v>
      </c>
      <c r="H5907" s="7" t="n">
        <v>0</v>
      </c>
    </row>
    <row r="5908" spans="1:11">
      <c r="A5908" t="s">
        <v>4</v>
      </c>
      <c r="B5908" s="4" t="s">
        <v>5</v>
      </c>
      <c r="C5908" s="4" t="s">
        <v>7</v>
      </c>
      <c r="D5908" s="4" t="s">
        <v>11</v>
      </c>
      <c r="E5908" s="4" t="s">
        <v>13</v>
      </c>
    </row>
    <row r="5909" spans="1:11">
      <c r="A5909" t="n">
        <v>50285</v>
      </c>
      <c r="B5909" s="32" t="n">
        <v>58</v>
      </c>
      <c r="C5909" s="7" t="n">
        <v>100</v>
      </c>
      <c r="D5909" s="7" t="n">
        <v>300</v>
      </c>
      <c r="E5909" s="7" t="n">
        <v>0.300000011920929</v>
      </c>
    </row>
    <row r="5910" spans="1:11">
      <c r="A5910" t="s">
        <v>4</v>
      </c>
      <c r="B5910" s="4" t="s">
        <v>5</v>
      </c>
      <c r="C5910" s="4" t="s">
        <v>7</v>
      </c>
      <c r="D5910" s="4" t="s">
        <v>11</v>
      </c>
    </row>
    <row r="5911" spans="1:11">
      <c r="A5911" t="n">
        <v>50293</v>
      </c>
      <c r="B5911" s="32" t="n">
        <v>58</v>
      </c>
      <c r="C5911" s="7" t="n">
        <v>255</v>
      </c>
      <c r="D5911" s="7" t="n">
        <v>0</v>
      </c>
    </row>
    <row r="5912" spans="1:11">
      <c r="A5912" t="s">
        <v>4</v>
      </c>
      <c r="B5912" s="4" t="s">
        <v>5</v>
      </c>
      <c r="C5912" s="4" t="s">
        <v>7</v>
      </c>
      <c r="D5912" s="4" t="s">
        <v>7</v>
      </c>
      <c r="E5912" s="4" t="s">
        <v>7</v>
      </c>
      <c r="F5912" s="4" t="s">
        <v>15</v>
      </c>
      <c r="G5912" s="4" t="s">
        <v>7</v>
      </c>
      <c r="H5912" s="4" t="s">
        <v>7</v>
      </c>
      <c r="I5912" s="4" t="s">
        <v>12</v>
      </c>
    </row>
    <row r="5913" spans="1:11">
      <c r="A5913" t="n">
        <v>50297</v>
      </c>
      <c r="B5913" s="10" t="n">
        <v>5</v>
      </c>
      <c r="C5913" s="7" t="n">
        <v>35</v>
      </c>
      <c r="D5913" s="7" t="n">
        <v>0</v>
      </c>
      <c r="E5913" s="7" t="n">
        <v>0</v>
      </c>
      <c r="F5913" s="7" t="n">
        <v>1</v>
      </c>
      <c r="G5913" s="7" t="n">
        <v>2</v>
      </c>
      <c r="H5913" s="7" t="n">
        <v>1</v>
      </c>
      <c r="I5913" s="11" t="n">
        <f t="normal" ca="1">A5921</f>
        <v>0</v>
      </c>
    </row>
    <row r="5914" spans="1:11">
      <c r="A5914" t="s">
        <v>4</v>
      </c>
      <c r="B5914" s="4" t="s">
        <v>5</v>
      </c>
      <c r="C5914" s="4" t="s">
        <v>7</v>
      </c>
      <c r="D5914" s="4" t="s">
        <v>11</v>
      </c>
      <c r="E5914" s="4" t="s">
        <v>13</v>
      </c>
    </row>
    <row r="5915" spans="1:11">
      <c r="A5915" t="n">
        <v>50311</v>
      </c>
      <c r="B5915" s="32" t="n">
        <v>58</v>
      </c>
      <c r="C5915" s="7" t="n">
        <v>0</v>
      </c>
      <c r="D5915" s="7" t="n">
        <v>1000</v>
      </c>
      <c r="E5915" s="7" t="n">
        <v>1</v>
      </c>
    </row>
    <row r="5916" spans="1:11">
      <c r="A5916" t="s">
        <v>4</v>
      </c>
      <c r="B5916" s="4" t="s">
        <v>5</v>
      </c>
      <c r="C5916" s="4" t="s">
        <v>7</v>
      </c>
      <c r="D5916" s="4" t="s">
        <v>11</v>
      </c>
    </row>
    <row r="5917" spans="1:11">
      <c r="A5917" t="n">
        <v>50319</v>
      </c>
      <c r="B5917" s="32" t="n">
        <v>58</v>
      </c>
      <c r="C5917" s="7" t="n">
        <v>255</v>
      </c>
      <c r="D5917" s="7" t="n">
        <v>0</v>
      </c>
    </row>
    <row r="5918" spans="1:11">
      <c r="A5918" t="s">
        <v>4</v>
      </c>
      <c r="B5918" s="4" t="s">
        <v>5</v>
      </c>
      <c r="C5918" s="4" t="s">
        <v>12</v>
      </c>
    </row>
    <row r="5919" spans="1:11">
      <c r="A5919" t="n">
        <v>50323</v>
      </c>
      <c r="B5919" s="13" t="n">
        <v>3</v>
      </c>
      <c r="C5919" s="11" t="n">
        <f t="normal" ca="1">A5921</f>
        <v>0</v>
      </c>
    </row>
    <row r="5920" spans="1:11">
      <c r="A5920" t="s">
        <v>4</v>
      </c>
      <c r="B5920" s="4" t="s">
        <v>5</v>
      </c>
      <c r="C5920" s="4" t="s">
        <v>7</v>
      </c>
      <c r="D5920" s="4" t="s">
        <v>7</v>
      </c>
      <c r="E5920" s="4" t="s">
        <v>7</v>
      </c>
      <c r="F5920" s="4" t="s">
        <v>15</v>
      </c>
      <c r="G5920" s="4" t="s">
        <v>7</v>
      </c>
      <c r="H5920" s="4" t="s">
        <v>7</v>
      </c>
      <c r="I5920" s="4" t="s">
        <v>12</v>
      </c>
    </row>
    <row r="5921" spans="1:9">
      <c r="A5921" t="n">
        <v>50328</v>
      </c>
      <c r="B5921" s="10" t="n">
        <v>5</v>
      </c>
      <c r="C5921" s="7" t="n">
        <v>35</v>
      </c>
      <c r="D5921" s="7" t="n">
        <v>0</v>
      </c>
      <c r="E5921" s="7" t="n">
        <v>0</v>
      </c>
      <c r="F5921" s="7" t="n">
        <v>1</v>
      </c>
      <c r="G5921" s="7" t="n">
        <v>2</v>
      </c>
      <c r="H5921" s="7" t="n">
        <v>1</v>
      </c>
      <c r="I5921" s="11" t="n">
        <f t="normal" ca="1">A5957</f>
        <v>0</v>
      </c>
    </row>
    <row r="5922" spans="1:9">
      <c r="A5922" t="s">
        <v>4</v>
      </c>
      <c r="B5922" s="4" t="s">
        <v>5</v>
      </c>
      <c r="C5922" s="4" t="s">
        <v>11</v>
      </c>
      <c r="D5922" s="4" t="s">
        <v>13</v>
      </c>
      <c r="E5922" s="4" t="s">
        <v>13</v>
      </c>
      <c r="F5922" s="4" t="s">
        <v>13</v>
      </c>
      <c r="G5922" s="4" t="s">
        <v>13</v>
      </c>
    </row>
    <row r="5923" spans="1:9">
      <c r="A5923" t="n">
        <v>50342</v>
      </c>
      <c r="B5923" s="37" t="n">
        <v>46</v>
      </c>
      <c r="C5923" s="7" t="n">
        <v>61456</v>
      </c>
      <c r="D5923" s="7" t="n">
        <v>13</v>
      </c>
      <c r="E5923" s="7" t="n">
        <v>2</v>
      </c>
      <c r="F5923" s="7" t="n">
        <v>-32</v>
      </c>
      <c r="G5923" s="7" t="n">
        <v>270</v>
      </c>
    </row>
    <row r="5924" spans="1:9">
      <c r="A5924" t="s">
        <v>4</v>
      </c>
      <c r="B5924" s="4" t="s">
        <v>5</v>
      </c>
      <c r="C5924" s="4" t="s">
        <v>7</v>
      </c>
      <c r="D5924" s="4" t="s">
        <v>7</v>
      </c>
      <c r="E5924" s="4" t="s">
        <v>11</v>
      </c>
    </row>
    <row r="5925" spans="1:9">
      <c r="A5925" t="n">
        <v>50361</v>
      </c>
      <c r="B5925" s="60" t="n">
        <v>45</v>
      </c>
      <c r="C5925" s="7" t="n">
        <v>8</v>
      </c>
      <c r="D5925" s="7" t="n">
        <v>1</v>
      </c>
      <c r="E5925" s="7" t="n">
        <v>0</v>
      </c>
    </row>
    <row r="5926" spans="1:9">
      <c r="A5926" t="s">
        <v>4</v>
      </c>
      <c r="B5926" s="4" t="s">
        <v>5</v>
      </c>
      <c r="C5926" s="4" t="s">
        <v>7</v>
      </c>
      <c r="D5926" s="4" t="s">
        <v>7</v>
      </c>
      <c r="E5926" s="4" t="s">
        <v>13</v>
      </c>
      <c r="F5926" s="4" t="s">
        <v>13</v>
      </c>
      <c r="G5926" s="4" t="s">
        <v>13</v>
      </c>
      <c r="H5926" s="4" t="s">
        <v>11</v>
      </c>
    </row>
    <row r="5927" spans="1:9">
      <c r="A5927" t="n">
        <v>50366</v>
      </c>
      <c r="B5927" s="60" t="n">
        <v>45</v>
      </c>
      <c r="C5927" s="7" t="n">
        <v>2</v>
      </c>
      <c r="D5927" s="7" t="n">
        <v>3</v>
      </c>
      <c r="E5927" s="7" t="n">
        <v>13.0900001525879</v>
      </c>
      <c r="F5927" s="7" t="n">
        <v>3.20000004768372</v>
      </c>
      <c r="G5927" s="7" t="n">
        <v>-32.0400009155273</v>
      </c>
      <c r="H5927" s="7" t="n">
        <v>0</v>
      </c>
    </row>
    <row r="5928" spans="1:9">
      <c r="A5928" t="s">
        <v>4</v>
      </c>
      <c r="B5928" s="4" t="s">
        <v>5</v>
      </c>
      <c r="C5928" s="4" t="s">
        <v>7</v>
      </c>
      <c r="D5928" s="4" t="s">
        <v>7</v>
      </c>
      <c r="E5928" s="4" t="s">
        <v>13</v>
      </c>
      <c r="F5928" s="4" t="s">
        <v>13</v>
      </c>
      <c r="G5928" s="4" t="s">
        <v>13</v>
      </c>
      <c r="H5928" s="4" t="s">
        <v>11</v>
      </c>
      <c r="I5928" s="4" t="s">
        <v>7</v>
      </c>
    </row>
    <row r="5929" spans="1:9">
      <c r="A5929" t="n">
        <v>50383</v>
      </c>
      <c r="B5929" s="60" t="n">
        <v>45</v>
      </c>
      <c r="C5929" s="7" t="n">
        <v>4</v>
      </c>
      <c r="D5929" s="7" t="n">
        <v>3</v>
      </c>
      <c r="E5929" s="7" t="n">
        <v>7</v>
      </c>
      <c r="F5929" s="7" t="n">
        <v>291.290008544922</v>
      </c>
      <c r="G5929" s="7" t="n">
        <v>0</v>
      </c>
      <c r="H5929" s="7" t="n">
        <v>0</v>
      </c>
      <c r="I5929" s="7" t="n">
        <v>1</v>
      </c>
    </row>
    <row r="5930" spans="1:9">
      <c r="A5930" t="s">
        <v>4</v>
      </c>
      <c r="B5930" s="4" t="s">
        <v>5</v>
      </c>
      <c r="C5930" s="4" t="s">
        <v>7</v>
      </c>
      <c r="D5930" s="4" t="s">
        <v>7</v>
      </c>
      <c r="E5930" s="4" t="s">
        <v>13</v>
      </c>
      <c r="F5930" s="4" t="s">
        <v>11</v>
      </c>
    </row>
    <row r="5931" spans="1:9">
      <c r="A5931" t="n">
        <v>50401</v>
      </c>
      <c r="B5931" s="60" t="n">
        <v>45</v>
      </c>
      <c r="C5931" s="7" t="n">
        <v>5</v>
      </c>
      <c r="D5931" s="7" t="n">
        <v>3</v>
      </c>
      <c r="E5931" s="7" t="n">
        <v>5.30000019073486</v>
      </c>
      <c r="F5931" s="7" t="n">
        <v>0</v>
      </c>
    </row>
    <row r="5932" spans="1:9">
      <c r="A5932" t="s">
        <v>4</v>
      </c>
      <c r="B5932" s="4" t="s">
        <v>5</v>
      </c>
      <c r="C5932" s="4" t="s">
        <v>7</v>
      </c>
      <c r="D5932" s="4" t="s">
        <v>7</v>
      </c>
      <c r="E5932" s="4" t="s">
        <v>13</v>
      </c>
      <c r="F5932" s="4" t="s">
        <v>11</v>
      </c>
    </row>
    <row r="5933" spans="1:9">
      <c r="A5933" t="n">
        <v>50410</v>
      </c>
      <c r="B5933" s="60" t="n">
        <v>45</v>
      </c>
      <c r="C5933" s="7" t="n">
        <v>11</v>
      </c>
      <c r="D5933" s="7" t="n">
        <v>3</v>
      </c>
      <c r="E5933" s="7" t="n">
        <v>34</v>
      </c>
      <c r="F5933" s="7" t="n">
        <v>0</v>
      </c>
    </row>
    <row r="5934" spans="1:9">
      <c r="A5934" t="s">
        <v>4</v>
      </c>
      <c r="B5934" s="4" t="s">
        <v>5</v>
      </c>
      <c r="C5934" s="4" t="s">
        <v>11</v>
      </c>
    </row>
    <row r="5935" spans="1:9">
      <c r="A5935" t="n">
        <v>50419</v>
      </c>
      <c r="B5935" s="28" t="n">
        <v>16</v>
      </c>
      <c r="C5935" s="7" t="n">
        <v>500</v>
      </c>
    </row>
    <row r="5936" spans="1:9">
      <c r="A5936" t="s">
        <v>4</v>
      </c>
      <c r="B5936" s="4" t="s">
        <v>5</v>
      </c>
      <c r="C5936" s="4" t="s">
        <v>7</v>
      </c>
      <c r="D5936" s="4" t="s">
        <v>11</v>
      </c>
      <c r="E5936" s="4" t="s">
        <v>13</v>
      </c>
    </row>
    <row r="5937" spans="1:9">
      <c r="A5937" t="n">
        <v>50422</v>
      </c>
      <c r="B5937" s="32" t="n">
        <v>58</v>
      </c>
      <c r="C5937" s="7" t="n">
        <v>100</v>
      </c>
      <c r="D5937" s="7" t="n">
        <v>1000</v>
      </c>
      <c r="E5937" s="7" t="n">
        <v>1</v>
      </c>
    </row>
    <row r="5938" spans="1:9">
      <c r="A5938" t="s">
        <v>4</v>
      </c>
      <c r="B5938" s="4" t="s">
        <v>5</v>
      </c>
      <c r="C5938" s="4" t="s">
        <v>7</v>
      </c>
      <c r="D5938" s="4" t="s">
        <v>11</v>
      </c>
    </row>
    <row r="5939" spans="1:9">
      <c r="A5939" t="n">
        <v>50430</v>
      </c>
      <c r="B5939" s="32" t="n">
        <v>58</v>
      </c>
      <c r="C5939" s="7" t="n">
        <v>255</v>
      </c>
      <c r="D5939" s="7" t="n">
        <v>0</v>
      </c>
    </row>
    <row r="5940" spans="1:9">
      <c r="A5940" t="s">
        <v>4</v>
      </c>
      <c r="B5940" s="4" t="s">
        <v>5</v>
      </c>
      <c r="C5940" s="4" t="s">
        <v>7</v>
      </c>
      <c r="D5940" s="4" t="s">
        <v>8</v>
      </c>
    </row>
    <row r="5941" spans="1:9">
      <c r="A5941" t="n">
        <v>50434</v>
      </c>
      <c r="B5941" s="6" t="n">
        <v>2</v>
      </c>
      <c r="C5941" s="7" t="n">
        <v>10</v>
      </c>
      <c r="D5941" s="7" t="s">
        <v>47</v>
      </c>
    </row>
    <row r="5942" spans="1:9">
      <c r="A5942" t="s">
        <v>4</v>
      </c>
      <c r="B5942" s="4" t="s">
        <v>5</v>
      </c>
      <c r="C5942" s="4" t="s">
        <v>11</v>
      </c>
    </row>
    <row r="5943" spans="1:9">
      <c r="A5943" t="n">
        <v>50457</v>
      </c>
      <c r="B5943" s="28" t="n">
        <v>16</v>
      </c>
      <c r="C5943" s="7" t="n">
        <v>0</v>
      </c>
    </row>
    <row r="5944" spans="1:9">
      <c r="A5944" t="s">
        <v>4</v>
      </c>
      <c r="B5944" s="4" t="s">
        <v>5</v>
      </c>
      <c r="C5944" s="4" t="s">
        <v>7</v>
      </c>
      <c r="D5944" s="4" t="s">
        <v>8</v>
      </c>
    </row>
    <row r="5945" spans="1:9">
      <c r="A5945" t="n">
        <v>50460</v>
      </c>
      <c r="B5945" s="6" t="n">
        <v>2</v>
      </c>
      <c r="C5945" s="7" t="n">
        <v>10</v>
      </c>
      <c r="D5945" s="7" t="s">
        <v>48</v>
      </c>
    </row>
    <row r="5946" spans="1:9">
      <c r="A5946" t="s">
        <v>4</v>
      </c>
      <c r="B5946" s="4" t="s">
        <v>5</v>
      </c>
      <c r="C5946" s="4" t="s">
        <v>11</v>
      </c>
    </row>
    <row r="5947" spans="1:9">
      <c r="A5947" t="n">
        <v>50478</v>
      </c>
      <c r="B5947" s="28" t="n">
        <v>16</v>
      </c>
      <c r="C5947" s="7" t="n">
        <v>0</v>
      </c>
    </row>
    <row r="5948" spans="1:9">
      <c r="A5948" t="s">
        <v>4</v>
      </c>
      <c r="B5948" s="4" t="s">
        <v>5</v>
      </c>
      <c r="C5948" s="4" t="s">
        <v>7</v>
      </c>
      <c r="D5948" s="4" t="s">
        <v>8</v>
      </c>
    </row>
    <row r="5949" spans="1:9">
      <c r="A5949" t="n">
        <v>50481</v>
      </c>
      <c r="B5949" s="6" t="n">
        <v>2</v>
      </c>
      <c r="C5949" s="7" t="n">
        <v>10</v>
      </c>
      <c r="D5949" s="7" t="s">
        <v>49</v>
      </c>
    </row>
    <row r="5950" spans="1:9">
      <c r="A5950" t="s">
        <v>4</v>
      </c>
      <c r="B5950" s="4" t="s">
        <v>5</v>
      </c>
      <c r="C5950" s="4" t="s">
        <v>11</v>
      </c>
    </row>
    <row r="5951" spans="1:9">
      <c r="A5951" t="n">
        <v>50500</v>
      </c>
      <c r="B5951" s="28" t="n">
        <v>16</v>
      </c>
      <c r="C5951" s="7" t="n">
        <v>0</v>
      </c>
    </row>
    <row r="5952" spans="1:9">
      <c r="A5952" t="s">
        <v>4</v>
      </c>
      <c r="B5952" s="4" t="s">
        <v>5</v>
      </c>
      <c r="C5952" s="4" t="s">
        <v>7</v>
      </c>
    </row>
    <row r="5953" spans="1:5">
      <c r="A5953" t="n">
        <v>50503</v>
      </c>
      <c r="B5953" s="34" t="n">
        <v>23</v>
      </c>
      <c r="C5953" s="7" t="n">
        <v>20</v>
      </c>
    </row>
    <row r="5954" spans="1:5">
      <c r="A5954" t="s">
        <v>4</v>
      </c>
      <c r="B5954" s="4" t="s">
        <v>5</v>
      </c>
      <c r="C5954" s="4" t="s">
        <v>12</v>
      </c>
    </row>
    <row r="5955" spans="1:5">
      <c r="A5955" t="n">
        <v>50505</v>
      </c>
      <c r="B5955" s="13" t="n">
        <v>3</v>
      </c>
      <c r="C5955" s="11" t="n">
        <f t="normal" ca="1">A5977</f>
        <v>0</v>
      </c>
    </row>
    <row r="5956" spans="1:5">
      <c r="A5956" t="s">
        <v>4</v>
      </c>
      <c r="B5956" s="4" t="s">
        <v>5</v>
      </c>
      <c r="C5956" s="4" t="s">
        <v>7</v>
      </c>
      <c r="D5956" s="4" t="s">
        <v>11</v>
      </c>
      <c r="E5956" s="4" t="s">
        <v>13</v>
      </c>
    </row>
    <row r="5957" spans="1:5">
      <c r="A5957" t="n">
        <v>50510</v>
      </c>
      <c r="B5957" s="32" t="n">
        <v>58</v>
      </c>
      <c r="C5957" s="7" t="n">
        <v>101</v>
      </c>
      <c r="D5957" s="7" t="n">
        <v>500</v>
      </c>
      <c r="E5957" s="7" t="n">
        <v>1</v>
      </c>
    </row>
    <row r="5958" spans="1:5">
      <c r="A5958" t="s">
        <v>4</v>
      </c>
      <c r="B5958" s="4" t="s">
        <v>5</v>
      </c>
      <c r="C5958" s="4" t="s">
        <v>7</v>
      </c>
      <c r="D5958" s="4" t="s">
        <v>11</v>
      </c>
    </row>
    <row r="5959" spans="1:5">
      <c r="A5959" t="n">
        <v>50518</v>
      </c>
      <c r="B5959" s="32" t="n">
        <v>58</v>
      </c>
      <c r="C5959" s="7" t="n">
        <v>254</v>
      </c>
      <c r="D5959" s="7" t="n">
        <v>0</v>
      </c>
    </row>
    <row r="5960" spans="1:5">
      <c r="A5960" t="s">
        <v>4</v>
      </c>
      <c r="B5960" s="4" t="s">
        <v>5</v>
      </c>
      <c r="C5960" s="4" t="s">
        <v>7</v>
      </c>
      <c r="D5960" s="4" t="s">
        <v>7</v>
      </c>
      <c r="E5960" s="4" t="s">
        <v>11</v>
      </c>
    </row>
    <row r="5961" spans="1:5">
      <c r="A5961" t="n">
        <v>50522</v>
      </c>
      <c r="B5961" s="60" t="n">
        <v>45</v>
      </c>
      <c r="C5961" s="7" t="n">
        <v>8</v>
      </c>
      <c r="D5961" s="7" t="n">
        <v>1</v>
      </c>
      <c r="E5961" s="7" t="n">
        <v>0</v>
      </c>
    </row>
    <row r="5962" spans="1:5">
      <c r="A5962" t="s">
        <v>4</v>
      </c>
      <c r="B5962" s="4" t="s">
        <v>5</v>
      </c>
      <c r="C5962" s="4" t="s">
        <v>7</v>
      </c>
      <c r="D5962" s="4" t="s">
        <v>8</v>
      </c>
    </row>
    <row r="5963" spans="1:5">
      <c r="A5963" t="n">
        <v>50527</v>
      </c>
      <c r="B5963" s="6" t="n">
        <v>2</v>
      </c>
      <c r="C5963" s="7" t="n">
        <v>10</v>
      </c>
      <c r="D5963" s="7" t="s">
        <v>47</v>
      </c>
    </row>
    <row r="5964" spans="1:5">
      <c r="A5964" t="s">
        <v>4</v>
      </c>
      <c r="B5964" s="4" t="s">
        <v>5</v>
      </c>
      <c r="C5964" s="4" t="s">
        <v>11</v>
      </c>
    </row>
    <row r="5965" spans="1:5">
      <c r="A5965" t="n">
        <v>50550</v>
      </c>
      <c r="B5965" s="28" t="n">
        <v>16</v>
      </c>
      <c r="C5965" s="7" t="n">
        <v>0</v>
      </c>
    </row>
    <row r="5966" spans="1:5">
      <c r="A5966" t="s">
        <v>4</v>
      </c>
      <c r="B5966" s="4" t="s">
        <v>5</v>
      </c>
      <c r="C5966" s="4" t="s">
        <v>7</v>
      </c>
      <c r="D5966" s="4" t="s">
        <v>8</v>
      </c>
    </row>
    <row r="5967" spans="1:5">
      <c r="A5967" t="n">
        <v>50553</v>
      </c>
      <c r="B5967" s="6" t="n">
        <v>2</v>
      </c>
      <c r="C5967" s="7" t="n">
        <v>10</v>
      </c>
      <c r="D5967" s="7" t="s">
        <v>48</v>
      </c>
    </row>
    <row r="5968" spans="1:5">
      <c r="A5968" t="s">
        <v>4</v>
      </c>
      <c r="B5968" s="4" t="s">
        <v>5</v>
      </c>
      <c r="C5968" s="4" t="s">
        <v>11</v>
      </c>
    </row>
    <row r="5969" spans="1:5">
      <c r="A5969" t="n">
        <v>50571</v>
      </c>
      <c r="B5969" s="28" t="n">
        <v>16</v>
      </c>
      <c r="C5969" s="7" t="n">
        <v>0</v>
      </c>
    </row>
    <row r="5970" spans="1:5">
      <c r="A5970" t="s">
        <v>4</v>
      </c>
      <c r="B5970" s="4" t="s">
        <v>5</v>
      </c>
      <c r="C5970" s="4" t="s">
        <v>7</v>
      </c>
      <c r="D5970" s="4" t="s">
        <v>8</v>
      </c>
    </row>
    <row r="5971" spans="1:5">
      <c r="A5971" t="n">
        <v>50574</v>
      </c>
      <c r="B5971" s="6" t="n">
        <v>2</v>
      </c>
      <c r="C5971" s="7" t="n">
        <v>10</v>
      </c>
      <c r="D5971" s="7" t="s">
        <v>49</v>
      </c>
    </row>
    <row r="5972" spans="1:5">
      <c r="A5972" t="s">
        <v>4</v>
      </c>
      <c r="B5972" s="4" t="s">
        <v>5</v>
      </c>
      <c r="C5972" s="4" t="s">
        <v>11</v>
      </c>
    </row>
    <row r="5973" spans="1:5">
      <c r="A5973" t="n">
        <v>50593</v>
      </c>
      <c r="B5973" s="28" t="n">
        <v>16</v>
      </c>
      <c r="C5973" s="7" t="n">
        <v>0</v>
      </c>
    </row>
    <row r="5974" spans="1:5">
      <c r="A5974" t="s">
        <v>4</v>
      </c>
      <c r="B5974" s="4" t="s">
        <v>5</v>
      </c>
      <c r="C5974" s="4" t="s">
        <v>7</v>
      </c>
    </row>
    <row r="5975" spans="1:5">
      <c r="A5975" t="n">
        <v>50596</v>
      </c>
      <c r="B5975" s="34" t="n">
        <v>23</v>
      </c>
      <c r="C5975" s="7" t="n">
        <v>20</v>
      </c>
    </row>
    <row r="5976" spans="1:5">
      <c r="A5976" t="s">
        <v>4</v>
      </c>
      <c r="B5976" s="4" t="s">
        <v>5</v>
      </c>
    </row>
    <row r="5977" spans="1:5">
      <c r="A5977" t="n">
        <v>50598</v>
      </c>
      <c r="B5977" s="5" t="n">
        <v>1</v>
      </c>
    </row>
    <row r="5978" spans="1:5" s="3" customFormat="1" customHeight="0">
      <c r="A5978" s="3" t="s">
        <v>2</v>
      </c>
      <c r="B5978" s="3" t="s">
        <v>505</v>
      </c>
    </row>
    <row r="5979" spans="1:5">
      <c r="A5979" t="s">
        <v>4</v>
      </c>
      <c r="B5979" s="4" t="s">
        <v>5</v>
      </c>
      <c r="C5979" s="4" t="s">
        <v>7</v>
      </c>
      <c r="D5979" s="4" t="s">
        <v>11</v>
      </c>
    </row>
    <row r="5980" spans="1:5">
      <c r="A5980" t="n">
        <v>50600</v>
      </c>
      <c r="B5980" s="22" t="n">
        <v>22</v>
      </c>
      <c r="C5980" s="7" t="n">
        <v>0</v>
      </c>
      <c r="D5980" s="7" t="n">
        <v>0</v>
      </c>
    </row>
    <row r="5981" spans="1:5">
      <c r="A5981" t="s">
        <v>4</v>
      </c>
      <c r="B5981" s="4" t="s">
        <v>5</v>
      </c>
      <c r="C5981" s="4" t="s">
        <v>7</v>
      </c>
      <c r="D5981" s="4" t="s">
        <v>11</v>
      </c>
      <c r="E5981" s="4" t="s">
        <v>13</v>
      </c>
    </row>
    <row r="5982" spans="1:5">
      <c r="A5982" t="n">
        <v>50604</v>
      </c>
      <c r="B5982" s="32" t="n">
        <v>58</v>
      </c>
      <c r="C5982" s="7" t="n">
        <v>101</v>
      </c>
      <c r="D5982" s="7" t="n">
        <v>500</v>
      </c>
      <c r="E5982" s="7" t="n">
        <v>1</v>
      </c>
    </row>
    <row r="5983" spans="1:5">
      <c r="A5983" t="s">
        <v>4</v>
      </c>
      <c r="B5983" s="4" t="s">
        <v>5</v>
      </c>
      <c r="C5983" s="4" t="s">
        <v>7</v>
      </c>
      <c r="D5983" s="4" t="s">
        <v>11</v>
      </c>
    </row>
    <row r="5984" spans="1:5">
      <c r="A5984" t="n">
        <v>50612</v>
      </c>
      <c r="B5984" s="32" t="n">
        <v>58</v>
      </c>
      <c r="C5984" s="7" t="n">
        <v>254</v>
      </c>
      <c r="D5984" s="7" t="n">
        <v>0</v>
      </c>
    </row>
    <row r="5985" spans="1:5">
      <c r="A5985" t="s">
        <v>4</v>
      </c>
      <c r="B5985" s="4" t="s">
        <v>5</v>
      </c>
      <c r="C5985" s="4" t="s">
        <v>7</v>
      </c>
    </row>
    <row r="5986" spans="1:5">
      <c r="A5986" t="n">
        <v>50616</v>
      </c>
      <c r="B5986" s="52" t="n">
        <v>64</v>
      </c>
      <c r="C5986" s="7" t="n">
        <v>7</v>
      </c>
    </row>
    <row r="5987" spans="1:5">
      <c r="A5987" t="s">
        <v>4</v>
      </c>
      <c r="B5987" s="4" t="s">
        <v>5</v>
      </c>
      <c r="C5987" s="4" t="s">
        <v>7</v>
      </c>
      <c r="D5987" s="4" t="s">
        <v>7</v>
      </c>
      <c r="E5987" s="4" t="s">
        <v>13</v>
      </c>
      <c r="F5987" s="4" t="s">
        <v>13</v>
      </c>
      <c r="G5987" s="4" t="s">
        <v>13</v>
      </c>
      <c r="H5987" s="4" t="s">
        <v>11</v>
      </c>
    </row>
    <row r="5988" spans="1:5">
      <c r="A5988" t="n">
        <v>50618</v>
      </c>
      <c r="B5988" s="60" t="n">
        <v>45</v>
      </c>
      <c r="C5988" s="7" t="n">
        <v>2</v>
      </c>
      <c r="D5988" s="7" t="n">
        <v>3</v>
      </c>
      <c r="E5988" s="7" t="n">
        <v>-27.9300003051758</v>
      </c>
      <c r="F5988" s="7" t="n">
        <v>2.20000004768372</v>
      </c>
      <c r="G5988" s="7" t="n">
        <v>-0.0199999995529652</v>
      </c>
      <c r="H5988" s="7" t="n">
        <v>0</v>
      </c>
    </row>
    <row r="5989" spans="1:5">
      <c r="A5989" t="s">
        <v>4</v>
      </c>
      <c r="B5989" s="4" t="s">
        <v>5</v>
      </c>
      <c r="C5989" s="4" t="s">
        <v>7</v>
      </c>
      <c r="D5989" s="4" t="s">
        <v>7</v>
      </c>
      <c r="E5989" s="4" t="s">
        <v>13</v>
      </c>
      <c r="F5989" s="4" t="s">
        <v>13</v>
      </c>
      <c r="G5989" s="4" t="s">
        <v>13</v>
      </c>
      <c r="H5989" s="4" t="s">
        <v>11</v>
      </c>
      <c r="I5989" s="4" t="s">
        <v>7</v>
      </c>
    </row>
    <row r="5990" spans="1:5">
      <c r="A5990" t="n">
        <v>50635</v>
      </c>
      <c r="B5990" s="60" t="n">
        <v>45</v>
      </c>
      <c r="C5990" s="7" t="n">
        <v>4</v>
      </c>
      <c r="D5990" s="7" t="n">
        <v>3</v>
      </c>
      <c r="E5990" s="7" t="n">
        <v>-3.64000010490417</v>
      </c>
      <c r="F5990" s="7" t="n">
        <v>62.6800003051758</v>
      </c>
      <c r="G5990" s="7" t="n">
        <v>0</v>
      </c>
      <c r="H5990" s="7" t="n">
        <v>0</v>
      </c>
      <c r="I5990" s="7" t="n">
        <v>1</v>
      </c>
    </row>
    <row r="5991" spans="1:5">
      <c r="A5991" t="s">
        <v>4</v>
      </c>
      <c r="B5991" s="4" t="s">
        <v>5</v>
      </c>
      <c r="C5991" s="4" t="s">
        <v>7</v>
      </c>
      <c r="D5991" s="4" t="s">
        <v>7</v>
      </c>
      <c r="E5991" s="4" t="s">
        <v>13</v>
      </c>
      <c r="F5991" s="4" t="s">
        <v>11</v>
      </c>
    </row>
    <row r="5992" spans="1:5">
      <c r="A5992" t="n">
        <v>50653</v>
      </c>
      <c r="B5992" s="60" t="n">
        <v>45</v>
      </c>
      <c r="C5992" s="7" t="n">
        <v>5</v>
      </c>
      <c r="D5992" s="7" t="n">
        <v>3</v>
      </c>
      <c r="E5992" s="7" t="n">
        <v>5.30000019073486</v>
      </c>
      <c r="F5992" s="7" t="n">
        <v>0</v>
      </c>
    </row>
    <row r="5993" spans="1:5">
      <c r="A5993" t="s">
        <v>4</v>
      </c>
      <c r="B5993" s="4" t="s">
        <v>5</v>
      </c>
      <c r="C5993" s="4" t="s">
        <v>7</v>
      </c>
      <c r="D5993" s="4" t="s">
        <v>7</v>
      </c>
      <c r="E5993" s="4" t="s">
        <v>13</v>
      </c>
      <c r="F5993" s="4" t="s">
        <v>11</v>
      </c>
    </row>
    <row r="5994" spans="1:5">
      <c r="A5994" t="n">
        <v>50662</v>
      </c>
      <c r="B5994" s="60" t="n">
        <v>45</v>
      </c>
      <c r="C5994" s="7" t="n">
        <v>11</v>
      </c>
      <c r="D5994" s="7" t="n">
        <v>3</v>
      </c>
      <c r="E5994" s="7" t="n">
        <v>34</v>
      </c>
      <c r="F5994" s="7" t="n">
        <v>0</v>
      </c>
    </row>
    <row r="5995" spans="1:5">
      <c r="A5995" t="s">
        <v>4</v>
      </c>
      <c r="B5995" s="4" t="s">
        <v>5</v>
      </c>
      <c r="C5995" s="4" t="s">
        <v>11</v>
      </c>
      <c r="D5995" s="4" t="s">
        <v>13</v>
      </c>
      <c r="E5995" s="4" t="s">
        <v>13</v>
      </c>
      <c r="F5995" s="4" t="s">
        <v>13</v>
      </c>
      <c r="G5995" s="4" t="s">
        <v>13</v>
      </c>
    </row>
    <row r="5996" spans="1:5">
      <c r="A5996" t="n">
        <v>50671</v>
      </c>
      <c r="B5996" s="37" t="n">
        <v>46</v>
      </c>
      <c r="C5996" s="7" t="n">
        <v>61456</v>
      </c>
      <c r="D5996" s="7" t="n">
        <v>-27.8400001525879</v>
      </c>
      <c r="E5996" s="7" t="n">
        <v>1</v>
      </c>
      <c r="F5996" s="7" t="n">
        <v>0.0299999993294477</v>
      </c>
      <c r="G5996" s="7" t="n">
        <v>268.399993896484</v>
      </c>
    </row>
    <row r="5997" spans="1:5">
      <c r="A5997" t="s">
        <v>4</v>
      </c>
      <c r="B5997" s="4" t="s">
        <v>5</v>
      </c>
      <c r="C5997" s="4" t="s">
        <v>7</v>
      </c>
      <c r="D5997" s="4" t="s">
        <v>11</v>
      </c>
    </row>
    <row r="5998" spans="1:5">
      <c r="A5998" t="n">
        <v>50690</v>
      </c>
      <c r="B5998" s="32" t="n">
        <v>58</v>
      </c>
      <c r="C5998" s="7" t="n">
        <v>255</v>
      </c>
      <c r="D5998" s="7" t="n">
        <v>0</v>
      </c>
    </row>
    <row r="5999" spans="1:5">
      <c r="A5999" t="s">
        <v>4</v>
      </c>
      <c r="B5999" s="4" t="s">
        <v>5</v>
      </c>
      <c r="C5999" s="4" t="s">
        <v>7</v>
      </c>
      <c r="D5999" s="4" t="s">
        <v>11</v>
      </c>
      <c r="E5999" s="4" t="s">
        <v>13</v>
      </c>
    </row>
    <row r="6000" spans="1:5">
      <c r="A6000" t="n">
        <v>50694</v>
      </c>
      <c r="B6000" s="32" t="n">
        <v>58</v>
      </c>
      <c r="C6000" s="7" t="n">
        <v>0</v>
      </c>
      <c r="D6000" s="7" t="n">
        <v>300</v>
      </c>
      <c r="E6000" s="7" t="n">
        <v>0.300000011920929</v>
      </c>
    </row>
    <row r="6001" spans="1:9">
      <c r="A6001" t="s">
        <v>4</v>
      </c>
      <c r="B6001" s="4" t="s">
        <v>5</v>
      </c>
      <c r="C6001" s="4" t="s">
        <v>7</v>
      </c>
      <c r="D6001" s="4" t="s">
        <v>11</v>
      </c>
    </row>
    <row r="6002" spans="1:9">
      <c r="A6002" t="n">
        <v>50702</v>
      </c>
      <c r="B6002" s="32" t="n">
        <v>58</v>
      </c>
      <c r="C6002" s="7" t="n">
        <v>255</v>
      </c>
      <c r="D6002" s="7" t="n">
        <v>0</v>
      </c>
    </row>
    <row r="6003" spans="1:9">
      <c r="A6003" t="s">
        <v>4</v>
      </c>
      <c r="B6003" s="4" t="s">
        <v>5</v>
      </c>
      <c r="C6003" s="4" t="s">
        <v>7</v>
      </c>
      <c r="D6003" s="4" t="s">
        <v>11</v>
      </c>
      <c r="E6003" s="4" t="s">
        <v>11</v>
      </c>
      <c r="F6003" s="4" t="s">
        <v>11</v>
      </c>
      <c r="G6003" s="4" t="s">
        <v>11</v>
      </c>
      <c r="H6003" s="4" t="s">
        <v>7</v>
      </c>
    </row>
    <row r="6004" spans="1:9">
      <c r="A6004" t="n">
        <v>50706</v>
      </c>
      <c r="B6004" s="23" t="n">
        <v>25</v>
      </c>
      <c r="C6004" s="7" t="n">
        <v>5</v>
      </c>
      <c r="D6004" s="7" t="n">
        <v>65535</v>
      </c>
      <c r="E6004" s="7" t="n">
        <v>160</v>
      </c>
      <c r="F6004" s="7" t="n">
        <v>65535</v>
      </c>
      <c r="G6004" s="7" t="n">
        <v>65535</v>
      </c>
      <c r="H6004" s="7" t="n">
        <v>0</v>
      </c>
    </row>
    <row r="6005" spans="1:9">
      <c r="A6005" t="s">
        <v>4</v>
      </c>
      <c r="B6005" s="4" t="s">
        <v>5</v>
      </c>
      <c r="C6005" s="4" t="s">
        <v>11</v>
      </c>
      <c r="D6005" s="4" t="s">
        <v>7</v>
      </c>
      <c r="E6005" s="4" t="s">
        <v>7</v>
      </c>
      <c r="F6005" s="4" t="s">
        <v>7</v>
      </c>
      <c r="G6005" s="4" t="s">
        <v>39</v>
      </c>
      <c r="H6005" s="4" t="s">
        <v>7</v>
      </c>
      <c r="I6005" s="4" t="s">
        <v>7</v>
      </c>
      <c r="J6005" s="4" t="s">
        <v>7</v>
      </c>
      <c r="K6005" s="4" t="s">
        <v>7</v>
      </c>
    </row>
    <row r="6006" spans="1:9">
      <c r="A6006" t="n">
        <v>50717</v>
      </c>
      <c r="B6006" s="24" t="n">
        <v>24</v>
      </c>
      <c r="C6006" s="7" t="n">
        <v>65533</v>
      </c>
      <c r="D6006" s="7" t="n">
        <v>11</v>
      </c>
      <c r="E6006" s="7" t="n">
        <v>6</v>
      </c>
      <c r="F6006" s="7" t="n">
        <v>8</v>
      </c>
      <c r="G6006" s="7" t="s">
        <v>506</v>
      </c>
      <c r="H6006" s="7" t="n">
        <v>6</v>
      </c>
      <c r="I6006" s="7" t="n">
        <v>8</v>
      </c>
      <c r="J6006" s="7" t="n">
        <v>2</v>
      </c>
      <c r="K6006" s="7" t="n">
        <v>0</v>
      </c>
    </row>
    <row r="6007" spans="1:9">
      <c r="A6007" t="s">
        <v>4</v>
      </c>
      <c r="B6007" s="4" t="s">
        <v>5</v>
      </c>
      <c r="C6007" s="4" t="s">
        <v>7</v>
      </c>
      <c r="D6007" s="4" t="s">
        <v>7</v>
      </c>
      <c r="E6007" s="4" t="s">
        <v>15</v>
      </c>
      <c r="F6007" s="4" t="s">
        <v>7</v>
      </c>
      <c r="G6007" s="4" t="s">
        <v>7</v>
      </c>
    </row>
    <row r="6008" spans="1:9">
      <c r="A6008" t="n">
        <v>50748</v>
      </c>
      <c r="B6008" s="75" t="n">
        <v>18</v>
      </c>
      <c r="C6008" s="7" t="n">
        <v>0</v>
      </c>
      <c r="D6008" s="7" t="n">
        <v>0</v>
      </c>
      <c r="E6008" s="7" t="n">
        <v>0</v>
      </c>
      <c r="F6008" s="7" t="n">
        <v>19</v>
      </c>
      <c r="G6008" s="7" t="n">
        <v>1</v>
      </c>
    </row>
    <row r="6009" spans="1:9">
      <c r="A6009" t="s">
        <v>4</v>
      </c>
      <c r="B6009" s="4" t="s">
        <v>5</v>
      </c>
      <c r="C6009" s="4" t="s">
        <v>7</v>
      </c>
      <c r="D6009" s="4" t="s">
        <v>7</v>
      </c>
      <c r="E6009" s="4" t="s">
        <v>11</v>
      </c>
      <c r="F6009" s="4" t="s">
        <v>13</v>
      </c>
    </row>
    <row r="6010" spans="1:9">
      <c r="A6010" t="n">
        <v>50757</v>
      </c>
      <c r="B6010" s="76" t="n">
        <v>107</v>
      </c>
      <c r="C6010" s="7" t="n">
        <v>0</v>
      </c>
      <c r="D6010" s="7" t="n">
        <v>0</v>
      </c>
      <c r="E6010" s="7" t="n">
        <v>0</v>
      </c>
      <c r="F6010" s="7" t="n">
        <v>32</v>
      </c>
    </row>
    <row r="6011" spans="1:9">
      <c r="A6011" t="s">
        <v>4</v>
      </c>
      <c r="B6011" s="4" t="s">
        <v>5</v>
      </c>
      <c r="C6011" s="4" t="s">
        <v>7</v>
      </c>
      <c r="D6011" s="4" t="s">
        <v>7</v>
      </c>
      <c r="E6011" s="4" t="s">
        <v>8</v>
      </c>
      <c r="F6011" s="4" t="s">
        <v>11</v>
      </c>
    </row>
    <row r="6012" spans="1:9">
      <c r="A6012" t="n">
        <v>50766</v>
      </c>
      <c r="B6012" s="76" t="n">
        <v>107</v>
      </c>
      <c r="C6012" s="7" t="n">
        <v>1</v>
      </c>
      <c r="D6012" s="7" t="n">
        <v>0</v>
      </c>
      <c r="E6012" s="7" t="s">
        <v>414</v>
      </c>
      <c r="F6012" s="7" t="n">
        <v>1</v>
      </c>
    </row>
    <row r="6013" spans="1:9">
      <c r="A6013" t="s">
        <v>4</v>
      </c>
      <c r="B6013" s="4" t="s">
        <v>5</v>
      </c>
      <c r="C6013" s="4" t="s">
        <v>7</v>
      </c>
      <c r="D6013" s="4" t="s">
        <v>7</v>
      </c>
      <c r="E6013" s="4" t="s">
        <v>8</v>
      </c>
      <c r="F6013" s="4" t="s">
        <v>11</v>
      </c>
    </row>
    <row r="6014" spans="1:9">
      <c r="A6014" t="n">
        <v>50775</v>
      </c>
      <c r="B6014" s="76" t="n">
        <v>107</v>
      </c>
      <c r="C6014" s="7" t="n">
        <v>1</v>
      </c>
      <c r="D6014" s="7" t="n">
        <v>0</v>
      </c>
      <c r="E6014" s="7" t="s">
        <v>415</v>
      </c>
      <c r="F6014" s="7" t="n">
        <v>2</v>
      </c>
    </row>
    <row r="6015" spans="1:9">
      <c r="A6015" t="s">
        <v>4</v>
      </c>
      <c r="B6015" s="4" t="s">
        <v>5</v>
      </c>
      <c r="C6015" s="4" t="s">
        <v>7</v>
      </c>
      <c r="D6015" s="4" t="s">
        <v>7</v>
      </c>
      <c r="E6015" s="4" t="s">
        <v>7</v>
      </c>
      <c r="F6015" s="4" t="s">
        <v>11</v>
      </c>
      <c r="G6015" s="4" t="s">
        <v>11</v>
      </c>
      <c r="H6015" s="4" t="s">
        <v>7</v>
      </c>
    </row>
    <row r="6016" spans="1:9">
      <c r="A6016" t="n">
        <v>50783</v>
      </c>
      <c r="B6016" s="76" t="n">
        <v>107</v>
      </c>
      <c r="C6016" s="7" t="n">
        <v>2</v>
      </c>
      <c r="D6016" s="7" t="n">
        <v>0</v>
      </c>
      <c r="E6016" s="7" t="n">
        <v>1</v>
      </c>
      <c r="F6016" s="7" t="n">
        <v>65535</v>
      </c>
      <c r="G6016" s="7" t="n">
        <v>65535</v>
      </c>
      <c r="H6016" s="7" t="n">
        <v>0</v>
      </c>
    </row>
    <row r="6017" spans="1:11">
      <c r="A6017" t="s">
        <v>4</v>
      </c>
      <c r="B6017" s="4" t="s">
        <v>5</v>
      </c>
      <c r="C6017" s="4" t="s">
        <v>7</v>
      </c>
      <c r="D6017" s="4" t="s">
        <v>7</v>
      </c>
      <c r="E6017" s="4" t="s">
        <v>7</v>
      </c>
    </row>
    <row r="6018" spans="1:11">
      <c r="A6018" t="n">
        <v>50792</v>
      </c>
      <c r="B6018" s="76" t="n">
        <v>107</v>
      </c>
      <c r="C6018" s="7" t="n">
        <v>4</v>
      </c>
      <c r="D6018" s="7" t="n">
        <v>0</v>
      </c>
      <c r="E6018" s="7" t="n">
        <v>0</v>
      </c>
    </row>
    <row r="6019" spans="1:11">
      <c r="A6019" t="s">
        <v>4</v>
      </c>
      <c r="B6019" s="4" t="s">
        <v>5</v>
      </c>
      <c r="C6019" s="4" t="s">
        <v>7</v>
      </c>
      <c r="D6019" s="4" t="s">
        <v>7</v>
      </c>
    </row>
    <row r="6020" spans="1:11">
      <c r="A6020" t="n">
        <v>50796</v>
      </c>
      <c r="B6020" s="76" t="n">
        <v>107</v>
      </c>
      <c r="C6020" s="7" t="n">
        <v>3</v>
      </c>
      <c r="D6020" s="7" t="n">
        <v>0</v>
      </c>
    </row>
    <row r="6021" spans="1:11">
      <c r="A6021" t="s">
        <v>4</v>
      </c>
      <c r="B6021" s="4" t="s">
        <v>5</v>
      </c>
      <c r="C6021" s="4" t="s">
        <v>7</v>
      </c>
    </row>
    <row r="6022" spans="1:11">
      <c r="A6022" t="n">
        <v>50799</v>
      </c>
      <c r="B6022" s="26" t="n">
        <v>27</v>
      </c>
      <c r="C6022" s="7" t="n">
        <v>0</v>
      </c>
    </row>
    <row r="6023" spans="1:11">
      <c r="A6023" t="s">
        <v>4</v>
      </c>
      <c r="B6023" s="4" t="s">
        <v>5</v>
      </c>
      <c r="C6023" s="4" t="s">
        <v>7</v>
      </c>
      <c r="D6023" s="4" t="s">
        <v>11</v>
      </c>
      <c r="E6023" s="4" t="s">
        <v>11</v>
      </c>
      <c r="F6023" s="4" t="s">
        <v>11</v>
      </c>
      <c r="G6023" s="4" t="s">
        <v>11</v>
      </c>
      <c r="H6023" s="4" t="s">
        <v>7</v>
      </c>
    </row>
    <row r="6024" spans="1:11">
      <c r="A6024" t="n">
        <v>50801</v>
      </c>
      <c r="B6024" s="23" t="n">
        <v>25</v>
      </c>
      <c r="C6024" s="7" t="n">
        <v>5</v>
      </c>
      <c r="D6024" s="7" t="n">
        <v>65535</v>
      </c>
      <c r="E6024" s="7" t="n">
        <v>65535</v>
      </c>
      <c r="F6024" s="7" t="n">
        <v>65535</v>
      </c>
      <c r="G6024" s="7" t="n">
        <v>65535</v>
      </c>
      <c r="H6024" s="7" t="n">
        <v>0</v>
      </c>
    </row>
    <row r="6025" spans="1:11">
      <c r="A6025" t="s">
        <v>4</v>
      </c>
      <c r="B6025" s="4" t="s">
        <v>5</v>
      </c>
      <c r="C6025" s="4" t="s">
        <v>7</v>
      </c>
      <c r="D6025" s="4" t="s">
        <v>11</v>
      </c>
      <c r="E6025" s="4" t="s">
        <v>13</v>
      </c>
    </row>
    <row r="6026" spans="1:11">
      <c r="A6026" t="n">
        <v>50812</v>
      </c>
      <c r="B6026" s="32" t="n">
        <v>58</v>
      </c>
      <c r="C6026" s="7" t="n">
        <v>100</v>
      </c>
      <c r="D6026" s="7" t="n">
        <v>300</v>
      </c>
      <c r="E6026" s="7" t="n">
        <v>0.300000011920929</v>
      </c>
    </row>
    <row r="6027" spans="1:11">
      <c r="A6027" t="s">
        <v>4</v>
      </c>
      <c r="B6027" s="4" t="s">
        <v>5</v>
      </c>
      <c r="C6027" s="4" t="s">
        <v>7</v>
      </c>
      <c r="D6027" s="4" t="s">
        <v>11</v>
      </c>
    </row>
    <row r="6028" spans="1:11">
      <c r="A6028" t="n">
        <v>50820</v>
      </c>
      <c r="B6028" s="32" t="n">
        <v>58</v>
      </c>
      <c r="C6028" s="7" t="n">
        <v>255</v>
      </c>
      <c r="D6028" s="7" t="n">
        <v>0</v>
      </c>
    </row>
    <row r="6029" spans="1:11">
      <c r="A6029" t="s">
        <v>4</v>
      </c>
      <c r="B6029" s="4" t="s">
        <v>5</v>
      </c>
      <c r="C6029" s="4" t="s">
        <v>7</v>
      </c>
      <c r="D6029" s="4" t="s">
        <v>7</v>
      </c>
      <c r="E6029" s="4" t="s">
        <v>7</v>
      </c>
      <c r="F6029" s="4" t="s">
        <v>15</v>
      </c>
      <c r="G6029" s="4" t="s">
        <v>7</v>
      </c>
      <c r="H6029" s="4" t="s">
        <v>7</v>
      </c>
      <c r="I6029" s="4" t="s">
        <v>12</v>
      </c>
    </row>
    <row r="6030" spans="1:11">
      <c r="A6030" t="n">
        <v>50824</v>
      </c>
      <c r="B6030" s="10" t="n">
        <v>5</v>
      </c>
      <c r="C6030" s="7" t="n">
        <v>35</v>
      </c>
      <c r="D6030" s="7" t="n">
        <v>0</v>
      </c>
      <c r="E6030" s="7" t="n">
        <v>0</v>
      </c>
      <c r="F6030" s="7" t="n">
        <v>1</v>
      </c>
      <c r="G6030" s="7" t="n">
        <v>2</v>
      </c>
      <c r="H6030" s="7" t="n">
        <v>1</v>
      </c>
      <c r="I6030" s="11" t="n">
        <f t="normal" ca="1">A6038</f>
        <v>0</v>
      </c>
    </row>
    <row r="6031" spans="1:11">
      <c r="A6031" t="s">
        <v>4</v>
      </c>
      <c r="B6031" s="4" t="s">
        <v>5</v>
      </c>
      <c r="C6031" s="4" t="s">
        <v>7</v>
      </c>
      <c r="D6031" s="4" t="s">
        <v>11</v>
      </c>
      <c r="E6031" s="4" t="s">
        <v>13</v>
      </c>
    </row>
    <row r="6032" spans="1:11">
      <c r="A6032" t="n">
        <v>50838</v>
      </c>
      <c r="B6032" s="32" t="n">
        <v>58</v>
      </c>
      <c r="C6032" s="7" t="n">
        <v>0</v>
      </c>
      <c r="D6032" s="7" t="n">
        <v>1000</v>
      </c>
      <c r="E6032" s="7" t="n">
        <v>1</v>
      </c>
    </row>
    <row r="6033" spans="1:9">
      <c r="A6033" t="s">
        <v>4</v>
      </c>
      <c r="B6033" s="4" t="s">
        <v>5</v>
      </c>
      <c r="C6033" s="4" t="s">
        <v>7</v>
      </c>
      <c r="D6033" s="4" t="s">
        <v>11</v>
      </c>
    </row>
    <row r="6034" spans="1:9">
      <c r="A6034" t="n">
        <v>50846</v>
      </c>
      <c r="B6034" s="32" t="n">
        <v>58</v>
      </c>
      <c r="C6034" s="7" t="n">
        <v>255</v>
      </c>
      <c r="D6034" s="7" t="n">
        <v>0</v>
      </c>
    </row>
    <row r="6035" spans="1:9">
      <c r="A6035" t="s">
        <v>4</v>
      </c>
      <c r="B6035" s="4" t="s">
        <v>5</v>
      </c>
      <c r="C6035" s="4" t="s">
        <v>12</v>
      </c>
    </row>
    <row r="6036" spans="1:9">
      <c r="A6036" t="n">
        <v>50850</v>
      </c>
      <c r="B6036" s="13" t="n">
        <v>3</v>
      </c>
      <c r="C6036" s="11" t="n">
        <f t="normal" ca="1">A6038</f>
        <v>0</v>
      </c>
    </row>
    <row r="6037" spans="1:9">
      <c r="A6037" t="s">
        <v>4</v>
      </c>
      <c r="B6037" s="4" t="s">
        <v>5</v>
      </c>
      <c r="C6037" s="4" t="s">
        <v>7</v>
      </c>
      <c r="D6037" s="4" t="s">
        <v>7</v>
      </c>
      <c r="E6037" s="4" t="s">
        <v>7</v>
      </c>
      <c r="F6037" s="4" t="s">
        <v>15</v>
      </c>
      <c r="G6037" s="4" t="s">
        <v>7</v>
      </c>
      <c r="H6037" s="4" t="s">
        <v>7</v>
      </c>
      <c r="I6037" s="4" t="s">
        <v>12</v>
      </c>
    </row>
    <row r="6038" spans="1:9">
      <c r="A6038" t="n">
        <v>50855</v>
      </c>
      <c r="B6038" s="10" t="n">
        <v>5</v>
      </c>
      <c r="C6038" s="7" t="n">
        <v>35</v>
      </c>
      <c r="D6038" s="7" t="n">
        <v>0</v>
      </c>
      <c r="E6038" s="7" t="n">
        <v>0</v>
      </c>
      <c r="F6038" s="7" t="n">
        <v>1</v>
      </c>
      <c r="G6038" s="7" t="n">
        <v>2</v>
      </c>
      <c r="H6038" s="7" t="n">
        <v>1</v>
      </c>
      <c r="I6038" s="11" t="n">
        <f t="normal" ca="1">A6066</f>
        <v>0</v>
      </c>
    </row>
    <row r="6039" spans="1:9">
      <c r="A6039" t="s">
        <v>4</v>
      </c>
      <c r="B6039" s="4" t="s">
        <v>5</v>
      </c>
      <c r="C6039" s="4" t="s">
        <v>7</v>
      </c>
      <c r="D6039" s="4" t="s">
        <v>11</v>
      </c>
      <c r="E6039" s="4" t="s">
        <v>7</v>
      </c>
      <c r="F6039" s="4" t="s">
        <v>7</v>
      </c>
      <c r="G6039" s="4" t="s">
        <v>12</v>
      </c>
    </row>
    <row r="6040" spans="1:9">
      <c r="A6040" t="n">
        <v>50869</v>
      </c>
      <c r="B6040" s="10" t="n">
        <v>5</v>
      </c>
      <c r="C6040" s="7" t="n">
        <v>30</v>
      </c>
      <c r="D6040" s="7" t="n">
        <v>10279</v>
      </c>
      <c r="E6040" s="7" t="n">
        <v>8</v>
      </c>
      <c r="F6040" s="7" t="n">
        <v>1</v>
      </c>
      <c r="G6040" s="11" t="n">
        <f t="normal" ca="1">A6044</f>
        <v>0</v>
      </c>
    </row>
    <row r="6041" spans="1:9">
      <c r="A6041" t="s">
        <v>4</v>
      </c>
      <c r="B6041" s="4" t="s">
        <v>5</v>
      </c>
      <c r="C6041" s="4" t="s">
        <v>7</v>
      </c>
      <c r="D6041" s="4" t="s">
        <v>8</v>
      </c>
    </row>
    <row r="6042" spans="1:9">
      <c r="A6042" t="n">
        <v>50879</v>
      </c>
      <c r="B6042" s="78" t="n">
        <v>4</v>
      </c>
      <c r="C6042" s="7" t="n">
        <v>11</v>
      </c>
      <c r="D6042" s="7" t="s">
        <v>507</v>
      </c>
    </row>
    <row r="6043" spans="1:9">
      <c r="A6043" t="s">
        <v>4</v>
      </c>
      <c r="B6043" s="4" t="s">
        <v>5</v>
      </c>
      <c r="C6043" s="4" t="s">
        <v>11</v>
      </c>
      <c r="D6043" s="4" t="s">
        <v>13</v>
      </c>
      <c r="E6043" s="4" t="s">
        <v>13</v>
      </c>
      <c r="F6043" s="4" t="s">
        <v>13</v>
      </c>
      <c r="G6043" s="4" t="s">
        <v>13</v>
      </c>
    </row>
    <row r="6044" spans="1:9">
      <c r="A6044" t="n">
        <v>50895</v>
      </c>
      <c r="B6044" s="37" t="n">
        <v>46</v>
      </c>
      <c r="C6044" s="7" t="n">
        <v>61456</v>
      </c>
      <c r="D6044" s="7" t="n">
        <v>-137.5</v>
      </c>
      <c r="E6044" s="7" t="n">
        <v>0</v>
      </c>
      <c r="F6044" s="7" t="n">
        <v>0</v>
      </c>
      <c r="G6044" s="7" t="n">
        <v>270</v>
      </c>
    </row>
    <row r="6045" spans="1:9">
      <c r="A6045" t="s">
        <v>4</v>
      </c>
      <c r="B6045" s="4" t="s">
        <v>5</v>
      </c>
      <c r="C6045" s="4" t="s">
        <v>7</v>
      </c>
      <c r="D6045" s="4" t="s">
        <v>7</v>
      </c>
      <c r="E6045" s="4" t="s">
        <v>11</v>
      </c>
    </row>
    <row r="6046" spans="1:9">
      <c r="A6046" t="n">
        <v>50914</v>
      </c>
      <c r="B6046" s="60" t="n">
        <v>45</v>
      </c>
      <c r="C6046" s="7" t="n">
        <v>8</v>
      </c>
      <c r="D6046" s="7" t="n">
        <v>1</v>
      </c>
      <c r="E6046" s="7" t="n">
        <v>0</v>
      </c>
    </row>
    <row r="6047" spans="1:9">
      <c r="A6047" t="s">
        <v>4</v>
      </c>
      <c r="B6047" s="4" t="s">
        <v>5</v>
      </c>
      <c r="C6047" s="4" t="s">
        <v>7</v>
      </c>
      <c r="D6047" s="4" t="s">
        <v>7</v>
      </c>
      <c r="E6047" s="4" t="s">
        <v>13</v>
      </c>
      <c r="F6047" s="4" t="s">
        <v>13</v>
      </c>
      <c r="G6047" s="4" t="s">
        <v>13</v>
      </c>
      <c r="H6047" s="4" t="s">
        <v>11</v>
      </c>
    </row>
    <row r="6048" spans="1:9">
      <c r="A6048" t="n">
        <v>50919</v>
      </c>
      <c r="B6048" s="60" t="n">
        <v>45</v>
      </c>
      <c r="C6048" s="7" t="n">
        <v>2</v>
      </c>
      <c r="D6048" s="7" t="n">
        <v>3</v>
      </c>
      <c r="E6048" s="7" t="n">
        <v>-137.410003662109</v>
      </c>
      <c r="F6048" s="7" t="n">
        <v>1.20000004768372</v>
      </c>
      <c r="G6048" s="7" t="n">
        <v>0.0500000007450581</v>
      </c>
      <c r="H6048" s="7" t="n">
        <v>0</v>
      </c>
    </row>
    <row r="6049" spans="1:9">
      <c r="A6049" t="s">
        <v>4</v>
      </c>
      <c r="B6049" s="4" t="s">
        <v>5</v>
      </c>
      <c r="C6049" s="4" t="s">
        <v>7</v>
      </c>
      <c r="D6049" s="4" t="s">
        <v>7</v>
      </c>
      <c r="E6049" s="4" t="s">
        <v>13</v>
      </c>
      <c r="F6049" s="4" t="s">
        <v>13</v>
      </c>
      <c r="G6049" s="4" t="s">
        <v>13</v>
      </c>
      <c r="H6049" s="4" t="s">
        <v>11</v>
      </c>
      <c r="I6049" s="4" t="s">
        <v>7</v>
      </c>
    </row>
    <row r="6050" spans="1:9">
      <c r="A6050" t="n">
        <v>50936</v>
      </c>
      <c r="B6050" s="60" t="n">
        <v>45</v>
      </c>
      <c r="C6050" s="7" t="n">
        <v>4</v>
      </c>
      <c r="D6050" s="7" t="n">
        <v>3</v>
      </c>
      <c r="E6050" s="7" t="n">
        <v>2.29999995231628</v>
      </c>
      <c r="F6050" s="7" t="n">
        <v>242.970001220703</v>
      </c>
      <c r="G6050" s="7" t="n">
        <v>0</v>
      </c>
      <c r="H6050" s="7" t="n">
        <v>0</v>
      </c>
      <c r="I6050" s="7" t="n">
        <v>1</v>
      </c>
    </row>
    <row r="6051" spans="1:9">
      <c r="A6051" t="s">
        <v>4</v>
      </c>
      <c r="B6051" s="4" t="s">
        <v>5</v>
      </c>
      <c r="C6051" s="4" t="s">
        <v>7</v>
      </c>
      <c r="D6051" s="4" t="s">
        <v>7</v>
      </c>
      <c r="E6051" s="4" t="s">
        <v>13</v>
      </c>
      <c r="F6051" s="4" t="s">
        <v>11</v>
      </c>
    </row>
    <row r="6052" spans="1:9">
      <c r="A6052" t="n">
        <v>50954</v>
      </c>
      <c r="B6052" s="60" t="n">
        <v>45</v>
      </c>
      <c r="C6052" s="7" t="n">
        <v>5</v>
      </c>
      <c r="D6052" s="7" t="n">
        <v>3</v>
      </c>
      <c r="E6052" s="7" t="n">
        <v>5.30000019073486</v>
      </c>
      <c r="F6052" s="7" t="n">
        <v>0</v>
      </c>
    </row>
    <row r="6053" spans="1:9">
      <c r="A6053" t="s">
        <v>4</v>
      </c>
      <c r="B6053" s="4" t="s">
        <v>5</v>
      </c>
      <c r="C6053" s="4" t="s">
        <v>7</v>
      </c>
      <c r="D6053" s="4" t="s">
        <v>7</v>
      </c>
      <c r="E6053" s="4" t="s">
        <v>13</v>
      </c>
      <c r="F6053" s="4" t="s">
        <v>11</v>
      </c>
    </row>
    <row r="6054" spans="1:9">
      <c r="A6054" t="n">
        <v>50963</v>
      </c>
      <c r="B6054" s="60" t="n">
        <v>45</v>
      </c>
      <c r="C6054" s="7" t="n">
        <v>11</v>
      </c>
      <c r="D6054" s="7" t="n">
        <v>3</v>
      </c>
      <c r="E6054" s="7" t="n">
        <v>34</v>
      </c>
      <c r="F6054" s="7" t="n">
        <v>0</v>
      </c>
    </row>
    <row r="6055" spans="1:9">
      <c r="A6055" t="s">
        <v>4</v>
      </c>
      <c r="B6055" s="4" t="s">
        <v>5</v>
      </c>
      <c r="C6055" s="4" t="s">
        <v>11</v>
      </c>
    </row>
    <row r="6056" spans="1:9">
      <c r="A6056" t="n">
        <v>50972</v>
      </c>
      <c r="B6056" s="28" t="n">
        <v>16</v>
      </c>
      <c r="C6056" s="7" t="n">
        <v>500</v>
      </c>
    </row>
    <row r="6057" spans="1:9">
      <c r="A6057" t="s">
        <v>4</v>
      </c>
      <c r="B6057" s="4" t="s">
        <v>5</v>
      </c>
      <c r="C6057" s="4" t="s">
        <v>7</v>
      </c>
      <c r="D6057" s="4" t="s">
        <v>11</v>
      </c>
      <c r="E6057" s="4" t="s">
        <v>13</v>
      </c>
    </row>
    <row r="6058" spans="1:9">
      <c r="A6058" t="n">
        <v>50975</v>
      </c>
      <c r="B6058" s="32" t="n">
        <v>58</v>
      </c>
      <c r="C6058" s="7" t="n">
        <v>100</v>
      </c>
      <c r="D6058" s="7" t="n">
        <v>1000</v>
      </c>
      <c r="E6058" s="7" t="n">
        <v>1</v>
      </c>
    </row>
    <row r="6059" spans="1:9">
      <c r="A6059" t="s">
        <v>4</v>
      </c>
      <c r="B6059" s="4" t="s">
        <v>5</v>
      </c>
      <c r="C6059" s="4" t="s">
        <v>7</v>
      </c>
      <c r="D6059" s="4" t="s">
        <v>11</v>
      </c>
    </row>
    <row r="6060" spans="1:9">
      <c r="A6060" t="n">
        <v>50983</v>
      </c>
      <c r="B6060" s="32" t="n">
        <v>58</v>
      </c>
      <c r="C6060" s="7" t="n">
        <v>255</v>
      </c>
      <c r="D6060" s="7" t="n">
        <v>0</v>
      </c>
    </row>
    <row r="6061" spans="1:9">
      <c r="A6061" t="s">
        <v>4</v>
      </c>
      <c r="B6061" s="4" t="s">
        <v>5</v>
      </c>
      <c r="C6061" s="4" t="s">
        <v>7</v>
      </c>
    </row>
    <row r="6062" spans="1:9">
      <c r="A6062" t="n">
        <v>50987</v>
      </c>
      <c r="B6062" s="34" t="n">
        <v>23</v>
      </c>
      <c r="C6062" s="7" t="n">
        <v>0</v>
      </c>
    </row>
    <row r="6063" spans="1:9">
      <c r="A6063" t="s">
        <v>4</v>
      </c>
      <c r="B6063" s="4" t="s">
        <v>5</v>
      </c>
      <c r="C6063" s="4" t="s">
        <v>12</v>
      </c>
    </row>
    <row r="6064" spans="1:9">
      <c r="A6064" t="n">
        <v>50989</v>
      </c>
      <c r="B6064" s="13" t="n">
        <v>3</v>
      </c>
      <c r="C6064" s="11" t="n">
        <f t="normal" ca="1">A6076</f>
        <v>0</v>
      </c>
    </row>
    <row r="6065" spans="1:9">
      <c r="A6065" t="s">
        <v>4</v>
      </c>
      <c r="B6065" s="4" t="s">
        <v>5</v>
      </c>
      <c r="C6065" s="4" t="s">
        <v>7</v>
      </c>
      <c r="D6065" s="4" t="s">
        <v>11</v>
      </c>
      <c r="E6065" s="4" t="s">
        <v>13</v>
      </c>
    </row>
    <row r="6066" spans="1:9">
      <c r="A6066" t="n">
        <v>50994</v>
      </c>
      <c r="B6066" s="32" t="n">
        <v>58</v>
      </c>
      <c r="C6066" s="7" t="n">
        <v>101</v>
      </c>
      <c r="D6066" s="7" t="n">
        <v>500</v>
      </c>
      <c r="E6066" s="7" t="n">
        <v>1</v>
      </c>
    </row>
    <row r="6067" spans="1:9">
      <c r="A6067" t="s">
        <v>4</v>
      </c>
      <c r="B6067" s="4" t="s">
        <v>5</v>
      </c>
      <c r="C6067" s="4" t="s">
        <v>7</v>
      </c>
      <c r="D6067" s="4" t="s">
        <v>11</v>
      </c>
    </row>
    <row r="6068" spans="1:9">
      <c r="A6068" t="n">
        <v>51002</v>
      </c>
      <c r="B6068" s="32" t="n">
        <v>58</v>
      </c>
      <c r="C6068" s="7" t="n">
        <v>254</v>
      </c>
      <c r="D6068" s="7" t="n">
        <v>0</v>
      </c>
    </row>
    <row r="6069" spans="1:9">
      <c r="A6069" t="s">
        <v>4</v>
      </c>
      <c r="B6069" s="4" t="s">
        <v>5</v>
      </c>
      <c r="C6069" s="4" t="s">
        <v>7</v>
      </c>
      <c r="D6069" s="4" t="s">
        <v>7</v>
      </c>
      <c r="E6069" s="4" t="s">
        <v>11</v>
      </c>
    </row>
    <row r="6070" spans="1:9">
      <c r="A6070" t="n">
        <v>51006</v>
      </c>
      <c r="B6070" s="60" t="n">
        <v>45</v>
      </c>
      <c r="C6070" s="7" t="n">
        <v>8</v>
      </c>
      <c r="D6070" s="7" t="n">
        <v>1</v>
      </c>
      <c r="E6070" s="7" t="n">
        <v>0</v>
      </c>
    </row>
    <row r="6071" spans="1:9">
      <c r="A6071" t="s">
        <v>4</v>
      </c>
      <c r="B6071" s="4" t="s">
        <v>5</v>
      </c>
      <c r="C6071" s="4" t="s">
        <v>11</v>
      </c>
      <c r="D6071" s="4" t="s">
        <v>13</v>
      </c>
      <c r="E6071" s="4" t="s">
        <v>13</v>
      </c>
      <c r="F6071" s="4" t="s">
        <v>13</v>
      </c>
      <c r="G6071" s="4" t="s">
        <v>13</v>
      </c>
    </row>
    <row r="6072" spans="1:9">
      <c r="A6072" t="n">
        <v>51011</v>
      </c>
      <c r="B6072" s="37" t="n">
        <v>46</v>
      </c>
      <c r="C6072" s="7" t="n">
        <v>61456</v>
      </c>
      <c r="D6072" s="7" t="n">
        <v>-27.8400001525879</v>
      </c>
      <c r="E6072" s="7" t="n">
        <v>1</v>
      </c>
      <c r="F6072" s="7" t="n">
        <v>0.0299999993294477</v>
      </c>
      <c r="G6072" s="7" t="n">
        <v>268.399993896484</v>
      </c>
    </row>
    <row r="6073" spans="1:9">
      <c r="A6073" t="s">
        <v>4</v>
      </c>
      <c r="B6073" s="4" t="s">
        <v>5</v>
      </c>
      <c r="C6073" s="4" t="s">
        <v>7</v>
      </c>
    </row>
    <row r="6074" spans="1:9">
      <c r="A6074" t="n">
        <v>51030</v>
      </c>
      <c r="B6074" s="34" t="n">
        <v>23</v>
      </c>
      <c r="C6074" s="7" t="n">
        <v>0</v>
      </c>
    </row>
    <row r="6075" spans="1:9">
      <c r="A6075" t="s">
        <v>4</v>
      </c>
      <c r="B6075" s="4" t="s">
        <v>5</v>
      </c>
    </row>
    <row r="6076" spans="1:9">
      <c r="A6076" t="n">
        <v>51032</v>
      </c>
      <c r="B6076" s="5" t="n">
        <v>1</v>
      </c>
    </row>
    <row r="6077" spans="1:9" s="3" customFormat="1" customHeight="0">
      <c r="A6077" s="3" t="s">
        <v>2</v>
      </c>
      <c r="B6077" s="3" t="s">
        <v>508</v>
      </c>
    </row>
    <row r="6078" spans="1:9">
      <c r="A6078" t="s">
        <v>4</v>
      </c>
      <c r="B6078" s="4" t="s">
        <v>5</v>
      </c>
      <c r="C6078" s="4" t="s">
        <v>7</v>
      </c>
      <c r="D6078" s="4" t="s">
        <v>11</v>
      </c>
    </row>
    <row r="6079" spans="1:9">
      <c r="A6079" t="n">
        <v>51036</v>
      </c>
      <c r="B6079" s="22" t="n">
        <v>22</v>
      </c>
      <c r="C6079" s="7" t="n">
        <v>20</v>
      </c>
      <c r="D6079" s="7" t="n">
        <v>0</v>
      </c>
    </row>
    <row r="6080" spans="1:9">
      <c r="A6080" t="s">
        <v>4</v>
      </c>
      <c r="B6080" s="4" t="s">
        <v>5</v>
      </c>
      <c r="C6080" s="4" t="s">
        <v>7</v>
      </c>
      <c r="D6080" s="4" t="s">
        <v>11</v>
      </c>
    </row>
    <row r="6081" spans="1:7">
      <c r="A6081" t="n">
        <v>51040</v>
      </c>
      <c r="B6081" s="60" t="n">
        <v>45</v>
      </c>
      <c r="C6081" s="7" t="n">
        <v>18</v>
      </c>
      <c r="D6081" s="7" t="n">
        <v>64</v>
      </c>
    </row>
    <row r="6082" spans="1:7">
      <c r="A6082" t="s">
        <v>4</v>
      </c>
      <c r="B6082" s="4" t="s">
        <v>5</v>
      </c>
      <c r="C6082" s="4" t="s">
        <v>7</v>
      </c>
      <c r="D6082" s="4" t="s">
        <v>11</v>
      </c>
    </row>
    <row r="6083" spans="1:7">
      <c r="A6083" t="n">
        <v>51044</v>
      </c>
      <c r="B6083" s="60" t="n">
        <v>45</v>
      </c>
      <c r="C6083" s="7" t="n">
        <v>7</v>
      </c>
      <c r="D6083" s="7" t="n">
        <v>1</v>
      </c>
    </row>
    <row r="6084" spans="1:7">
      <c r="A6084" t="s">
        <v>4</v>
      </c>
      <c r="B6084" s="4" t="s">
        <v>5</v>
      </c>
      <c r="C6084" s="4" t="s">
        <v>7</v>
      </c>
      <c r="D6084" s="4" t="s">
        <v>11</v>
      </c>
      <c r="E6084" s="4" t="s">
        <v>13</v>
      </c>
    </row>
    <row r="6085" spans="1:7">
      <c r="A6085" t="n">
        <v>51048</v>
      </c>
      <c r="B6085" s="32" t="n">
        <v>58</v>
      </c>
      <c r="C6085" s="7" t="n">
        <v>101</v>
      </c>
      <c r="D6085" s="7" t="n">
        <v>1000</v>
      </c>
      <c r="E6085" s="7" t="n">
        <v>1</v>
      </c>
    </row>
    <row r="6086" spans="1:7">
      <c r="A6086" t="s">
        <v>4</v>
      </c>
      <c r="B6086" s="4" t="s">
        <v>5</v>
      </c>
      <c r="C6086" s="4" t="s">
        <v>7</v>
      </c>
      <c r="D6086" s="4" t="s">
        <v>11</v>
      </c>
    </row>
    <row r="6087" spans="1:7">
      <c r="A6087" t="n">
        <v>51056</v>
      </c>
      <c r="B6087" s="32" t="n">
        <v>58</v>
      </c>
      <c r="C6087" s="7" t="n">
        <v>254</v>
      </c>
      <c r="D6087" s="7" t="n">
        <v>0</v>
      </c>
    </row>
    <row r="6088" spans="1:7">
      <c r="A6088" t="s">
        <v>4</v>
      </c>
      <c r="B6088" s="4" t="s">
        <v>5</v>
      </c>
      <c r="C6088" s="4" t="s">
        <v>7</v>
      </c>
    </row>
    <row r="6089" spans="1:7">
      <c r="A6089" t="n">
        <v>51060</v>
      </c>
      <c r="B6089" s="52" t="n">
        <v>64</v>
      </c>
      <c r="C6089" s="7" t="n">
        <v>7</v>
      </c>
    </row>
    <row r="6090" spans="1:7">
      <c r="A6090" t="s">
        <v>4</v>
      </c>
      <c r="B6090" s="4" t="s">
        <v>5</v>
      </c>
      <c r="C6090" s="4" t="s">
        <v>7</v>
      </c>
      <c r="D6090" s="4" t="s">
        <v>11</v>
      </c>
      <c r="E6090" s="4" t="s">
        <v>13</v>
      </c>
    </row>
    <row r="6091" spans="1:7">
      <c r="A6091" t="n">
        <v>51062</v>
      </c>
      <c r="B6091" s="32" t="n">
        <v>58</v>
      </c>
      <c r="C6091" s="7" t="n">
        <v>0</v>
      </c>
      <c r="D6091" s="7" t="n">
        <v>300</v>
      </c>
      <c r="E6091" s="7" t="n">
        <v>0.300000011920929</v>
      </c>
    </row>
    <row r="6092" spans="1:7">
      <c r="A6092" t="s">
        <v>4</v>
      </c>
      <c r="B6092" s="4" t="s">
        <v>5</v>
      </c>
      <c r="C6092" s="4" t="s">
        <v>7</v>
      </c>
      <c r="D6092" s="4" t="s">
        <v>11</v>
      </c>
    </row>
    <row r="6093" spans="1:7">
      <c r="A6093" t="n">
        <v>51070</v>
      </c>
      <c r="B6093" s="32" t="n">
        <v>58</v>
      </c>
      <c r="C6093" s="7" t="n">
        <v>255</v>
      </c>
      <c r="D6093" s="7" t="n">
        <v>0</v>
      </c>
    </row>
    <row r="6094" spans="1:7">
      <c r="A6094" t="s">
        <v>4</v>
      </c>
      <c r="B6094" s="4" t="s">
        <v>5</v>
      </c>
      <c r="C6094" s="4" t="s">
        <v>7</v>
      </c>
      <c r="D6094" s="4" t="s">
        <v>11</v>
      </c>
      <c r="E6094" s="4" t="s">
        <v>11</v>
      </c>
      <c r="F6094" s="4" t="s">
        <v>11</v>
      </c>
      <c r="G6094" s="4" t="s">
        <v>11</v>
      </c>
      <c r="H6094" s="4" t="s">
        <v>7</v>
      </c>
    </row>
    <row r="6095" spans="1:7">
      <c r="A6095" t="n">
        <v>51074</v>
      </c>
      <c r="B6095" s="23" t="n">
        <v>25</v>
      </c>
      <c r="C6095" s="7" t="n">
        <v>5</v>
      </c>
      <c r="D6095" s="7" t="n">
        <v>65535</v>
      </c>
      <c r="E6095" s="7" t="n">
        <v>160</v>
      </c>
      <c r="F6095" s="7" t="n">
        <v>65535</v>
      </c>
      <c r="G6095" s="7" t="n">
        <v>65535</v>
      </c>
      <c r="H6095" s="7" t="n">
        <v>0</v>
      </c>
    </row>
    <row r="6096" spans="1:7">
      <c r="A6096" t="s">
        <v>4</v>
      </c>
      <c r="B6096" s="4" t="s">
        <v>5</v>
      </c>
      <c r="C6096" s="4" t="s">
        <v>11</v>
      </c>
      <c r="D6096" s="4" t="s">
        <v>7</v>
      </c>
      <c r="E6096" s="4" t="s">
        <v>7</v>
      </c>
      <c r="F6096" s="4" t="s">
        <v>7</v>
      </c>
      <c r="G6096" s="4" t="s">
        <v>39</v>
      </c>
      <c r="H6096" s="4" t="s">
        <v>7</v>
      </c>
      <c r="I6096" s="4" t="s">
        <v>7</v>
      </c>
      <c r="J6096" s="4" t="s">
        <v>7</v>
      </c>
      <c r="K6096" s="4" t="s">
        <v>7</v>
      </c>
    </row>
    <row r="6097" spans="1:11">
      <c r="A6097" t="n">
        <v>51085</v>
      </c>
      <c r="B6097" s="24" t="n">
        <v>24</v>
      </c>
      <c r="C6097" s="7" t="n">
        <v>65533</v>
      </c>
      <c r="D6097" s="7" t="n">
        <v>11</v>
      </c>
      <c r="E6097" s="7" t="n">
        <v>6</v>
      </c>
      <c r="F6097" s="7" t="n">
        <v>8</v>
      </c>
      <c r="G6097" s="7" t="s">
        <v>504</v>
      </c>
      <c r="H6097" s="7" t="n">
        <v>6</v>
      </c>
      <c r="I6097" s="7" t="n">
        <v>8</v>
      </c>
      <c r="J6097" s="7" t="n">
        <v>2</v>
      </c>
      <c r="K6097" s="7" t="n">
        <v>0</v>
      </c>
    </row>
    <row r="6098" spans="1:11">
      <c r="A6098" t="s">
        <v>4</v>
      </c>
      <c r="B6098" s="4" t="s">
        <v>5</v>
      </c>
      <c r="C6098" s="4" t="s">
        <v>7</v>
      </c>
      <c r="D6098" s="4" t="s">
        <v>7</v>
      </c>
      <c r="E6098" s="4" t="s">
        <v>15</v>
      </c>
      <c r="F6098" s="4" t="s">
        <v>7</v>
      </c>
      <c r="G6098" s="4" t="s">
        <v>7</v>
      </c>
    </row>
    <row r="6099" spans="1:11">
      <c r="A6099" t="n">
        <v>51123</v>
      </c>
      <c r="B6099" s="75" t="n">
        <v>18</v>
      </c>
      <c r="C6099" s="7" t="n">
        <v>0</v>
      </c>
      <c r="D6099" s="7" t="n">
        <v>0</v>
      </c>
      <c r="E6099" s="7" t="n">
        <v>0</v>
      </c>
      <c r="F6099" s="7" t="n">
        <v>19</v>
      </c>
      <c r="G6099" s="7" t="n">
        <v>1</v>
      </c>
    </row>
    <row r="6100" spans="1:11">
      <c r="A6100" t="s">
        <v>4</v>
      </c>
      <c r="B6100" s="4" t="s">
        <v>5</v>
      </c>
      <c r="C6100" s="4" t="s">
        <v>7</v>
      </c>
      <c r="D6100" s="4" t="s">
        <v>7</v>
      </c>
      <c r="E6100" s="4" t="s">
        <v>11</v>
      </c>
      <c r="F6100" s="4" t="s">
        <v>13</v>
      </c>
    </row>
    <row r="6101" spans="1:11">
      <c r="A6101" t="n">
        <v>51132</v>
      </c>
      <c r="B6101" s="76" t="n">
        <v>107</v>
      </c>
      <c r="C6101" s="7" t="n">
        <v>0</v>
      </c>
      <c r="D6101" s="7" t="n">
        <v>0</v>
      </c>
      <c r="E6101" s="7" t="n">
        <v>0</v>
      </c>
      <c r="F6101" s="7" t="n">
        <v>32</v>
      </c>
    </row>
    <row r="6102" spans="1:11">
      <c r="A6102" t="s">
        <v>4</v>
      </c>
      <c r="B6102" s="4" t="s">
        <v>5</v>
      </c>
      <c r="C6102" s="4" t="s">
        <v>7</v>
      </c>
      <c r="D6102" s="4" t="s">
        <v>7</v>
      </c>
      <c r="E6102" s="4" t="s">
        <v>8</v>
      </c>
      <c r="F6102" s="4" t="s">
        <v>11</v>
      </c>
    </row>
    <row r="6103" spans="1:11">
      <c r="A6103" t="n">
        <v>51141</v>
      </c>
      <c r="B6103" s="76" t="n">
        <v>107</v>
      </c>
      <c r="C6103" s="7" t="n">
        <v>1</v>
      </c>
      <c r="D6103" s="7" t="n">
        <v>0</v>
      </c>
      <c r="E6103" s="7" t="s">
        <v>414</v>
      </c>
      <c r="F6103" s="7" t="n">
        <v>1</v>
      </c>
    </row>
    <row r="6104" spans="1:11">
      <c r="A6104" t="s">
        <v>4</v>
      </c>
      <c r="B6104" s="4" t="s">
        <v>5</v>
      </c>
      <c r="C6104" s="4" t="s">
        <v>7</v>
      </c>
      <c r="D6104" s="4" t="s">
        <v>7</v>
      </c>
      <c r="E6104" s="4" t="s">
        <v>8</v>
      </c>
      <c r="F6104" s="4" t="s">
        <v>11</v>
      </c>
    </row>
    <row r="6105" spans="1:11">
      <c r="A6105" t="n">
        <v>51150</v>
      </c>
      <c r="B6105" s="76" t="n">
        <v>107</v>
      </c>
      <c r="C6105" s="7" t="n">
        <v>1</v>
      </c>
      <c r="D6105" s="7" t="n">
        <v>0</v>
      </c>
      <c r="E6105" s="7" t="s">
        <v>415</v>
      </c>
      <c r="F6105" s="7" t="n">
        <v>2</v>
      </c>
    </row>
    <row r="6106" spans="1:11">
      <c r="A6106" t="s">
        <v>4</v>
      </c>
      <c r="B6106" s="4" t="s">
        <v>5</v>
      </c>
      <c r="C6106" s="4" t="s">
        <v>7</v>
      </c>
      <c r="D6106" s="4" t="s">
        <v>7</v>
      </c>
      <c r="E6106" s="4" t="s">
        <v>7</v>
      </c>
      <c r="F6106" s="4" t="s">
        <v>11</v>
      </c>
      <c r="G6106" s="4" t="s">
        <v>11</v>
      </c>
      <c r="H6106" s="4" t="s">
        <v>7</v>
      </c>
    </row>
    <row r="6107" spans="1:11">
      <c r="A6107" t="n">
        <v>51158</v>
      </c>
      <c r="B6107" s="76" t="n">
        <v>107</v>
      </c>
      <c r="C6107" s="7" t="n">
        <v>2</v>
      </c>
      <c r="D6107" s="7" t="n">
        <v>0</v>
      </c>
      <c r="E6107" s="7" t="n">
        <v>1</v>
      </c>
      <c r="F6107" s="7" t="n">
        <v>65535</v>
      </c>
      <c r="G6107" s="7" t="n">
        <v>65535</v>
      </c>
      <c r="H6107" s="7" t="n">
        <v>0</v>
      </c>
    </row>
    <row r="6108" spans="1:11">
      <c r="A6108" t="s">
        <v>4</v>
      </c>
      <c r="B6108" s="4" t="s">
        <v>5</v>
      </c>
      <c r="C6108" s="4" t="s">
        <v>7</v>
      </c>
      <c r="D6108" s="4" t="s">
        <v>7</v>
      </c>
      <c r="E6108" s="4" t="s">
        <v>7</v>
      </c>
    </row>
    <row r="6109" spans="1:11">
      <c r="A6109" t="n">
        <v>51167</v>
      </c>
      <c r="B6109" s="76" t="n">
        <v>107</v>
      </c>
      <c r="C6109" s="7" t="n">
        <v>4</v>
      </c>
      <c r="D6109" s="7" t="n">
        <v>0</v>
      </c>
      <c r="E6109" s="7" t="n">
        <v>0</v>
      </c>
    </row>
    <row r="6110" spans="1:11">
      <c r="A6110" t="s">
        <v>4</v>
      </c>
      <c r="B6110" s="4" t="s">
        <v>5</v>
      </c>
      <c r="C6110" s="4" t="s">
        <v>7</v>
      </c>
      <c r="D6110" s="4" t="s">
        <v>7</v>
      </c>
    </row>
    <row r="6111" spans="1:11">
      <c r="A6111" t="n">
        <v>51171</v>
      </c>
      <c r="B6111" s="76" t="n">
        <v>107</v>
      </c>
      <c r="C6111" s="7" t="n">
        <v>3</v>
      </c>
      <c r="D6111" s="7" t="n">
        <v>0</v>
      </c>
    </row>
    <row r="6112" spans="1:11">
      <c r="A6112" t="s">
        <v>4</v>
      </c>
      <c r="B6112" s="4" t="s">
        <v>5</v>
      </c>
      <c r="C6112" s="4" t="s">
        <v>7</v>
      </c>
    </row>
    <row r="6113" spans="1:11">
      <c r="A6113" t="n">
        <v>51174</v>
      </c>
      <c r="B6113" s="26" t="n">
        <v>27</v>
      </c>
      <c r="C6113" s="7" t="n">
        <v>0</v>
      </c>
    </row>
    <row r="6114" spans="1:11">
      <c r="A6114" t="s">
        <v>4</v>
      </c>
      <c r="B6114" s="4" t="s">
        <v>5</v>
      </c>
      <c r="C6114" s="4" t="s">
        <v>7</v>
      </c>
      <c r="D6114" s="4" t="s">
        <v>11</v>
      </c>
      <c r="E6114" s="4" t="s">
        <v>11</v>
      </c>
      <c r="F6114" s="4" t="s">
        <v>11</v>
      </c>
      <c r="G6114" s="4" t="s">
        <v>11</v>
      </c>
      <c r="H6114" s="4" t="s">
        <v>7</v>
      </c>
    </row>
    <row r="6115" spans="1:11">
      <c r="A6115" t="n">
        <v>51176</v>
      </c>
      <c r="B6115" s="23" t="n">
        <v>25</v>
      </c>
      <c r="C6115" s="7" t="n">
        <v>5</v>
      </c>
      <c r="D6115" s="7" t="n">
        <v>65535</v>
      </c>
      <c r="E6115" s="7" t="n">
        <v>65535</v>
      </c>
      <c r="F6115" s="7" t="n">
        <v>65535</v>
      </c>
      <c r="G6115" s="7" t="n">
        <v>65535</v>
      </c>
      <c r="H6115" s="7" t="n">
        <v>0</v>
      </c>
    </row>
    <row r="6116" spans="1:11">
      <c r="A6116" t="s">
        <v>4</v>
      </c>
      <c r="B6116" s="4" t="s">
        <v>5</v>
      </c>
      <c r="C6116" s="4" t="s">
        <v>7</v>
      </c>
      <c r="D6116" s="4" t="s">
        <v>11</v>
      </c>
      <c r="E6116" s="4" t="s">
        <v>13</v>
      </c>
    </row>
    <row r="6117" spans="1:11">
      <c r="A6117" t="n">
        <v>51187</v>
      </c>
      <c r="B6117" s="32" t="n">
        <v>58</v>
      </c>
      <c r="C6117" s="7" t="n">
        <v>100</v>
      </c>
      <c r="D6117" s="7" t="n">
        <v>300</v>
      </c>
      <c r="E6117" s="7" t="n">
        <v>0.300000011920929</v>
      </c>
    </row>
    <row r="6118" spans="1:11">
      <c r="A6118" t="s">
        <v>4</v>
      </c>
      <c r="B6118" s="4" t="s">
        <v>5</v>
      </c>
      <c r="C6118" s="4" t="s">
        <v>7</v>
      </c>
      <c r="D6118" s="4" t="s">
        <v>11</v>
      </c>
    </row>
    <row r="6119" spans="1:11">
      <c r="A6119" t="n">
        <v>51195</v>
      </c>
      <c r="B6119" s="32" t="n">
        <v>58</v>
      </c>
      <c r="C6119" s="7" t="n">
        <v>255</v>
      </c>
      <c r="D6119" s="7" t="n">
        <v>0</v>
      </c>
    </row>
    <row r="6120" spans="1:11">
      <c r="A6120" t="s">
        <v>4</v>
      </c>
      <c r="B6120" s="4" t="s">
        <v>5</v>
      </c>
      <c r="C6120" s="4" t="s">
        <v>7</v>
      </c>
      <c r="D6120" s="4" t="s">
        <v>7</v>
      </c>
      <c r="E6120" s="4" t="s">
        <v>7</v>
      </c>
      <c r="F6120" s="4" t="s">
        <v>15</v>
      </c>
      <c r="G6120" s="4" t="s">
        <v>7</v>
      </c>
      <c r="H6120" s="4" t="s">
        <v>7</v>
      </c>
      <c r="I6120" s="4" t="s">
        <v>12</v>
      </c>
    </row>
    <row r="6121" spans="1:11">
      <c r="A6121" t="n">
        <v>51199</v>
      </c>
      <c r="B6121" s="10" t="n">
        <v>5</v>
      </c>
      <c r="C6121" s="7" t="n">
        <v>35</v>
      </c>
      <c r="D6121" s="7" t="n">
        <v>0</v>
      </c>
      <c r="E6121" s="7" t="n">
        <v>0</v>
      </c>
      <c r="F6121" s="7" t="n">
        <v>1</v>
      </c>
      <c r="G6121" s="7" t="n">
        <v>2</v>
      </c>
      <c r="H6121" s="7" t="n">
        <v>1</v>
      </c>
      <c r="I6121" s="11" t="n">
        <f t="normal" ca="1">A6131</f>
        <v>0</v>
      </c>
    </row>
    <row r="6122" spans="1:11">
      <c r="A6122" t="s">
        <v>4</v>
      </c>
      <c r="B6122" s="4" t="s">
        <v>5</v>
      </c>
      <c r="C6122" s="4" t="s">
        <v>7</v>
      </c>
      <c r="D6122" s="4" t="s">
        <v>11</v>
      </c>
      <c r="E6122" s="4" t="s">
        <v>13</v>
      </c>
    </row>
    <row r="6123" spans="1:11">
      <c r="A6123" t="n">
        <v>51213</v>
      </c>
      <c r="B6123" s="32" t="n">
        <v>58</v>
      </c>
      <c r="C6123" s="7" t="n">
        <v>0</v>
      </c>
      <c r="D6123" s="7" t="n">
        <v>1000</v>
      </c>
      <c r="E6123" s="7" t="n">
        <v>1</v>
      </c>
    </row>
    <row r="6124" spans="1:11">
      <c r="A6124" t="s">
        <v>4</v>
      </c>
      <c r="B6124" s="4" t="s">
        <v>5</v>
      </c>
      <c r="C6124" s="4" t="s">
        <v>7</v>
      </c>
      <c r="D6124" s="4" t="s">
        <v>11</v>
      </c>
    </row>
    <row r="6125" spans="1:11">
      <c r="A6125" t="n">
        <v>51221</v>
      </c>
      <c r="B6125" s="32" t="n">
        <v>58</v>
      </c>
      <c r="C6125" s="7" t="n">
        <v>255</v>
      </c>
      <c r="D6125" s="7" t="n">
        <v>0</v>
      </c>
    </row>
    <row r="6126" spans="1:11">
      <c r="A6126" t="s">
        <v>4</v>
      </c>
      <c r="B6126" s="4" t="s">
        <v>5</v>
      </c>
      <c r="C6126" s="4" t="s">
        <v>7</v>
      </c>
    </row>
    <row r="6127" spans="1:11">
      <c r="A6127" t="n">
        <v>51225</v>
      </c>
      <c r="B6127" s="12" t="n">
        <v>49</v>
      </c>
      <c r="C6127" s="7" t="n">
        <v>7</v>
      </c>
    </row>
    <row r="6128" spans="1:11">
      <c r="A6128" t="s">
        <v>4</v>
      </c>
      <c r="B6128" s="4" t="s">
        <v>5</v>
      </c>
      <c r="C6128" s="4" t="s">
        <v>12</v>
      </c>
    </row>
    <row r="6129" spans="1:9">
      <c r="A6129" t="n">
        <v>51227</v>
      </c>
      <c r="B6129" s="13" t="n">
        <v>3</v>
      </c>
      <c r="C6129" s="11" t="n">
        <f t="normal" ca="1">A6131</f>
        <v>0</v>
      </c>
    </row>
    <row r="6130" spans="1:9">
      <c r="A6130" t="s">
        <v>4</v>
      </c>
      <c r="B6130" s="4" t="s">
        <v>5</v>
      </c>
      <c r="C6130" s="4" t="s">
        <v>7</v>
      </c>
      <c r="D6130" s="4" t="s">
        <v>7</v>
      </c>
      <c r="E6130" s="4" t="s">
        <v>7</v>
      </c>
      <c r="F6130" s="4" t="s">
        <v>15</v>
      </c>
      <c r="G6130" s="4" t="s">
        <v>7</v>
      </c>
      <c r="H6130" s="4" t="s">
        <v>7</v>
      </c>
      <c r="I6130" s="4" t="s">
        <v>12</v>
      </c>
    </row>
    <row r="6131" spans="1:9">
      <c r="A6131" t="n">
        <v>51232</v>
      </c>
      <c r="B6131" s="10" t="n">
        <v>5</v>
      </c>
      <c r="C6131" s="7" t="n">
        <v>35</v>
      </c>
      <c r="D6131" s="7" t="n">
        <v>0</v>
      </c>
      <c r="E6131" s="7" t="n">
        <v>0</v>
      </c>
      <c r="F6131" s="7" t="n">
        <v>1</v>
      </c>
      <c r="G6131" s="7" t="n">
        <v>2</v>
      </c>
      <c r="H6131" s="7" t="n">
        <v>1</v>
      </c>
      <c r="I6131" s="11" t="n">
        <f t="normal" ca="1">A6167</f>
        <v>0</v>
      </c>
    </row>
    <row r="6132" spans="1:9">
      <c r="A6132" t="s">
        <v>4</v>
      </c>
      <c r="B6132" s="4" t="s">
        <v>5</v>
      </c>
      <c r="C6132" s="4" t="s">
        <v>11</v>
      </c>
      <c r="D6132" s="4" t="s">
        <v>13</v>
      </c>
      <c r="E6132" s="4" t="s">
        <v>13</v>
      </c>
      <c r="F6132" s="4" t="s">
        <v>13</v>
      </c>
      <c r="G6132" s="4" t="s">
        <v>13</v>
      </c>
    </row>
    <row r="6133" spans="1:9">
      <c r="A6133" t="n">
        <v>51246</v>
      </c>
      <c r="B6133" s="37" t="n">
        <v>46</v>
      </c>
      <c r="C6133" s="7" t="n">
        <v>61456</v>
      </c>
      <c r="D6133" s="7" t="n">
        <v>-29</v>
      </c>
      <c r="E6133" s="7" t="n">
        <v>1</v>
      </c>
      <c r="F6133" s="7" t="n">
        <v>0</v>
      </c>
      <c r="G6133" s="7" t="n">
        <v>90</v>
      </c>
    </row>
    <row r="6134" spans="1:9">
      <c r="A6134" t="s">
        <v>4</v>
      </c>
      <c r="B6134" s="4" t="s">
        <v>5</v>
      </c>
      <c r="C6134" s="4" t="s">
        <v>7</v>
      </c>
      <c r="D6134" s="4" t="s">
        <v>7</v>
      </c>
      <c r="E6134" s="4" t="s">
        <v>11</v>
      </c>
    </row>
    <row r="6135" spans="1:9">
      <c r="A6135" t="n">
        <v>51265</v>
      </c>
      <c r="B6135" s="60" t="n">
        <v>45</v>
      </c>
      <c r="C6135" s="7" t="n">
        <v>8</v>
      </c>
      <c r="D6135" s="7" t="n">
        <v>1</v>
      </c>
      <c r="E6135" s="7" t="n">
        <v>0</v>
      </c>
    </row>
    <row r="6136" spans="1:9">
      <c r="A6136" t="s">
        <v>4</v>
      </c>
      <c r="B6136" s="4" t="s">
        <v>5</v>
      </c>
      <c r="C6136" s="4" t="s">
        <v>7</v>
      </c>
      <c r="D6136" s="4" t="s">
        <v>7</v>
      </c>
      <c r="E6136" s="4" t="s">
        <v>13</v>
      </c>
      <c r="F6136" s="4" t="s">
        <v>13</v>
      </c>
      <c r="G6136" s="4" t="s">
        <v>13</v>
      </c>
      <c r="H6136" s="4" t="s">
        <v>11</v>
      </c>
    </row>
    <row r="6137" spans="1:9">
      <c r="A6137" t="n">
        <v>51270</v>
      </c>
      <c r="B6137" s="60" t="n">
        <v>45</v>
      </c>
      <c r="C6137" s="7" t="n">
        <v>2</v>
      </c>
      <c r="D6137" s="7" t="n">
        <v>3</v>
      </c>
      <c r="E6137" s="7" t="n">
        <v>-29.0900001525879</v>
      </c>
      <c r="F6137" s="7" t="n">
        <v>2.20000004768372</v>
      </c>
      <c r="G6137" s="7" t="n">
        <v>-0.0500000007450581</v>
      </c>
      <c r="H6137" s="7" t="n">
        <v>0</v>
      </c>
    </row>
    <row r="6138" spans="1:9">
      <c r="A6138" t="s">
        <v>4</v>
      </c>
      <c r="B6138" s="4" t="s">
        <v>5</v>
      </c>
      <c r="C6138" s="4" t="s">
        <v>7</v>
      </c>
      <c r="D6138" s="4" t="s">
        <v>7</v>
      </c>
      <c r="E6138" s="4" t="s">
        <v>13</v>
      </c>
      <c r="F6138" s="4" t="s">
        <v>13</v>
      </c>
      <c r="G6138" s="4" t="s">
        <v>13</v>
      </c>
      <c r="H6138" s="4" t="s">
        <v>11</v>
      </c>
      <c r="I6138" s="4" t="s">
        <v>7</v>
      </c>
    </row>
    <row r="6139" spans="1:9">
      <c r="A6139" t="n">
        <v>51287</v>
      </c>
      <c r="B6139" s="60" t="n">
        <v>45</v>
      </c>
      <c r="C6139" s="7" t="n">
        <v>4</v>
      </c>
      <c r="D6139" s="7" t="n">
        <v>3</v>
      </c>
      <c r="E6139" s="7" t="n">
        <v>5.82000017166138</v>
      </c>
      <c r="F6139" s="7" t="n">
        <v>61.5</v>
      </c>
      <c r="G6139" s="7" t="n">
        <v>0</v>
      </c>
      <c r="H6139" s="7" t="n">
        <v>0</v>
      </c>
      <c r="I6139" s="7" t="n">
        <v>1</v>
      </c>
    </row>
    <row r="6140" spans="1:9">
      <c r="A6140" t="s">
        <v>4</v>
      </c>
      <c r="B6140" s="4" t="s">
        <v>5</v>
      </c>
      <c r="C6140" s="4" t="s">
        <v>7</v>
      </c>
      <c r="D6140" s="4" t="s">
        <v>7</v>
      </c>
      <c r="E6140" s="4" t="s">
        <v>13</v>
      </c>
      <c r="F6140" s="4" t="s">
        <v>11</v>
      </c>
    </row>
    <row r="6141" spans="1:9">
      <c r="A6141" t="n">
        <v>51305</v>
      </c>
      <c r="B6141" s="60" t="n">
        <v>45</v>
      </c>
      <c r="C6141" s="7" t="n">
        <v>5</v>
      </c>
      <c r="D6141" s="7" t="n">
        <v>3</v>
      </c>
      <c r="E6141" s="7" t="n">
        <v>5.30000019073486</v>
      </c>
      <c r="F6141" s="7" t="n">
        <v>0</v>
      </c>
    </row>
    <row r="6142" spans="1:9">
      <c r="A6142" t="s">
        <v>4</v>
      </c>
      <c r="B6142" s="4" t="s">
        <v>5</v>
      </c>
      <c r="C6142" s="4" t="s">
        <v>7</v>
      </c>
      <c r="D6142" s="4" t="s">
        <v>7</v>
      </c>
      <c r="E6142" s="4" t="s">
        <v>13</v>
      </c>
      <c r="F6142" s="4" t="s">
        <v>11</v>
      </c>
    </row>
    <row r="6143" spans="1:9">
      <c r="A6143" t="n">
        <v>51314</v>
      </c>
      <c r="B6143" s="60" t="n">
        <v>45</v>
      </c>
      <c r="C6143" s="7" t="n">
        <v>11</v>
      </c>
      <c r="D6143" s="7" t="n">
        <v>3</v>
      </c>
      <c r="E6143" s="7" t="n">
        <v>34</v>
      </c>
      <c r="F6143" s="7" t="n">
        <v>0</v>
      </c>
    </row>
    <row r="6144" spans="1:9">
      <c r="A6144" t="s">
        <v>4</v>
      </c>
      <c r="B6144" s="4" t="s">
        <v>5</v>
      </c>
      <c r="C6144" s="4" t="s">
        <v>11</v>
      </c>
    </row>
    <row r="6145" spans="1:9">
      <c r="A6145" t="n">
        <v>51323</v>
      </c>
      <c r="B6145" s="28" t="n">
        <v>16</v>
      </c>
      <c r="C6145" s="7" t="n">
        <v>500</v>
      </c>
    </row>
    <row r="6146" spans="1:9">
      <c r="A6146" t="s">
        <v>4</v>
      </c>
      <c r="B6146" s="4" t="s">
        <v>5</v>
      </c>
      <c r="C6146" s="4" t="s">
        <v>7</v>
      </c>
      <c r="D6146" s="4" t="s">
        <v>11</v>
      </c>
      <c r="E6146" s="4" t="s">
        <v>13</v>
      </c>
    </row>
    <row r="6147" spans="1:9">
      <c r="A6147" t="n">
        <v>51326</v>
      </c>
      <c r="B6147" s="32" t="n">
        <v>58</v>
      </c>
      <c r="C6147" s="7" t="n">
        <v>100</v>
      </c>
      <c r="D6147" s="7" t="n">
        <v>1000</v>
      </c>
      <c r="E6147" s="7" t="n">
        <v>1</v>
      </c>
    </row>
    <row r="6148" spans="1:9">
      <c r="A6148" t="s">
        <v>4</v>
      </c>
      <c r="B6148" s="4" t="s">
        <v>5</v>
      </c>
      <c r="C6148" s="4" t="s">
        <v>7</v>
      </c>
      <c r="D6148" s="4" t="s">
        <v>11</v>
      </c>
    </row>
    <row r="6149" spans="1:9">
      <c r="A6149" t="n">
        <v>51334</v>
      </c>
      <c r="B6149" s="32" t="n">
        <v>58</v>
      </c>
      <c r="C6149" s="7" t="n">
        <v>255</v>
      </c>
      <c r="D6149" s="7" t="n">
        <v>0</v>
      </c>
    </row>
    <row r="6150" spans="1:9">
      <c r="A6150" t="s">
        <v>4</v>
      </c>
      <c r="B6150" s="4" t="s">
        <v>5</v>
      </c>
      <c r="C6150" s="4" t="s">
        <v>7</v>
      </c>
      <c r="D6150" s="4" t="s">
        <v>8</v>
      </c>
    </row>
    <row r="6151" spans="1:9">
      <c r="A6151" t="n">
        <v>51338</v>
      </c>
      <c r="B6151" s="6" t="n">
        <v>2</v>
      </c>
      <c r="C6151" s="7" t="n">
        <v>10</v>
      </c>
      <c r="D6151" s="7" t="s">
        <v>47</v>
      </c>
    </row>
    <row r="6152" spans="1:9">
      <c r="A6152" t="s">
        <v>4</v>
      </c>
      <c r="B6152" s="4" t="s">
        <v>5</v>
      </c>
      <c r="C6152" s="4" t="s">
        <v>11</v>
      </c>
    </row>
    <row r="6153" spans="1:9">
      <c r="A6153" t="n">
        <v>51361</v>
      </c>
      <c r="B6153" s="28" t="n">
        <v>16</v>
      </c>
      <c r="C6153" s="7" t="n">
        <v>0</v>
      </c>
    </row>
    <row r="6154" spans="1:9">
      <c r="A6154" t="s">
        <v>4</v>
      </c>
      <c r="B6154" s="4" t="s">
        <v>5</v>
      </c>
      <c r="C6154" s="4" t="s">
        <v>7</v>
      </c>
      <c r="D6154" s="4" t="s">
        <v>8</v>
      </c>
    </row>
    <row r="6155" spans="1:9">
      <c r="A6155" t="n">
        <v>51364</v>
      </c>
      <c r="B6155" s="6" t="n">
        <v>2</v>
      </c>
      <c r="C6155" s="7" t="n">
        <v>10</v>
      </c>
      <c r="D6155" s="7" t="s">
        <v>48</v>
      </c>
    </row>
    <row r="6156" spans="1:9">
      <c r="A6156" t="s">
        <v>4</v>
      </c>
      <c r="B6156" s="4" t="s">
        <v>5</v>
      </c>
      <c r="C6156" s="4" t="s">
        <v>11</v>
      </c>
    </row>
    <row r="6157" spans="1:9">
      <c r="A6157" t="n">
        <v>51382</v>
      </c>
      <c r="B6157" s="28" t="n">
        <v>16</v>
      </c>
      <c r="C6157" s="7" t="n">
        <v>0</v>
      </c>
    </row>
    <row r="6158" spans="1:9">
      <c r="A6158" t="s">
        <v>4</v>
      </c>
      <c r="B6158" s="4" t="s">
        <v>5</v>
      </c>
      <c r="C6158" s="4" t="s">
        <v>7</v>
      </c>
      <c r="D6158" s="4" t="s">
        <v>8</v>
      </c>
    </row>
    <row r="6159" spans="1:9">
      <c r="A6159" t="n">
        <v>51385</v>
      </c>
      <c r="B6159" s="6" t="n">
        <v>2</v>
      </c>
      <c r="C6159" s="7" t="n">
        <v>10</v>
      </c>
      <c r="D6159" s="7" t="s">
        <v>49</v>
      </c>
    </row>
    <row r="6160" spans="1:9">
      <c r="A6160" t="s">
        <v>4</v>
      </c>
      <c r="B6160" s="4" t="s">
        <v>5</v>
      </c>
      <c r="C6160" s="4" t="s">
        <v>11</v>
      </c>
    </row>
    <row r="6161" spans="1:5">
      <c r="A6161" t="n">
        <v>51404</v>
      </c>
      <c r="B6161" s="28" t="n">
        <v>16</v>
      </c>
      <c r="C6161" s="7" t="n">
        <v>0</v>
      </c>
    </row>
    <row r="6162" spans="1:5">
      <c r="A6162" t="s">
        <v>4</v>
      </c>
      <c r="B6162" s="4" t="s">
        <v>5</v>
      </c>
      <c r="C6162" s="4" t="s">
        <v>7</v>
      </c>
    </row>
    <row r="6163" spans="1:5">
      <c r="A6163" t="n">
        <v>51407</v>
      </c>
      <c r="B6163" s="34" t="n">
        <v>23</v>
      </c>
      <c r="C6163" s="7" t="n">
        <v>20</v>
      </c>
    </row>
    <row r="6164" spans="1:5">
      <c r="A6164" t="s">
        <v>4</v>
      </c>
      <c r="B6164" s="4" t="s">
        <v>5</v>
      </c>
      <c r="C6164" s="4" t="s">
        <v>12</v>
      </c>
    </row>
    <row r="6165" spans="1:5">
      <c r="A6165" t="n">
        <v>51409</v>
      </c>
      <c r="B6165" s="13" t="n">
        <v>3</v>
      </c>
      <c r="C6165" s="11" t="n">
        <f t="normal" ca="1">A6187</f>
        <v>0</v>
      </c>
    </row>
    <row r="6166" spans="1:5">
      <c r="A6166" t="s">
        <v>4</v>
      </c>
      <c r="B6166" s="4" t="s">
        <v>5</v>
      </c>
      <c r="C6166" s="4" t="s">
        <v>7</v>
      </c>
      <c r="D6166" s="4" t="s">
        <v>11</v>
      </c>
      <c r="E6166" s="4" t="s">
        <v>13</v>
      </c>
    </row>
    <row r="6167" spans="1:5">
      <c r="A6167" t="n">
        <v>51414</v>
      </c>
      <c r="B6167" s="32" t="n">
        <v>58</v>
      </c>
      <c r="C6167" s="7" t="n">
        <v>101</v>
      </c>
      <c r="D6167" s="7" t="n">
        <v>500</v>
      </c>
      <c r="E6167" s="7" t="n">
        <v>1</v>
      </c>
    </row>
    <row r="6168" spans="1:5">
      <c r="A6168" t="s">
        <v>4</v>
      </c>
      <c r="B6168" s="4" t="s">
        <v>5</v>
      </c>
      <c r="C6168" s="4" t="s">
        <v>7</v>
      </c>
      <c r="D6168" s="4" t="s">
        <v>11</v>
      </c>
    </row>
    <row r="6169" spans="1:5">
      <c r="A6169" t="n">
        <v>51422</v>
      </c>
      <c r="B6169" s="32" t="n">
        <v>58</v>
      </c>
      <c r="C6169" s="7" t="n">
        <v>254</v>
      </c>
      <c r="D6169" s="7" t="n">
        <v>0</v>
      </c>
    </row>
    <row r="6170" spans="1:5">
      <c r="A6170" t="s">
        <v>4</v>
      </c>
      <c r="B6170" s="4" t="s">
        <v>5</v>
      </c>
      <c r="C6170" s="4" t="s">
        <v>7</v>
      </c>
      <c r="D6170" s="4" t="s">
        <v>7</v>
      </c>
      <c r="E6170" s="4" t="s">
        <v>11</v>
      </c>
    </row>
    <row r="6171" spans="1:5">
      <c r="A6171" t="n">
        <v>51426</v>
      </c>
      <c r="B6171" s="60" t="n">
        <v>45</v>
      </c>
      <c r="C6171" s="7" t="n">
        <v>8</v>
      </c>
      <c r="D6171" s="7" t="n">
        <v>1</v>
      </c>
      <c r="E6171" s="7" t="n">
        <v>0</v>
      </c>
    </row>
    <row r="6172" spans="1:5">
      <c r="A6172" t="s">
        <v>4</v>
      </c>
      <c r="B6172" s="4" t="s">
        <v>5</v>
      </c>
      <c r="C6172" s="4" t="s">
        <v>7</v>
      </c>
      <c r="D6172" s="4" t="s">
        <v>8</v>
      </c>
    </row>
    <row r="6173" spans="1:5">
      <c r="A6173" t="n">
        <v>51431</v>
      </c>
      <c r="B6173" s="6" t="n">
        <v>2</v>
      </c>
      <c r="C6173" s="7" t="n">
        <v>10</v>
      </c>
      <c r="D6173" s="7" t="s">
        <v>47</v>
      </c>
    </row>
    <row r="6174" spans="1:5">
      <c r="A6174" t="s">
        <v>4</v>
      </c>
      <c r="B6174" s="4" t="s">
        <v>5</v>
      </c>
      <c r="C6174" s="4" t="s">
        <v>11</v>
      </c>
    </row>
    <row r="6175" spans="1:5">
      <c r="A6175" t="n">
        <v>51454</v>
      </c>
      <c r="B6175" s="28" t="n">
        <v>16</v>
      </c>
      <c r="C6175" s="7" t="n">
        <v>0</v>
      </c>
    </row>
    <row r="6176" spans="1:5">
      <c r="A6176" t="s">
        <v>4</v>
      </c>
      <c r="B6176" s="4" t="s">
        <v>5</v>
      </c>
      <c r="C6176" s="4" t="s">
        <v>7</v>
      </c>
      <c r="D6176" s="4" t="s">
        <v>8</v>
      </c>
    </row>
    <row r="6177" spans="1:5">
      <c r="A6177" t="n">
        <v>51457</v>
      </c>
      <c r="B6177" s="6" t="n">
        <v>2</v>
      </c>
      <c r="C6177" s="7" t="n">
        <v>10</v>
      </c>
      <c r="D6177" s="7" t="s">
        <v>48</v>
      </c>
    </row>
    <row r="6178" spans="1:5">
      <c r="A6178" t="s">
        <v>4</v>
      </c>
      <c r="B6178" s="4" t="s">
        <v>5</v>
      </c>
      <c r="C6178" s="4" t="s">
        <v>11</v>
      </c>
    </row>
    <row r="6179" spans="1:5">
      <c r="A6179" t="n">
        <v>51475</v>
      </c>
      <c r="B6179" s="28" t="n">
        <v>16</v>
      </c>
      <c r="C6179" s="7" t="n">
        <v>0</v>
      </c>
    </row>
    <row r="6180" spans="1:5">
      <c r="A6180" t="s">
        <v>4</v>
      </c>
      <c r="B6180" s="4" t="s">
        <v>5</v>
      </c>
      <c r="C6180" s="4" t="s">
        <v>7</v>
      </c>
      <c r="D6180" s="4" t="s">
        <v>8</v>
      </c>
    </row>
    <row r="6181" spans="1:5">
      <c r="A6181" t="n">
        <v>51478</v>
      </c>
      <c r="B6181" s="6" t="n">
        <v>2</v>
      </c>
      <c r="C6181" s="7" t="n">
        <v>10</v>
      </c>
      <c r="D6181" s="7" t="s">
        <v>49</v>
      </c>
    </row>
    <row r="6182" spans="1:5">
      <c r="A6182" t="s">
        <v>4</v>
      </c>
      <c r="B6182" s="4" t="s">
        <v>5</v>
      </c>
      <c r="C6182" s="4" t="s">
        <v>11</v>
      </c>
    </row>
    <row r="6183" spans="1:5">
      <c r="A6183" t="n">
        <v>51497</v>
      </c>
      <c r="B6183" s="28" t="n">
        <v>16</v>
      </c>
      <c r="C6183" s="7" t="n">
        <v>0</v>
      </c>
    </row>
    <row r="6184" spans="1:5">
      <c r="A6184" t="s">
        <v>4</v>
      </c>
      <c r="B6184" s="4" t="s">
        <v>5</v>
      </c>
      <c r="C6184" s="4" t="s">
        <v>7</v>
      </c>
    </row>
    <row r="6185" spans="1:5">
      <c r="A6185" t="n">
        <v>51500</v>
      </c>
      <c r="B6185" s="34" t="n">
        <v>23</v>
      </c>
      <c r="C6185" s="7" t="n">
        <v>20</v>
      </c>
    </row>
    <row r="6186" spans="1:5">
      <c r="A6186" t="s">
        <v>4</v>
      </c>
      <c r="B6186" s="4" t="s">
        <v>5</v>
      </c>
    </row>
    <row r="6187" spans="1:5">
      <c r="A6187" t="n">
        <v>51502</v>
      </c>
      <c r="B6187" s="5" t="n">
        <v>1</v>
      </c>
    </row>
    <row r="6188" spans="1:5" s="3" customFormat="1" customHeight="0">
      <c r="A6188" s="3" t="s">
        <v>2</v>
      </c>
      <c r="B6188" s="3" t="s">
        <v>509</v>
      </c>
    </row>
    <row r="6189" spans="1:5">
      <c r="A6189" t="s">
        <v>4</v>
      </c>
      <c r="B6189" s="4" t="s">
        <v>5</v>
      </c>
      <c r="C6189" s="4" t="s">
        <v>11</v>
      </c>
      <c r="D6189" s="4" t="s">
        <v>11</v>
      </c>
      <c r="E6189" s="4" t="s">
        <v>15</v>
      </c>
      <c r="F6189" s="4" t="s">
        <v>8</v>
      </c>
      <c r="G6189" s="4" t="s">
        <v>510</v>
      </c>
      <c r="H6189" s="4" t="s">
        <v>11</v>
      </c>
      <c r="I6189" s="4" t="s">
        <v>11</v>
      </c>
      <c r="J6189" s="4" t="s">
        <v>15</v>
      </c>
      <c r="K6189" s="4" t="s">
        <v>8</v>
      </c>
      <c r="L6189" s="4" t="s">
        <v>510</v>
      </c>
    </row>
    <row r="6190" spans="1:5">
      <c r="A6190" t="n">
        <v>51504</v>
      </c>
      <c r="B6190" s="79" t="n">
        <v>257</v>
      </c>
      <c r="C6190" s="7" t="n">
        <v>4</v>
      </c>
      <c r="D6190" s="7" t="n">
        <v>65533</v>
      </c>
      <c r="E6190" s="7" t="n">
        <v>12010</v>
      </c>
      <c r="F6190" s="7" t="s">
        <v>18</v>
      </c>
      <c r="G6190" s="7" t="n">
        <f t="normal" ca="1">32-LENB(INDIRECT(ADDRESS(6190,6)))</f>
        <v>0</v>
      </c>
      <c r="H6190" s="7" t="n">
        <v>0</v>
      </c>
      <c r="I6190" s="7" t="n">
        <v>65533</v>
      </c>
      <c r="J6190" s="7" t="n">
        <v>0</v>
      </c>
      <c r="K6190" s="7" t="s">
        <v>18</v>
      </c>
      <c r="L6190" s="7" t="n">
        <f t="normal" ca="1">32-LENB(INDIRECT(ADDRESS(6190,11)))</f>
        <v>0</v>
      </c>
    </row>
    <row r="6191" spans="1:5">
      <c r="A6191" t="s">
        <v>4</v>
      </c>
      <c r="B6191" s="4" t="s">
        <v>5</v>
      </c>
    </row>
    <row r="6192" spans="1:5">
      <c r="A6192" t="n">
        <v>51584</v>
      </c>
      <c r="B6192" s="5" t="n">
        <v>1</v>
      </c>
    </row>
    <row r="6193" spans="1:12" s="3" customFormat="1" customHeight="0">
      <c r="A6193" s="3" t="s">
        <v>2</v>
      </c>
      <c r="B6193" s="3" t="s">
        <v>511</v>
      </c>
    </row>
    <row r="6194" spans="1:12">
      <c r="A6194" t="s">
        <v>4</v>
      </c>
      <c r="B6194" s="4" t="s">
        <v>5</v>
      </c>
      <c r="C6194" s="4" t="s">
        <v>11</v>
      </c>
      <c r="D6194" s="4" t="s">
        <v>11</v>
      </c>
      <c r="E6194" s="4" t="s">
        <v>15</v>
      </c>
      <c r="F6194" s="4" t="s">
        <v>8</v>
      </c>
      <c r="G6194" s="4" t="s">
        <v>510</v>
      </c>
      <c r="H6194" s="4" t="s">
        <v>11</v>
      </c>
      <c r="I6194" s="4" t="s">
        <v>11</v>
      </c>
      <c r="J6194" s="4" t="s">
        <v>15</v>
      </c>
      <c r="K6194" s="4" t="s">
        <v>8</v>
      </c>
      <c r="L6194" s="4" t="s">
        <v>510</v>
      </c>
      <c r="M6194" s="4" t="s">
        <v>11</v>
      </c>
      <c r="N6194" s="4" t="s">
        <v>11</v>
      </c>
      <c r="O6194" s="4" t="s">
        <v>15</v>
      </c>
      <c r="P6194" s="4" t="s">
        <v>8</v>
      </c>
      <c r="Q6194" s="4" t="s">
        <v>510</v>
      </c>
      <c r="R6194" s="4" t="s">
        <v>11</v>
      </c>
      <c r="S6194" s="4" t="s">
        <v>11</v>
      </c>
      <c r="T6194" s="4" t="s">
        <v>15</v>
      </c>
      <c r="U6194" s="4" t="s">
        <v>8</v>
      </c>
      <c r="V6194" s="4" t="s">
        <v>510</v>
      </c>
      <c r="W6194" s="4" t="s">
        <v>11</v>
      </c>
      <c r="X6194" s="4" t="s">
        <v>11</v>
      </c>
      <c r="Y6194" s="4" t="s">
        <v>15</v>
      </c>
      <c r="Z6194" s="4" t="s">
        <v>8</v>
      </c>
      <c r="AA6194" s="4" t="s">
        <v>510</v>
      </c>
      <c r="AB6194" s="4" t="s">
        <v>11</v>
      </c>
      <c r="AC6194" s="4" t="s">
        <v>11</v>
      </c>
      <c r="AD6194" s="4" t="s">
        <v>15</v>
      </c>
      <c r="AE6194" s="4" t="s">
        <v>8</v>
      </c>
      <c r="AF6194" s="4" t="s">
        <v>510</v>
      </c>
      <c r="AG6194" s="4" t="s">
        <v>11</v>
      </c>
      <c r="AH6194" s="4" t="s">
        <v>11</v>
      </c>
      <c r="AI6194" s="4" t="s">
        <v>15</v>
      </c>
      <c r="AJ6194" s="4" t="s">
        <v>8</v>
      </c>
      <c r="AK6194" s="4" t="s">
        <v>510</v>
      </c>
      <c r="AL6194" s="4" t="s">
        <v>11</v>
      </c>
      <c r="AM6194" s="4" t="s">
        <v>11</v>
      </c>
      <c r="AN6194" s="4" t="s">
        <v>15</v>
      </c>
      <c r="AO6194" s="4" t="s">
        <v>8</v>
      </c>
      <c r="AP6194" s="4" t="s">
        <v>510</v>
      </c>
      <c r="AQ6194" s="4" t="s">
        <v>11</v>
      </c>
      <c r="AR6194" s="4" t="s">
        <v>11</v>
      </c>
      <c r="AS6194" s="4" t="s">
        <v>15</v>
      </c>
      <c r="AT6194" s="4" t="s">
        <v>8</v>
      </c>
      <c r="AU6194" s="4" t="s">
        <v>510</v>
      </c>
      <c r="AV6194" s="4" t="s">
        <v>11</v>
      </c>
      <c r="AW6194" s="4" t="s">
        <v>11</v>
      </c>
      <c r="AX6194" s="4" t="s">
        <v>15</v>
      </c>
      <c r="AY6194" s="4" t="s">
        <v>8</v>
      </c>
      <c r="AZ6194" s="4" t="s">
        <v>510</v>
      </c>
      <c r="BA6194" s="4" t="s">
        <v>11</v>
      </c>
      <c r="BB6194" s="4" t="s">
        <v>11</v>
      </c>
      <c r="BC6194" s="4" t="s">
        <v>15</v>
      </c>
      <c r="BD6194" s="4" t="s">
        <v>8</v>
      </c>
      <c r="BE6194" s="4" t="s">
        <v>510</v>
      </c>
      <c r="BF6194" s="4" t="s">
        <v>11</v>
      </c>
      <c r="BG6194" s="4" t="s">
        <v>11</v>
      </c>
      <c r="BH6194" s="4" t="s">
        <v>15</v>
      </c>
      <c r="BI6194" s="4" t="s">
        <v>8</v>
      </c>
      <c r="BJ6194" s="4" t="s">
        <v>510</v>
      </c>
      <c r="BK6194" s="4" t="s">
        <v>11</v>
      </c>
      <c r="BL6194" s="4" t="s">
        <v>11</v>
      </c>
      <c r="BM6194" s="4" t="s">
        <v>15</v>
      </c>
      <c r="BN6194" s="4" t="s">
        <v>8</v>
      </c>
      <c r="BO6194" s="4" t="s">
        <v>510</v>
      </c>
      <c r="BP6194" s="4" t="s">
        <v>11</v>
      </c>
      <c r="BQ6194" s="4" t="s">
        <v>11</v>
      </c>
      <c r="BR6194" s="4" t="s">
        <v>15</v>
      </c>
      <c r="BS6194" s="4" t="s">
        <v>8</v>
      </c>
      <c r="BT6194" s="4" t="s">
        <v>510</v>
      </c>
      <c r="BU6194" s="4" t="s">
        <v>11</v>
      </c>
      <c r="BV6194" s="4" t="s">
        <v>11</v>
      </c>
      <c r="BW6194" s="4" t="s">
        <v>15</v>
      </c>
      <c r="BX6194" s="4" t="s">
        <v>8</v>
      </c>
      <c r="BY6194" s="4" t="s">
        <v>510</v>
      </c>
      <c r="BZ6194" s="4" t="s">
        <v>11</v>
      </c>
      <c r="CA6194" s="4" t="s">
        <v>11</v>
      </c>
      <c r="CB6194" s="4" t="s">
        <v>15</v>
      </c>
      <c r="CC6194" s="4" t="s">
        <v>8</v>
      </c>
      <c r="CD6194" s="4" t="s">
        <v>510</v>
      </c>
      <c r="CE6194" s="4" t="s">
        <v>11</v>
      </c>
      <c r="CF6194" s="4" t="s">
        <v>11</v>
      </c>
      <c r="CG6194" s="4" t="s">
        <v>15</v>
      </c>
      <c r="CH6194" s="4" t="s">
        <v>8</v>
      </c>
      <c r="CI6194" s="4" t="s">
        <v>510</v>
      </c>
      <c r="CJ6194" s="4" t="s">
        <v>11</v>
      </c>
      <c r="CK6194" s="4" t="s">
        <v>11</v>
      </c>
      <c r="CL6194" s="4" t="s">
        <v>15</v>
      </c>
      <c r="CM6194" s="4" t="s">
        <v>8</v>
      </c>
      <c r="CN6194" s="4" t="s">
        <v>510</v>
      </c>
      <c r="CO6194" s="4" t="s">
        <v>11</v>
      </c>
      <c r="CP6194" s="4" t="s">
        <v>11</v>
      </c>
      <c r="CQ6194" s="4" t="s">
        <v>15</v>
      </c>
      <c r="CR6194" s="4" t="s">
        <v>8</v>
      </c>
      <c r="CS6194" s="4" t="s">
        <v>510</v>
      </c>
    </row>
    <row r="6195" spans="1:12">
      <c r="A6195" t="n">
        <v>51600</v>
      </c>
      <c r="B6195" s="79" t="n">
        <v>257</v>
      </c>
      <c r="C6195" s="7" t="n">
        <v>8</v>
      </c>
      <c r="D6195" s="7" t="n">
        <v>65533</v>
      </c>
      <c r="E6195" s="7" t="n">
        <v>0</v>
      </c>
      <c r="F6195" s="7" t="s">
        <v>187</v>
      </c>
      <c r="G6195" s="7" t="n">
        <f t="normal" ca="1">32-LENB(INDIRECT(ADDRESS(6195,6)))</f>
        <v>0</v>
      </c>
      <c r="H6195" s="7" t="n">
        <v>7</v>
      </c>
      <c r="I6195" s="7" t="n">
        <v>65533</v>
      </c>
      <c r="J6195" s="7" t="n">
        <v>61575</v>
      </c>
      <c r="K6195" s="7" t="s">
        <v>18</v>
      </c>
      <c r="L6195" s="7" t="n">
        <f t="normal" ca="1">32-LENB(INDIRECT(ADDRESS(6195,11)))</f>
        <v>0</v>
      </c>
      <c r="M6195" s="7" t="n">
        <v>7</v>
      </c>
      <c r="N6195" s="7" t="n">
        <v>65533</v>
      </c>
      <c r="O6195" s="7" t="n">
        <v>61576</v>
      </c>
      <c r="P6195" s="7" t="s">
        <v>18</v>
      </c>
      <c r="Q6195" s="7" t="n">
        <f t="normal" ca="1">32-LENB(INDIRECT(ADDRESS(6195,16)))</f>
        <v>0</v>
      </c>
      <c r="R6195" s="7" t="n">
        <v>7</v>
      </c>
      <c r="S6195" s="7" t="n">
        <v>65533</v>
      </c>
      <c r="T6195" s="7" t="n">
        <v>61577</v>
      </c>
      <c r="U6195" s="7" t="s">
        <v>18</v>
      </c>
      <c r="V6195" s="7" t="n">
        <f t="normal" ca="1">32-LENB(INDIRECT(ADDRESS(6195,21)))</f>
        <v>0</v>
      </c>
      <c r="W6195" s="7" t="n">
        <v>7</v>
      </c>
      <c r="X6195" s="7" t="n">
        <v>65533</v>
      </c>
      <c r="Y6195" s="7" t="n">
        <v>61578</v>
      </c>
      <c r="Z6195" s="7" t="s">
        <v>18</v>
      </c>
      <c r="AA6195" s="7" t="n">
        <f t="normal" ca="1">32-LENB(INDIRECT(ADDRESS(6195,26)))</f>
        <v>0</v>
      </c>
      <c r="AB6195" s="7" t="n">
        <v>7</v>
      </c>
      <c r="AC6195" s="7" t="n">
        <v>65533</v>
      </c>
      <c r="AD6195" s="7" t="n">
        <v>61579</v>
      </c>
      <c r="AE6195" s="7" t="s">
        <v>18</v>
      </c>
      <c r="AF6195" s="7" t="n">
        <f t="normal" ca="1">32-LENB(INDIRECT(ADDRESS(6195,31)))</f>
        <v>0</v>
      </c>
      <c r="AG6195" s="7" t="n">
        <v>7</v>
      </c>
      <c r="AH6195" s="7" t="n">
        <v>65533</v>
      </c>
      <c r="AI6195" s="7" t="n">
        <v>61580</v>
      </c>
      <c r="AJ6195" s="7" t="s">
        <v>18</v>
      </c>
      <c r="AK6195" s="7" t="n">
        <f t="normal" ca="1">32-LENB(INDIRECT(ADDRESS(6195,36)))</f>
        <v>0</v>
      </c>
      <c r="AL6195" s="7" t="n">
        <v>7</v>
      </c>
      <c r="AM6195" s="7" t="n">
        <v>65533</v>
      </c>
      <c r="AN6195" s="7" t="n">
        <v>61581</v>
      </c>
      <c r="AO6195" s="7" t="s">
        <v>18</v>
      </c>
      <c r="AP6195" s="7" t="n">
        <f t="normal" ca="1">32-LENB(INDIRECT(ADDRESS(6195,41)))</f>
        <v>0</v>
      </c>
      <c r="AQ6195" s="7" t="n">
        <v>7</v>
      </c>
      <c r="AR6195" s="7" t="n">
        <v>65533</v>
      </c>
      <c r="AS6195" s="7" t="n">
        <v>61582</v>
      </c>
      <c r="AT6195" s="7" t="s">
        <v>18</v>
      </c>
      <c r="AU6195" s="7" t="n">
        <f t="normal" ca="1">32-LENB(INDIRECT(ADDRESS(6195,46)))</f>
        <v>0</v>
      </c>
      <c r="AV6195" s="7" t="n">
        <v>7</v>
      </c>
      <c r="AW6195" s="7" t="n">
        <v>65533</v>
      </c>
      <c r="AX6195" s="7" t="n">
        <v>61583</v>
      </c>
      <c r="AY6195" s="7" t="s">
        <v>18</v>
      </c>
      <c r="AZ6195" s="7" t="n">
        <f t="normal" ca="1">32-LENB(INDIRECT(ADDRESS(6195,51)))</f>
        <v>0</v>
      </c>
      <c r="BA6195" s="7" t="n">
        <v>7</v>
      </c>
      <c r="BB6195" s="7" t="n">
        <v>65533</v>
      </c>
      <c r="BC6195" s="7" t="n">
        <v>61584</v>
      </c>
      <c r="BD6195" s="7" t="s">
        <v>18</v>
      </c>
      <c r="BE6195" s="7" t="n">
        <f t="normal" ca="1">32-LENB(INDIRECT(ADDRESS(6195,56)))</f>
        <v>0</v>
      </c>
      <c r="BF6195" s="7" t="n">
        <v>7</v>
      </c>
      <c r="BG6195" s="7" t="n">
        <v>65533</v>
      </c>
      <c r="BH6195" s="7" t="n">
        <v>61585</v>
      </c>
      <c r="BI6195" s="7" t="s">
        <v>18</v>
      </c>
      <c r="BJ6195" s="7" t="n">
        <f t="normal" ca="1">32-LENB(INDIRECT(ADDRESS(6195,61)))</f>
        <v>0</v>
      </c>
      <c r="BK6195" s="7" t="n">
        <v>7</v>
      </c>
      <c r="BL6195" s="7" t="n">
        <v>65533</v>
      </c>
      <c r="BM6195" s="7" t="n">
        <v>61586</v>
      </c>
      <c r="BN6195" s="7" t="s">
        <v>18</v>
      </c>
      <c r="BO6195" s="7" t="n">
        <f t="normal" ca="1">32-LENB(INDIRECT(ADDRESS(6195,66)))</f>
        <v>0</v>
      </c>
      <c r="BP6195" s="7" t="n">
        <v>7</v>
      </c>
      <c r="BQ6195" s="7" t="n">
        <v>65533</v>
      </c>
      <c r="BR6195" s="7" t="n">
        <v>61587</v>
      </c>
      <c r="BS6195" s="7" t="s">
        <v>18</v>
      </c>
      <c r="BT6195" s="7" t="n">
        <f t="normal" ca="1">32-LENB(INDIRECT(ADDRESS(6195,71)))</f>
        <v>0</v>
      </c>
      <c r="BU6195" s="7" t="n">
        <v>7</v>
      </c>
      <c r="BV6195" s="7" t="n">
        <v>65533</v>
      </c>
      <c r="BW6195" s="7" t="n">
        <v>61588</v>
      </c>
      <c r="BX6195" s="7" t="s">
        <v>18</v>
      </c>
      <c r="BY6195" s="7" t="n">
        <f t="normal" ca="1">32-LENB(INDIRECT(ADDRESS(6195,76)))</f>
        <v>0</v>
      </c>
      <c r="BZ6195" s="7" t="n">
        <v>7</v>
      </c>
      <c r="CA6195" s="7" t="n">
        <v>65533</v>
      </c>
      <c r="CB6195" s="7" t="n">
        <v>61589</v>
      </c>
      <c r="CC6195" s="7" t="s">
        <v>18</v>
      </c>
      <c r="CD6195" s="7" t="n">
        <f t="normal" ca="1">32-LENB(INDIRECT(ADDRESS(6195,81)))</f>
        <v>0</v>
      </c>
      <c r="CE6195" s="7" t="n">
        <v>7</v>
      </c>
      <c r="CF6195" s="7" t="n">
        <v>65533</v>
      </c>
      <c r="CG6195" s="7" t="n">
        <v>61590</v>
      </c>
      <c r="CH6195" s="7" t="s">
        <v>18</v>
      </c>
      <c r="CI6195" s="7" t="n">
        <f t="normal" ca="1">32-LENB(INDIRECT(ADDRESS(6195,86)))</f>
        <v>0</v>
      </c>
      <c r="CJ6195" s="7" t="n">
        <v>7</v>
      </c>
      <c r="CK6195" s="7" t="n">
        <v>65533</v>
      </c>
      <c r="CL6195" s="7" t="n">
        <v>61591</v>
      </c>
      <c r="CM6195" s="7" t="s">
        <v>18</v>
      </c>
      <c r="CN6195" s="7" t="n">
        <f t="normal" ca="1">32-LENB(INDIRECT(ADDRESS(6195,91)))</f>
        <v>0</v>
      </c>
      <c r="CO6195" s="7" t="n">
        <v>0</v>
      </c>
      <c r="CP6195" s="7" t="n">
        <v>65533</v>
      </c>
      <c r="CQ6195" s="7" t="n">
        <v>0</v>
      </c>
      <c r="CR6195" s="7" t="s">
        <v>18</v>
      </c>
      <c r="CS6195" s="7" t="n">
        <f t="normal" ca="1">32-LENB(INDIRECT(ADDRESS(6195,96)))</f>
        <v>0</v>
      </c>
    </row>
    <row r="6196" spans="1:12">
      <c r="A6196" t="s">
        <v>4</v>
      </c>
      <c r="B6196" s="4" t="s">
        <v>5</v>
      </c>
    </row>
    <row r="6197" spans="1:12">
      <c r="A6197" t="n">
        <v>52360</v>
      </c>
      <c r="B6197" s="5" t="n">
        <v>1</v>
      </c>
    </row>
    <row r="6198" spans="1:12" s="3" customFormat="1" customHeight="0">
      <c r="A6198" s="3" t="s">
        <v>2</v>
      </c>
      <c r="B6198" s="3" t="s">
        <v>512</v>
      </c>
    </row>
    <row r="6199" spans="1:12">
      <c r="A6199" t="s">
        <v>4</v>
      </c>
      <c r="B6199" s="4" t="s">
        <v>5</v>
      </c>
      <c r="C6199" s="4" t="s">
        <v>11</v>
      </c>
      <c r="D6199" s="4" t="s">
        <v>11</v>
      </c>
      <c r="E6199" s="4" t="s">
        <v>15</v>
      </c>
      <c r="F6199" s="4" t="s">
        <v>8</v>
      </c>
      <c r="G6199" s="4" t="s">
        <v>510</v>
      </c>
      <c r="H6199" s="4" t="s">
        <v>11</v>
      </c>
      <c r="I6199" s="4" t="s">
        <v>11</v>
      </c>
      <c r="J6199" s="4" t="s">
        <v>15</v>
      </c>
      <c r="K6199" s="4" t="s">
        <v>8</v>
      </c>
      <c r="L6199" s="4" t="s">
        <v>510</v>
      </c>
      <c r="M6199" s="4" t="s">
        <v>11</v>
      </c>
      <c r="N6199" s="4" t="s">
        <v>11</v>
      </c>
      <c r="O6199" s="4" t="s">
        <v>15</v>
      </c>
      <c r="P6199" s="4" t="s">
        <v>8</v>
      </c>
      <c r="Q6199" s="4" t="s">
        <v>510</v>
      </c>
      <c r="R6199" s="4" t="s">
        <v>11</v>
      </c>
      <c r="S6199" s="4" t="s">
        <v>11</v>
      </c>
      <c r="T6199" s="4" t="s">
        <v>15</v>
      </c>
      <c r="U6199" s="4" t="s">
        <v>8</v>
      </c>
      <c r="V6199" s="4" t="s">
        <v>510</v>
      </c>
      <c r="W6199" s="4" t="s">
        <v>11</v>
      </c>
      <c r="X6199" s="4" t="s">
        <v>11</v>
      </c>
      <c r="Y6199" s="4" t="s">
        <v>15</v>
      </c>
      <c r="Z6199" s="4" t="s">
        <v>8</v>
      </c>
      <c r="AA6199" s="4" t="s">
        <v>510</v>
      </c>
      <c r="AB6199" s="4" t="s">
        <v>11</v>
      </c>
      <c r="AC6199" s="4" t="s">
        <v>11</v>
      </c>
      <c r="AD6199" s="4" t="s">
        <v>15</v>
      </c>
      <c r="AE6199" s="4" t="s">
        <v>8</v>
      </c>
      <c r="AF6199" s="4" t="s">
        <v>510</v>
      </c>
      <c r="AG6199" s="4" t="s">
        <v>11</v>
      </c>
      <c r="AH6199" s="4" t="s">
        <v>11</v>
      </c>
      <c r="AI6199" s="4" t="s">
        <v>15</v>
      </c>
      <c r="AJ6199" s="4" t="s">
        <v>8</v>
      </c>
      <c r="AK6199" s="4" t="s">
        <v>510</v>
      </c>
      <c r="AL6199" s="4" t="s">
        <v>11</v>
      </c>
      <c r="AM6199" s="4" t="s">
        <v>11</v>
      </c>
      <c r="AN6199" s="4" t="s">
        <v>15</v>
      </c>
      <c r="AO6199" s="4" t="s">
        <v>8</v>
      </c>
      <c r="AP6199" s="4" t="s">
        <v>510</v>
      </c>
      <c r="AQ6199" s="4" t="s">
        <v>11</v>
      </c>
      <c r="AR6199" s="4" t="s">
        <v>11</v>
      </c>
      <c r="AS6199" s="4" t="s">
        <v>15</v>
      </c>
      <c r="AT6199" s="4" t="s">
        <v>8</v>
      </c>
      <c r="AU6199" s="4" t="s">
        <v>510</v>
      </c>
      <c r="AV6199" s="4" t="s">
        <v>11</v>
      </c>
      <c r="AW6199" s="4" t="s">
        <v>11</v>
      </c>
      <c r="AX6199" s="4" t="s">
        <v>15</v>
      </c>
      <c r="AY6199" s="4" t="s">
        <v>8</v>
      </c>
      <c r="AZ6199" s="4" t="s">
        <v>510</v>
      </c>
      <c r="BA6199" s="4" t="s">
        <v>11</v>
      </c>
      <c r="BB6199" s="4" t="s">
        <v>11</v>
      </c>
      <c r="BC6199" s="4" t="s">
        <v>15</v>
      </c>
      <c r="BD6199" s="4" t="s">
        <v>8</v>
      </c>
      <c r="BE6199" s="4" t="s">
        <v>510</v>
      </c>
      <c r="BF6199" s="4" t="s">
        <v>11</v>
      </c>
      <c r="BG6199" s="4" t="s">
        <v>11</v>
      </c>
      <c r="BH6199" s="4" t="s">
        <v>15</v>
      </c>
      <c r="BI6199" s="4" t="s">
        <v>8</v>
      </c>
      <c r="BJ6199" s="4" t="s">
        <v>510</v>
      </c>
      <c r="BK6199" s="4" t="s">
        <v>11</v>
      </c>
      <c r="BL6199" s="4" t="s">
        <v>11</v>
      </c>
      <c r="BM6199" s="4" t="s">
        <v>15</v>
      </c>
      <c r="BN6199" s="4" t="s">
        <v>8</v>
      </c>
      <c r="BO6199" s="4" t="s">
        <v>510</v>
      </c>
      <c r="BP6199" s="4" t="s">
        <v>11</v>
      </c>
      <c r="BQ6199" s="4" t="s">
        <v>11</v>
      </c>
      <c r="BR6199" s="4" t="s">
        <v>15</v>
      </c>
      <c r="BS6199" s="4" t="s">
        <v>8</v>
      </c>
      <c r="BT6199" s="4" t="s">
        <v>510</v>
      </c>
      <c r="BU6199" s="4" t="s">
        <v>11</v>
      </c>
      <c r="BV6199" s="4" t="s">
        <v>11</v>
      </c>
      <c r="BW6199" s="4" t="s">
        <v>15</v>
      </c>
      <c r="BX6199" s="4" t="s">
        <v>8</v>
      </c>
      <c r="BY6199" s="4" t="s">
        <v>510</v>
      </c>
      <c r="BZ6199" s="4" t="s">
        <v>11</v>
      </c>
      <c r="CA6199" s="4" t="s">
        <v>11</v>
      </c>
      <c r="CB6199" s="4" t="s">
        <v>15</v>
      </c>
      <c r="CC6199" s="4" t="s">
        <v>8</v>
      </c>
      <c r="CD6199" s="4" t="s">
        <v>510</v>
      </c>
      <c r="CE6199" s="4" t="s">
        <v>11</v>
      </c>
      <c r="CF6199" s="4" t="s">
        <v>11</v>
      </c>
      <c r="CG6199" s="4" t="s">
        <v>15</v>
      </c>
      <c r="CH6199" s="4" t="s">
        <v>8</v>
      </c>
      <c r="CI6199" s="4" t="s">
        <v>510</v>
      </c>
      <c r="CJ6199" s="4" t="s">
        <v>11</v>
      </c>
      <c r="CK6199" s="4" t="s">
        <v>11</v>
      </c>
      <c r="CL6199" s="4" t="s">
        <v>15</v>
      </c>
      <c r="CM6199" s="4" t="s">
        <v>8</v>
      </c>
      <c r="CN6199" s="4" t="s">
        <v>510</v>
      </c>
      <c r="CO6199" s="4" t="s">
        <v>11</v>
      </c>
      <c r="CP6199" s="4" t="s">
        <v>11</v>
      </c>
      <c r="CQ6199" s="4" t="s">
        <v>15</v>
      </c>
      <c r="CR6199" s="4" t="s">
        <v>8</v>
      </c>
      <c r="CS6199" s="4" t="s">
        <v>510</v>
      </c>
      <c r="CT6199" s="4" t="s">
        <v>11</v>
      </c>
      <c r="CU6199" s="4" t="s">
        <v>11</v>
      </c>
      <c r="CV6199" s="4" t="s">
        <v>15</v>
      </c>
      <c r="CW6199" s="4" t="s">
        <v>8</v>
      </c>
      <c r="CX6199" s="4" t="s">
        <v>510</v>
      </c>
      <c r="CY6199" s="4" t="s">
        <v>11</v>
      </c>
      <c r="CZ6199" s="4" t="s">
        <v>11</v>
      </c>
      <c r="DA6199" s="4" t="s">
        <v>15</v>
      </c>
      <c r="DB6199" s="4" t="s">
        <v>8</v>
      </c>
      <c r="DC6199" s="4" t="s">
        <v>510</v>
      </c>
      <c r="DD6199" s="4" t="s">
        <v>11</v>
      </c>
      <c r="DE6199" s="4" t="s">
        <v>11</v>
      </c>
      <c r="DF6199" s="4" t="s">
        <v>15</v>
      </c>
      <c r="DG6199" s="4" t="s">
        <v>8</v>
      </c>
      <c r="DH6199" s="4" t="s">
        <v>510</v>
      </c>
      <c r="DI6199" s="4" t="s">
        <v>11</v>
      </c>
      <c r="DJ6199" s="4" t="s">
        <v>11</v>
      </c>
      <c r="DK6199" s="4" t="s">
        <v>15</v>
      </c>
      <c r="DL6199" s="4" t="s">
        <v>8</v>
      </c>
      <c r="DM6199" s="4" t="s">
        <v>510</v>
      </c>
      <c r="DN6199" s="4" t="s">
        <v>11</v>
      </c>
      <c r="DO6199" s="4" t="s">
        <v>11</v>
      </c>
      <c r="DP6199" s="4" t="s">
        <v>15</v>
      </c>
      <c r="DQ6199" s="4" t="s">
        <v>8</v>
      </c>
      <c r="DR6199" s="4" t="s">
        <v>510</v>
      </c>
      <c r="DS6199" s="4" t="s">
        <v>11</v>
      </c>
      <c r="DT6199" s="4" t="s">
        <v>11</v>
      </c>
      <c r="DU6199" s="4" t="s">
        <v>15</v>
      </c>
      <c r="DV6199" s="4" t="s">
        <v>8</v>
      </c>
      <c r="DW6199" s="4" t="s">
        <v>510</v>
      </c>
      <c r="DX6199" s="4" t="s">
        <v>11</v>
      </c>
      <c r="DY6199" s="4" t="s">
        <v>11</v>
      </c>
      <c r="DZ6199" s="4" t="s">
        <v>15</v>
      </c>
      <c r="EA6199" s="4" t="s">
        <v>8</v>
      </c>
      <c r="EB6199" s="4" t="s">
        <v>510</v>
      </c>
      <c r="EC6199" s="4" t="s">
        <v>11</v>
      </c>
      <c r="ED6199" s="4" t="s">
        <v>11</v>
      </c>
      <c r="EE6199" s="4" t="s">
        <v>15</v>
      </c>
      <c r="EF6199" s="4" t="s">
        <v>8</v>
      </c>
      <c r="EG6199" s="4" t="s">
        <v>510</v>
      </c>
      <c r="EH6199" s="4" t="s">
        <v>11</v>
      </c>
      <c r="EI6199" s="4" t="s">
        <v>11</v>
      </c>
      <c r="EJ6199" s="4" t="s">
        <v>15</v>
      </c>
      <c r="EK6199" s="4" t="s">
        <v>8</v>
      </c>
      <c r="EL6199" s="4" t="s">
        <v>510</v>
      </c>
      <c r="EM6199" s="4" t="s">
        <v>11</v>
      </c>
      <c r="EN6199" s="4" t="s">
        <v>11</v>
      </c>
      <c r="EO6199" s="4" t="s">
        <v>15</v>
      </c>
      <c r="EP6199" s="4" t="s">
        <v>8</v>
      </c>
      <c r="EQ6199" s="4" t="s">
        <v>510</v>
      </c>
      <c r="ER6199" s="4" t="s">
        <v>11</v>
      </c>
      <c r="ES6199" s="4" t="s">
        <v>11</v>
      </c>
      <c r="ET6199" s="4" t="s">
        <v>15</v>
      </c>
      <c r="EU6199" s="4" t="s">
        <v>8</v>
      </c>
      <c r="EV6199" s="4" t="s">
        <v>510</v>
      </c>
      <c r="EW6199" s="4" t="s">
        <v>11</v>
      </c>
      <c r="EX6199" s="4" t="s">
        <v>11</v>
      </c>
      <c r="EY6199" s="4" t="s">
        <v>15</v>
      </c>
      <c r="EZ6199" s="4" t="s">
        <v>8</v>
      </c>
      <c r="FA6199" s="4" t="s">
        <v>510</v>
      </c>
    </row>
    <row r="6200" spans="1:12">
      <c r="A6200" t="n">
        <v>52368</v>
      </c>
      <c r="B6200" s="79" t="n">
        <v>257</v>
      </c>
      <c r="C6200" s="7" t="n">
        <v>7</v>
      </c>
      <c r="D6200" s="7" t="n">
        <v>65533</v>
      </c>
      <c r="E6200" s="7" t="n">
        <v>61592</v>
      </c>
      <c r="F6200" s="7" t="s">
        <v>18</v>
      </c>
      <c r="G6200" s="7" t="n">
        <f t="normal" ca="1">32-LENB(INDIRECT(ADDRESS(6200,6)))</f>
        <v>0</v>
      </c>
      <c r="H6200" s="7" t="n">
        <v>7</v>
      </c>
      <c r="I6200" s="7" t="n">
        <v>65533</v>
      </c>
      <c r="J6200" s="7" t="n">
        <v>61593</v>
      </c>
      <c r="K6200" s="7" t="s">
        <v>18</v>
      </c>
      <c r="L6200" s="7" t="n">
        <f t="normal" ca="1">32-LENB(INDIRECT(ADDRESS(6200,11)))</f>
        <v>0</v>
      </c>
      <c r="M6200" s="7" t="n">
        <v>7</v>
      </c>
      <c r="N6200" s="7" t="n">
        <v>65533</v>
      </c>
      <c r="O6200" s="7" t="n">
        <v>61594</v>
      </c>
      <c r="P6200" s="7" t="s">
        <v>18</v>
      </c>
      <c r="Q6200" s="7" t="n">
        <f t="normal" ca="1">32-LENB(INDIRECT(ADDRESS(6200,16)))</f>
        <v>0</v>
      </c>
      <c r="R6200" s="7" t="n">
        <v>7</v>
      </c>
      <c r="S6200" s="7" t="n">
        <v>65533</v>
      </c>
      <c r="T6200" s="7" t="n">
        <v>61595</v>
      </c>
      <c r="U6200" s="7" t="s">
        <v>18</v>
      </c>
      <c r="V6200" s="7" t="n">
        <f t="normal" ca="1">32-LENB(INDIRECT(ADDRESS(6200,21)))</f>
        <v>0</v>
      </c>
      <c r="W6200" s="7" t="n">
        <v>7</v>
      </c>
      <c r="X6200" s="7" t="n">
        <v>65533</v>
      </c>
      <c r="Y6200" s="7" t="n">
        <v>61596</v>
      </c>
      <c r="Z6200" s="7" t="s">
        <v>18</v>
      </c>
      <c r="AA6200" s="7" t="n">
        <f t="normal" ca="1">32-LENB(INDIRECT(ADDRESS(6200,26)))</f>
        <v>0</v>
      </c>
      <c r="AB6200" s="7" t="n">
        <v>7</v>
      </c>
      <c r="AC6200" s="7" t="n">
        <v>65533</v>
      </c>
      <c r="AD6200" s="7" t="n">
        <v>61597</v>
      </c>
      <c r="AE6200" s="7" t="s">
        <v>18</v>
      </c>
      <c r="AF6200" s="7" t="n">
        <f t="normal" ca="1">32-LENB(INDIRECT(ADDRESS(6200,31)))</f>
        <v>0</v>
      </c>
      <c r="AG6200" s="7" t="n">
        <v>7</v>
      </c>
      <c r="AH6200" s="7" t="n">
        <v>65533</v>
      </c>
      <c r="AI6200" s="7" t="n">
        <v>61598</v>
      </c>
      <c r="AJ6200" s="7" t="s">
        <v>18</v>
      </c>
      <c r="AK6200" s="7" t="n">
        <f t="normal" ca="1">32-LENB(INDIRECT(ADDRESS(6200,36)))</f>
        <v>0</v>
      </c>
      <c r="AL6200" s="7" t="n">
        <v>7</v>
      </c>
      <c r="AM6200" s="7" t="n">
        <v>65533</v>
      </c>
      <c r="AN6200" s="7" t="n">
        <v>61599</v>
      </c>
      <c r="AO6200" s="7" t="s">
        <v>18</v>
      </c>
      <c r="AP6200" s="7" t="n">
        <f t="normal" ca="1">32-LENB(INDIRECT(ADDRESS(6200,41)))</f>
        <v>0</v>
      </c>
      <c r="AQ6200" s="7" t="n">
        <v>7</v>
      </c>
      <c r="AR6200" s="7" t="n">
        <v>65533</v>
      </c>
      <c r="AS6200" s="7" t="n">
        <v>61600</v>
      </c>
      <c r="AT6200" s="7" t="s">
        <v>18</v>
      </c>
      <c r="AU6200" s="7" t="n">
        <f t="normal" ca="1">32-LENB(INDIRECT(ADDRESS(6200,46)))</f>
        <v>0</v>
      </c>
      <c r="AV6200" s="7" t="n">
        <v>4</v>
      </c>
      <c r="AW6200" s="7" t="n">
        <v>65533</v>
      </c>
      <c r="AX6200" s="7" t="n">
        <v>2000</v>
      </c>
      <c r="AY6200" s="7" t="s">
        <v>18</v>
      </c>
      <c r="AZ6200" s="7" t="n">
        <f t="normal" ca="1">32-LENB(INDIRECT(ADDRESS(6200,51)))</f>
        <v>0</v>
      </c>
      <c r="BA6200" s="7" t="n">
        <v>7</v>
      </c>
      <c r="BB6200" s="7" t="n">
        <v>65533</v>
      </c>
      <c r="BC6200" s="7" t="n">
        <v>61601</v>
      </c>
      <c r="BD6200" s="7" t="s">
        <v>18</v>
      </c>
      <c r="BE6200" s="7" t="n">
        <f t="normal" ca="1">32-LENB(INDIRECT(ADDRESS(6200,56)))</f>
        <v>0</v>
      </c>
      <c r="BF6200" s="7" t="n">
        <v>7</v>
      </c>
      <c r="BG6200" s="7" t="n">
        <v>65533</v>
      </c>
      <c r="BH6200" s="7" t="n">
        <v>61602</v>
      </c>
      <c r="BI6200" s="7" t="s">
        <v>18</v>
      </c>
      <c r="BJ6200" s="7" t="n">
        <f t="normal" ca="1">32-LENB(INDIRECT(ADDRESS(6200,61)))</f>
        <v>0</v>
      </c>
      <c r="BK6200" s="7" t="n">
        <v>7</v>
      </c>
      <c r="BL6200" s="7" t="n">
        <v>65533</v>
      </c>
      <c r="BM6200" s="7" t="n">
        <v>61603</v>
      </c>
      <c r="BN6200" s="7" t="s">
        <v>18</v>
      </c>
      <c r="BO6200" s="7" t="n">
        <f t="normal" ca="1">32-LENB(INDIRECT(ADDRESS(6200,66)))</f>
        <v>0</v>
      </c>
      <c r="BP6200" s="7" t="n">
        <v>7</v>
      </c>
      <c r="BQ6200" s="7" t="n">
        <v>65533</v>
      </c>
      <c r="BR6200" s="7" t="n">
        <v>61604</v>
      </c>
      <c r="BS6200" s="7" t="s">
        <v>18</v>
      </c>
      <c r="BT6200" s="7" t="n">
        <f t="normal" ca="1">32-LENB(INDIRECT(ADDRESS(6200,71)))</f>
        <v>0</v>
      </c>
      <c r="BU6200" s="7" t="n">
        <v>7</v>
      </c>
      <c r="BV6200" s="7" t="n">
        <v>65533</v>
      </c>
      <c r="BW6200" s="7" t="n">
        <v>61605</v>
      </c>
      <c r="BX6200" s="7" t="s">
        <v>18</v>
      </c>
      <c r="BY6200" s="7" t="n">
        <f t="normal" ca="1">32-LENB(INDIRECT(ADDRESS(6200,76)))</f>
        <v>0</v>
      </c>
      <c r="BZ6200" s="7" t="n">
        <v>7</v>
      </c>
      <c r="CA6200" s="7" t="n">
        <v>65533</v>
      </c>
      <c r="CB6200" s="7" t="n">
        <v>61606</v>
      </c>
      <c r="CC6200" s="7" t="s">
        <v>18</v>
      </c>
      <c r="CD6200" s="7" t="n">
        <f t="normal" ca="1">32-LENB(INDIRECT(ADDRESS(6200,81)))</f>
        <v>0</v>
      </c>
      <c r="CE6200" s="7" t="n">
        <v>7</v>
      </c>
      <c r="CF6200" s="7" t="n">
        <v>65533</v>
      </c>
      <c r="CG6200" s="7" t="n">
        <v>61607</v>
      </c>
      <c r="CH6200" s="7" t="s">
        <v>18</v>
      </c>
      <c r="CI6200" s="7" t="n">
        <f t="normal" ca="1">32-LENB(INDIRECT(ADDRESS(6200,86)))</f>
        <v>0</v>
      </c>
      <c r="CJ6200" s="7" t="n">
        <v>7</v>
      </c>
      <c r="CK6200" s="7" t="n">
        <v>65533</v>
      </c>
      <c r="CL6200" s="7" t="n">
        <v>61608</v>
      </c>
      <c r="CM6200" s="7" t="s">
        <v>18</v>
      </c>
      <c r="CN6200" s="7" t="n">
        <f t="normal" ca="1">32-LENB(INDIRECT(ADDRESS(6200,91)))</f>
        <v>0</v>
      </c>
      <c r="CO6200" s="7" t="n">
        <v>7</v>
      </c>
      <c r="CP6200" s="7" t="n">
        <v>65533</v>
      </c>
      <c r="CQ6200" s="7" t="n">
        <v>61609</v>
      </c>
      <c r="CR6200" s="7" t="s">
        <v>18</v>
      </c>
      <c r="CS6200" s="7" t="n">
        <f t="normal" ca="1">32-LENB(INDIRECT(ADDRESS(6200,96)))</f>
        <v>0</v>
      </c>
      <c r="CT6200" s="7" t="n">
        <v>7</v>
      </c>
      <c r="CU6200" s="7" t="n">
        <v>65533</v>
      </c>
      <c r="CV6200" s="7" t="n">
        <v>61610</v>
      </c>
      <c r="CW6200" s="7" t="s">
        <v>18</v>
      </c>
      <c r="CX6200" s="7" t="n">
        <f t="normal" ca="1">32-LENB(INDIRECT(ADDRESS(6200,101)))</f>
        <v>0</v>
      </c>
      <c r="CY6200" s="7" t="n">
        <v>7</v>
      </c>
      <c r="CZ6200" s="7" t="n">
        <v>65533</v>
      </c>
      <c r="DA6200" s="7" t="n">
        <v>61611</v>
      </c>
      <c r="DB6200" s="7" t="s">
        <v>18</v>
      </c>
      <c r="DC6200" s="7" t="n">
        <f t="normal" ca="1">32-LENB(INDIRECT(ADDRESS(6200,106)))</f>
        <v>0</v>
      </c>
      <c r="DD6200" s="7" t="n">
        <v>7</v>
      </c>
      <c r="DE6200" s="7" t="n">
        <v>65533</v>
      </c>
      <c r="DF6200" s="7" t="n">
        <v>61612</v>
      </c>
      <c r="DG6200" s="7" t="s">
        <v>18</v>
      </c>
      <c r="DH6200" s="7" t="n">
        <f t="normal" ca="1">32-LENB(INDIRECT(ADDRESS(6200,111)))</f>
        <v>0</v>
      </c>
      <c r="DI6200" s="7" t="n">
        <v>7</v>
      </c>
      <c r="DJ6200" s="7" t="n">
        <v>65533</v>
      </c>
      <c r="DK6200" s="7" t="n">
        <v>61613</v>
      </c>
      <c r="DL6200" s="7" t="s">
        <v>18</v>
      </c>
      <c r="DM6200" s="7" t="n">
        <f t="normal" ca="1">32-LENB(INDIRECT(ADDRESS(6200,116)))</f>
        <v>0</v>
      </c>
      <c r="DN6200" s="7" t="n">
        <v>7</v>
      </c>
      <c r="DO6200" s="7" t="n">
        <v>65533</v>
      </c>
      <c r="DP6200" s="7" t="n">
        <v>61614</v>
      </c>
      <c r="DQ6200" s="7" t="s">
        <v>18</v>
      </c>
      <c r="DR6200" s="7" t="n">
        <f t="normal" ca="1">32-LENB(INDIRECT(ADDRESS(6200,121)))</f>
        <v>0</v>
      </c>
      <c r="DS6200" s="7" t="n">
        <v>7</v>
      </c>
      <c r="DT6200" s="7" t="n">
        <v>65533</v>
      </c>
      <c r="DU6200" s="7" t="n">
        <v>61615</v>
      </c>
      <c r="DV6200" s="7" t="s">
        <v>18</v>
      </c>
      <c r="DW6200" s="7" t="n">
        <f t="normal" ca="1">32-LENB(INDIRECT(ADDRESS(6200,126)))</f>
        <v>0</v>
      </c>
      <c r="DX6200" s="7" t="n">
        <v>7</v>
      </c>
      <c r="DY6200" s="7" t="n">
        <v>65533</v>
      </c>
      <c r="DZ6200" s="7" t="n">
        <v>61616</v>
      </c>
      <c r="EA6200" s="7" t="s">
        <v>18</v>
      </c>
      <c r="EB6200" s="7" t="n">
        <f t="normal" ca="1">32-LENB(INDIRECT(ADDRESS(6200,131)))</f>
        <v>0</v>
      </c>
      <c r="EC6200" s="7" t="n">
        <v>7</v>
      </c>
      <c r="ED6200" s="7" t="n">
        <v>65533</v>
      </c>
      <c r="EE6200" s="7" t="n">
        <v>61617</v>
      </c>
      <c r="EF6200" s="7" t="s">
        <v>18</v>
      </c>
      <c r="EG6200" s="7" t="n">
        <f t="normal" ca="1">32-LENB(INDIRECT(ADDRESS(6200,136)))</f>
        <v>0</v>
      </c>
      <c r="EH6200" s="7" t="n">
        <v>7</v>
      </c>
      <c r="EI6200" s="7" t="n">
        <v>65533</v>
      </c>
      <c r="EJ6200" s="7" t="n">
        <v>61618</v>
      </c>
      <c r="EK6200" s="7" t="s">
        <v>18</v>
      </c>
      <c r="EL6200" s="7" t="n">
        <f t="normal" ca="1">32-LENB(INDIRECT(ADDRESS(6200,141)))</f>
        <v>0</v>
      </c>
      <c r="EM6200" s="7" t="n">
        <v>7</v>
      </c>
      <c r="EN6200" s="7" t="n">
        <v>65533</v>
      </c>
      <c r="EO6200" s="7" t="n">
        <v>61619</v>
      </c>
      <c r="EP6200" s="7" t="s">
        <v>18</v>
      </c>
      <c r="EQ6200" s="7" t="n">
        <f t="normal" ca="1">32-LENB(INDIRECT(ADDRESS(6200,146)))</f>
        <v>0</v>
      </c>
      <c r="ER6200" s="7" t="n">
        <v>7</v>
      </c>
      <c r="ES6200" s="7" t="n">
        <v>65533</v>
      </c>
      <c r="ET6200" s="7" t="n">
        <v>61620</v>
      </c>
      <c r="EU6200" s="7" t="s">
        <v>18</v>
      </c>
      <c r="EV6200" s="7" t="n">
        <f t="normal" ca="1">32-LENB(INDIRECT(ADDRESS(6200,151)))</f>
        <v>0</v>
      </c>
      <c r="EW6200" s="7" t="n">
        <v>0</v>
      </c>
      <c r="EX6200" s="7" t="n">
        <v>65533</v>
      </c>
      <c r="EY6200" s="7" t="n">
        <v>0</v>
      </c>
      <c r="EZ6200" s="7" t="s">
        <v>18</v>
      </c>
      <c r="FA6200" s="7" t="n">
        <f t="normal" ca="1">32-LENB(INDIRECT(ADDRESS(6200,156)))</f>
        <v>0</v>
      </c>
    </row>
    <row r="6201" spans="1:12">
      <c r="A6201" t="s">
        <v>4</v>
      </c>
      <c r="B6201" s="4" t="s">
        <v>5</v>
      </c>
    </row>
    <row r="6202" spans="1:12">
      <c r="A6202" t="n">
        <v>53608</v>
      </c>
      <c r="B6202" s="5" t="n">
        <v>1</v>
      </c>
    </row>
    <row r="6203" spans="1:12" s="3" customFormat="1" customHeight="0">
      <c r="A6203" s="3" t="s">
        <v>2</v>
      </c>
      <c r="B6203" s="3" t="s">
        <v>513</v>
      </c>
    </row>
    <row r="6204" spans="1:12">
      <c r="A6204" t="s">
        <v>4</v>
      </c>
      <c r="B6204" s="4" t="s">
        <v>5</v>
      </c>
      <c r="C6204" s="4" t="s">
        <v>11</v>
      </c>
      <c r="D6204" s="4" t="s">
        <v>11</v>
      </c>
      <c r="E6204" s="4" t="s">
        <v>15</v>
      </c>
      <c r="F6204" s="4" t="s">
        <v>8</v>
      </c>
      <c r="G6204" s="4" t="s">
        <v>510</v>
      </c>
      <c r="H6204" s="4" t="s">
        <v>11</v>
      </c>
      <c r="I6204" s="4" t="s">
        <v>11</v>
      </c>
      <c r="J6204" s="4" t="s">
        <v>15</v>
      </c>
      <c r="K6204" s="4" t="s">
        <v>8</v>
      </c>
      <c r="L6204" s="4" t="s">
        <v>510</v>
      </c>
      <c r="M6204" s="4" t="s">
        <v>11</v>
      </c>
      <c r="N6204" s="4" t="s">
        <v>11</v>
      </c>
      <c r="O6204" s="4" t="s">
        <v>15</v>
      </c>
      <c r="P6204" s="4" t="s">
        <v>8</v>
      </c>
      <c r="Q6204" s="4" t="s">
        <v>510</v>
      </c>
      <c r="R6204" s="4" t="s">
        <v>11</v>
      </c>
      <c r="S6204" s="4" t="s">
        <v>11</v>
      </c>
      <c r="T6204" s="4" t="s">
        <v>15</v>
      </c>
      <c r="U6204" s="4" t="s">
        <v>8</v>
      </c>
      <c r="V6204" s="4" t="s">
        <v>510</v>
      </c>
      <c r="W6204" s="4" t="s">
        <v>11</v>
      </c>
      <c r="X6204" s="4" t="s">
        <v>11</v>
      </c>
      <c r="Y6204" s="4" t="s">
        <v>15</v>
      </c>
      <c r="Z6204" s="4" t="s">
        <v>8</v>
      </c>
      <c r="AA6204" s="4" t="s">
        <v>510</v>
      </c>
      <c r="AB6204" s="4" t="s">
        <v>11</v>
      </c>
      <c r="AC6204" s="4" t="s">
        <v>11</v>
      </c>
      <c r="AD6204" s="4" t="s">
        <v>15</v>
      </c>
      <c r="AE6204" s="4" t="s">
        <v>8</v>
      </c>
      <c r="AF6204" s="4" t="s">
        <v>510</v>
      </c>
      <c r="AG6204" s="4" t="s">
        <v>11</v>
      </c>
      <c r="AH6204" s="4" t="s">
        <v>11</v>
      </c>
      <c r="AI6204" s="4" t="s">
        <v>15</v>
      </c>
      <c r="AJ6204" s="4" t="s">
        <v>8</v>
      </c>
      <c r="AK6204" s="4" t="s">
        <v>510</v>
      </c>
      <c r="AL6204" s="4" t="s">
        <v>11</v>
      </c>
      <c r="AM6204" s="4" t="s">
        <v>11</v>
      </c>
      <c r="AN6204" s="4" t="s">
        <v>15</v>
      </c>
      <c r="AO6204" s="4" t="s">
        <v>8</v>
      </c>
      <c r="AP6204" s="4" t="s">
        <v>510</v>
      </c>
      <c r="AQ6204" s="4" t="s">
        <v>11</v>
      </c>
      <c r="AR6204" s="4" t="s">
        <v>11</v>
      </c>
      <c r="AS6204" s="4" t="s">
        <v>15</v>
      </c>
      <c r="AT6204" s="4" t="s">
        <v>8</v>
      </c>
      <c r="AU6204" s="4" t="s">
        <v>510</v>
      </c>
      <c r="AV6204" s="4" t="s">
        <v>11</v>
      </c>
      <c r="AW6204" s="4" t="s">
        <v>11</v>
      </c>
      <c r="AX6204" s="4" t="s">
        <v>15</v>
      </c>
      <c r="AY6204" s="4" t="s">
        <v>8</v>
      </c>
      <c r="AZ6204" s="4" t="s">
        <v>510</v>
      </c>
      <c r="BA6204" s="4" t="s">
        <v>11</v>
      </c>
      <c r="BB6204" s="4" t="s">
        <v>11</v>
      </c>
      <c r="BC6204" s="4" t="s">
        <v>15</v>
      </c>
      <c r="BD6204" s="4" t="s">
        <v>8</v>
      </c>
      <c r="BE6204" s="4" t="s">
        <v>510</v>
      </c>
      <c r="BF6204" s="4" t="s">
        <v>11</v>
      </c>
      <c r="BG6204" s="4" t="s">
        <v>11</v>
      </c>
      <c r="BH6204" s="4" t="s">
        <v>15</v>
      </c>
      <c r="BI6204" s="4" t="s">
        <v>8</v>
      </c>
      <c r="BJ6204" s="4" t="s">
        <v>510</v>
      </c>
      <c r="BK6204" s="4" t="s">
        <v>11</v>
      </c>
      <c r="BL6204" s="4" t="s">
        <v>11</v>
      </c>
      <c r="BM6204" s="4" t="s">
        <v>15</v>
      </c>
      <c r="BN6204" s="4" t="s">
        <v>8</v>
      </c>
      <c r="BO6204" s="4" t="s">
        <v>510</v>
      </c>
      <c r="BP6204" s="4" t="s">
        <v>11</v>
      </c>
      <c r="BQ6204" s="4" t="s">
        <v>11</v>
      </c>
      <c r="BR6204" s="4" t="s">
        <v>15</v>
      </c>
      <c r="BS6204" s="4" t="s">
        <v>8</v>
      </c>
      <c r="BT6204" s="4" t="s">
        <v>510</v>
      </c>
      <c r="BU6204" s="4" t="s">
        <v>11</v>
      </c>
      <c r="BV6204" s="4" t="s">
        <v>11</v>
      </c>
      <c r="BW6204" s="4" t="s">
        <v>15</v>
      </c>
      <c r="BX6204" s="4" t="s">
        <v>8</v>
      </c>
      <c r="BY6204" s="4" t="s">
        <v>510</v>
      </c>
      <c r="BZ6204" s="4" t="s">
        <v>11</v>
      </c>
      <c r="CA6204" s="4" t="s">
        <v>11</v>
      </c>
      <c r="CB6204" s="4" t="s">
        <v>15</v>
      </c>
      <c r="CC6204" s="4" t="s">
        <v>8</v>
      </c>
      <c r="CD6204" s="4" t="s">
        <v>510</v>
      </c>
      <c r="CE6204" s="4" t="s">
        <v>11</v>
      </c>
      <c r="CF6204" s="4" t="s">
        <v>11</v>
      </c>
      <c r="CG6204" s="4" t="s">
        <v>15</v>
      </c>
      <c r="CH6204" s="4" t="s">
        <v>8</v>
      </c>
      <c r="CI6204" s="4" t="s">
        <v>510</v>
      </c>
      <c r="CJ6204" s="4" t="s">
        <v>11</v>
      </c>
      <c r="CK6204" s="4" t="s">
        <v>11</v>
      </c>
      <c r="CL6204" s="4" t="s">
        <v>15</v>
      </c>
      <c r="CM6204" s="4" t="s">
        <v>8</v>
      </c>
      <c r="CN6204" s="4" t="s">
        <v>510</v>
      </c>
      <c r="CO6204" s="4" t="s">
        <v>11</v>
      </c>
      <c r="CP6204" s="4" t="s">
        <v>11</v>
      </c>
      <c r="CQ6204" s="4" t="s">
        <v>15</v>
      </c>
      <c r="CR6204" s="4" t="s">
        <v>8</v>
      </c>
      <c r="CS6204" s="4" t="s">
        <v>510</v>
      </c>
      <c r="CT6204" s="4" t="s">
        <v>11</v>
      </c>
      <c r="CU6204" s="4" t="s">
        <v>11</v>
      </c>
      <c r="CV6204" s="4" t="s">
        <v>15</v>
      </c>
      <c r="CW6204" s="4" t="s">
        <v>8</v>
      </c>
      <c r="CX6204" s="4" t="s">
        <v>510</v>
      </c>
      <c r="CY6204" s="4" t="s">
        <v>11</v>
      </c>
      <c r="CZ6204" s="4" t="s">
        <v>11</v>
      </c>
      <c r="DA6204" s="4" t="s">
        <v>15</v>
      </c>
      <c r="DB6204" s="4" t="s">
        <v>8</v>
      </c>
      <c r="DC6204" s="4" t="s">
        <v>510</v>
      </c>
      <c r="DD6204" s="4" t="s">
        <v>11</v>
      </c>
      <c r="DE6204" s="4" t="s">
        <v>11</v>
      </c>
      <c r="DF6204" s="4" t="s">
        <v>15</v>
      </c>
      <c r="DG6204" s="4" t="s">
        <v>8</v>
      </c>
      <c r="DH6204" s="4" t="s">
        <v>510</v>
      </c>
      <c r="DI6204" s="4" t="s">
        <v>11</v>
      </c>
      <c r="DJ6204" s="4" t="s">
        <v>11</v>
      </c>
      <c r="DK6204" s="4" t="s">
        <v>15</v>
      </c>
      <c r="DL6204" s="4" t="s">
        <v>8</v>
      </c>
      <c r="DM6204" s="4" t="s">
        <v>510</v>
      </c>
      <c r="DN6204" s="4" t="s">
        <v>11</v>
      </c>
      <c r="DO6204" s="4" t="s">
        <v>11</v>
      </c>
      <c r="DP6204" s="4" t="s">
        <v>15</v>
      </c>
      <c r="DQ6204" s="4" t="s">
        <v>8</v>
      </c>
      <c r="DR6204" s="4" t="s">
        <v>510</v>
      </c>
      <c r="DS6204" s="4" t="s">
        <v>11</v>
      </c>
      <c r="DT6204" s="4" t="s">
        <v>11</v>
      </c>
      <c r="DU6204" s="4" t="s">
        <v>15</v>
      </c>
      <c r="DV6204" s="4" t="s">
        <v>8</v>
      </c>
      <c r="DW6204" s="4" t="s">
        <v>510</v>
      </c>
      <c r="DX6204" s="4" t="s">
        <v>11</v>
      </c>
      <c r="DY6204" s="4" t="s">
        <v>11</v>
      </c>
      <c r="DZ6204" s="4" t="s">
        <v>15</v>
      </c>
      <c r="EA6204" s="4" t="s">
        <v>8</v>
      </c>
      <c r="EB6204" s="4" t="s">
        <v>510</v>
      </c>
      <c r="EC6204" s="4" t="s">
        <v>11</v>
      </c>
      <c r="ED6204" s="4" t="s">
        <v>11</v>
      </c>
      <c r="EE6204" s="4" t="s">
        <v>15</v>
      </c>
      <c r="EF6204" s="4" t="s">
        <v>8</v>
      </c>
      <c r="EG6204" s="4" t="s">
        <v>510</v>
      </c>
      <c r="EH6204" s="4" t="s">
        <v>11</v>
      </c>
      <c r="EI6204" s="4" t="s">
        <v>11</v>
      </c>
      <c r="EJ6204" s="4" t="s">
        <v>15</v>
      </c>
      <c r="EK6204" s="4" t="s">
        <v>8</v>
      </c>
      <c r="EL6204" s="4" t="s">
        <v>510</v>
      </c>
      <c r="EM6204" s="4" t="s">
        <v>11</v>
      </c>
      <c r="EN6204" s="4" t="s">
        <v>11</v>
      </c>
      <c r="EO6204" s="4" t="s">
        <v>15</v>
      </c>
      <c r="EP6204" s="4" t="s">
        <v>8</v>
      </c>
      <c r="EQ6204" s="4" t="s">
        <v>510</v>
      </c>
      <c r="ER6204" s="4" t="s">
        <v>11</v>
      </c>
      <c r="ES6204" s="4" t="s">
        <v>11</v>
      </c>
      <c r="ET6204" s="4" t="s">
        <v>15</v>
      </c>
      <c r="EU6204" s="4" t="s">
        <v>8</v>
      </c>
      <c r="EV6204" s="4" t="s">
        <v>510</v>
      </c>
      <c r="EW6204" s="4" t="s">
        <v>11</v>
      </c>
      <c r="EX6204" s="4" t="s">
        <v>11</v>
      </c>
      <c r="EY6204" s="4" t="s">
        <v>15</v>
      </c>
      <c r="EZ6204" s="4" t="s">
        <v>8</v>
      </c>
      <c r="FA6204" s="4" t="s">
        <v>510</v>
      </c>
      <c r="FB6204" s="4" t="s">
        <v>11</v>
      </c>
      <c r="FC6204" s="4" t="s">
        <v>11</v>
      </c>
      <c r="FD6204" s="4" t="s">
        <v>15</v>
      </c>
      <c r="FE6204" s="4" t="s">
        <v>8</v>
      </c>
      <c r="FF6204" s="4" t="s">
        <v>510</v>
      </c>
      <c r="FG6204" s="4" t="s">
        <v>11</v>
      </c>
      <c r="FH6204" s="4" t="s">
        <v>11</v>
      </c>
      <c r="FI6204" s="4" t="s">
        <v>15</v>
      </c>
      <c r="FJ6204" s="4" t="s">
        <v>8</v>
      </c>
      <c r="FK6204" s="4" t="s">
        <v>510</v>
      </c>
      <c r="FL6204" s="4" t="s">
        <v>11</v>
      </c>
      <c r="FM6204" s="4" t="s">
        <v>11</v>
      </c>
      <c r="FN6204" s="4" t="s">
        <v>15</v>
      </c>
      <c r="FO6204" s="4" t="s">
        <v>8</v>
      </c>
      <c r="FP6204" s="4" t="s">
        <v>510</v>
      </c>
      <c r="FQ6204" s="4" t="s">
        <v>11</v>
      </c>
      <c r="FR6204" s="4" t="s">
        <v>11</v>
      </c>
      <c r="FS6204" s="4" t="s">
        <v>15</v>
      </c>
      <c r="FT6204" s="4" t="s">
        <v>8</v>
      </c>
      <c r="FU6204" s="4" t="s">
        <v>510</v>
      </c>
      <c r="FV6204" s="4" t="s">
        <v>11</v>
      </c>
      <c r="FW6204" s="4" t="s">
        <v>11</v>
      </c>
      <c r="FX6204" s="4" t="s">
        <v>15</v>
      </c>
      <c r="FY6204" s="4" t="s">
        <v>8</v>
      </c>
      <c r="FZ6204" s="4" t="s">
        <v>510</v>
      </c>
      <c r="GA6204" s="4" t="s">
        <v>11</v>
      </c>
      <c r="GB6204" s="4" t="s">
        <v>11</v>
      </c>
      <c r="GC6204" s="4" t="s">
        <v>15</v>
      </c>
      <c r="GD6204" s="4" t="s">
        <v>8</v>
      </c>
      <c r="GE6204" s="4" t="s">
        <v>510</v>
      </c>
      <c r="GF6204" s="4" t="s">
        <v>11</v>
      </c>
      <c r="GG6204" s="4" t="s">
        <v>11</v>
      </c>
      <c r="GH6204" s="4" t="s">
        <v>15</v>
      </c>
      <c r="GI6204" s="4" t="s">
        <v>8</v>
      </c>
      <c r="GJ6204" s="4" t="s">
        <v>510</v>
      </c>
      <c r="GK6204" s="4" t="s">
        <v>11</v>
      </c>
      <c r="GL6204" s="4" t="s">
        <v>11</v>
      </c>
      <c r="GM6204" s="4" t="s">
        <v>15</v>
      </c>
      <c r="GN6204" s="4" t="s">
        <v>8</v>
      </c>
      <c r="GO6204" s="4" t="s">
        <v>510</v>
      </c>
      <c r="GP6204" s="4" t="s">
        <v>11</v>
      </c>
      <c r="GQ6204" s="4" t="s">
        <v>11</v>
      </c>
      <c r="GR6204" s="4" t="s">
        <v>15</v>
      </c>
      <c r="GS6204" s="4" t="s">
        <v>8</v>
      </c>
      <c r="GT6204" s="4" t="s">
        <v>510</v>
      </c>
      <c r="GU6204" s="4" t="s">
        <v>11</v>
      </c>
      <c r="GV6204" s="4" t="s">
        <v>11</v>
      </c>
      <c r="GW6204" s="4" t="s">
        <v>15</v>
      </c>
      <c r="GX6204" s="4" t="s">
        <v>8</v>
      </c>
      <c r="GY6204" s="4" t="s">
        <v>510</v>
      </c>
    </row>
    <row r="6205" spans="1:12">
      <c r="A6205" t="n">
        <v>53616</v>
      </c>
      <c r="B6205" s="79" t="n">
        <v>257</v>
      </c>
      <c r="C6205" s="7" t="n">
        <v>4</v>
      </c>
      <c r="D6205" s="7" t="n">
        <v>65533</v>
      </c>
      <c r="E6205" s="7" t="n">
        <v>2052</v>
      </c>
      <c r="F6205" s="7" t="s">
        <v>18</v>
      </c>
      <c r="G6205" s="7" t="n">
        <f t="normal" ca="1">32-LENB(INDIRECT(ADDRESS(6205,6)))</f>
        <v>0</v>
      </c>
      <c r="H6205" s="7" t="n">
        <v>7</v>
      </c>
      <c r="I6205" s="7" t="n">
        <v>65533</v>
      </c>
      <c r="J6205" s="7" t="n">
        <v>61621</v>
      </c>
      <c r="K6205" s="7" t="s">
        <v>18</v>
      </c>
      <c r="L6205" s="7" t="n">
        <f t="normal" ca="1">32-LENB(INDIRECT(ADDRESS(6205,11)))</f>
        <v>0</v>
      </c>
      <c r="M6205" s="7" t="n">
        <v>7</v>
      </c>
      <c r="N6205" s="7" t="n">
        <v>65533</v>
      </c>
      <c r="O6205" s="7" t="n">
        <v>61622</v>
      </c>
      <c r="P6205" s="7" t="s">
        <v>18</v>
      </c>
      <c r="Q6205" s="7" t="n">
        <f t="normal" ca="1">32-LENB(INDIRECT(ADDRESS(6205,16)))</f>
        <v>0</v>
      </c>
      <c r="R6205" s="7" t="n">
        <v>7</v>
      </c>
      <c r="S6205" s="7" t="n">
        <v>65533</v>
      </c>
      <c r="T6205" s="7" t="n">
        <v>61623</v>
      </c>
      <c r="U6205" s="7" t="s">
        <v>18</v>
      </c>
      <c r="V6205" s="7" t="n">
        <f t="normal" ca="1">32-LENB(INDIRECT(ADDRESS(6205,21)))</f>
        <v>0</v>
      </c>
      <c r="W6205" s="7" t="n">
        <v>7</v>
      </c>
      <c r="X6205" s="7" t="n">
        <v>65533</v>
      </c>
      <c r="Y6205" s="7" t="n">
        <v>61624</v>
      </c>
      <c r="Z6205" s="7" t="s">
        <v>18</v>
      </c>
      <c r="AA6205" s="7" t="n">
        <f t="normal" ca="1">32-LENB(INDIRECT(ADDRESS(6205,26)))</f>
        <v>0</v>
      </c>
      <c r="AB6205" s="7" t="n">
        <v>7</v>
      </c>
      <c r="AC6205" s="7" t="n">
        <v>65533</v>
      </c>
      <c r="AD6205" s="7" t="n">
        <v>61625</v>
      </c>
      <c r="AE6205" s="7" t="s">
        <v>18</v>
      </c>
      <c r="AF6205" s="7" t="n">
        <f t="normal" ca="1">32-LENB(INDIRECT(ADDRESS(6205,31)))</f>
        <v>0</v>
      </c>
      <c r="AG6205" s="7" t="n">
        <v>7</v>
      </c>
      <c r="AH6205" s="7" t="n">
        <v>65533</v>
      </c>
      <c r="AI6205" s="7" t="n">
        <v>61626</v>
      </c>
      <c r="AJ6205" s="7" t="s">
        <v>18</v>
      </c>
      <c r="AK6205" s="7" t="n">
        <f t="normal" ca="1">32-LENB(INDIRECT(ADDRESS(6205,36)))</f>
        <v>0</v>
      </c>
      <c r="AL6205" s="7" t="n">
        <v>7</v>
      </c>
      <c r="AM6205" s="7" t="n">
        <v>65533</v>
      </c>
      <c r="AN6205" s="7" t="n">
        <v>61627</v>
      </c>
      <c r="AO6205" s="7" t="s">
        <v>18</v>
      </c>
      <c r="AP6205" s="7" t="n">
        <f t="normal" ca="1">32-LENB(INDIRECT(ADDRESS(6205,41)))</f>
        <v>0</v>
      </c>
      <c r="AQ6205" s="7" t="n">
        <v>7</v>
      </c>
      <c r="AR6205" s="7" t="n">
        <v>65533</v>
      </c>
      <c r="AS6205" s="7" t="n">
        <v>61628</v>
      </c>
      <c r="AT6205" s="7" t="s">
        <v>18</v>
      </c>
      <c r="AU6205" s="7" t="n">
        <f t="normal" ca="1">32-LENB(INDIRECT(ADDRESS(6205,46)))</f>
        <v>0</v>
      </c>
      <c r="AV6205" s="7" t="n">
        <v>7</v>
      </c>
      <c r="AW6205" s="7" t="n">
        <v>65533</v>
      </c>
      <c r="AX6205" s="7" t="n">
        <v>61629</v>
      </c>
      <c r="AY6205" s="7" t="s">
        <v>18</v>
      </c>
      <c r="AZ6205" s="7" t="n">
        <f t="normal" ca="1">32-LENB(INDIRECT(ADDRESS(6205,51)))</f>
        <v>0</v>
      </c>
      <c r="BA6205" s="7" t="n">
        <v>7</v>
      </c>
      <c r="BB6205" s="7" t="n">
        <v>65533</v>
      </c>
      <c r="BC6205" s="7" t="n">
        <v>61630</v>
      </c>
      <c r="BD6205" s="7" t="s">
        <v>18</v>
      </c>
      <c r="BE6205" s="7" t="n">
        <f t="normal" ca="1">32-LENB(INDIRECT(ADDRESS(6205,56)))</f>
        <v>0</v>
      </c>
      <c r="BF6205" s="7" t="n">
        <v>7</v>
      </c>
      <c r="BG6205" s="7" t="n">
        <v>65533</v>
      </c>
      <c r="BH6205" s="7" t="n">
        <v>61631</v>
      </c>
      <c r="BI6205" s="7" t="s">
        <v>18</v>
      </c>
      <c r="BJ6205" s="7" t="n">
        <f t="normal" ca="1">32-LENB(INDIRECT(ADDRESS(6205,61)))</f>
        <v>0</v>
      </c>
      <c r="BK6205" s="7" t="n">
        <v>7</v>
      </c>
      <c r="BL6205" s="7" t="n">
        <v>65533</v>
      </c>
      <c r="BM6205" s="7" t="n">
        <v>61632</v>
      </c>
      <c r="BN6205" s="7" t="s">
        <v>18</v>
      </c>
      <c r="BO6205" s="7" t="n">
        <f t="normal" ca="1">32-LENB(INDIRECT(ADDRESS(6205,66)))</f>
        <v>0</v>
      </c>
      <c r="BP6205" s="7" t="n">
        <v>7</v>
      </c>
      <c r="BQ6205" s="7" t="n">
        <v>65533</v>
      </c>
      <c r="BR6205" s="7" t="n">
        <v>61633</v>
      </c>
      <c r="BS6205" s="7" t="s">
        <v>18</v>
      </c>
      <c r="BT6205" s="7" t="n">
        <f t="normal" ca="1">32-LENB(INDIRECT(ADDRESS(6205,71)))</f>
        <v>0</v>
      </c>
      <c r="BU6205" s="7" t="n">
        <v>7</v>
      </c>
      <c r="BV6205" s="7" t="n">
        <v>65533</v>
      </c>
      <c r="BW6205" s="7" t="n">
        <v>61634</v>
      </c>
      <c r="BX6205" s="7" t="s">
        <v>18</v>
      </c>
      <c r="BY6205" s="7" t="n">
        <f t="normal" ca="1">32-LENB(INDIRECT(ADDRESS(6205,76)))</f>
        <v>0</v>
      </c>
      <c r="BZ6205" s="7" t="n">
        <v>7</v>
      </c>
      <c r="CA6205" s="7" t="n">
        <v>65533</v>
      </c>
      <c r="CB6205" s="7" t="n">
        <v>61635</v>
      </c>
      <c r="CC6205" s="7" t="s">
        <v>18</v>
      </c>
      <c r="CD6205" s="7" t="n">
        <f t="normal" ca="1">32-LENB(INDIRECT(ADDRESS(6205,81)))</f>
        <v>0</v>
      </c>
      <c r="CE6205" s="7" t="n">
        <v>7</v>
      </c>
      <c r="CF6205" s="7" t="n">
        <v>65533</v>
      </c>
      <c r="CG6205" s="7" t="n">
        <v>61636</v>
      </c>
      <c r="CH6205" s="7" t="s">
        <v>18</v>
      </c>
      <c r="CI6205" s="7" t="n">
        <f t="normal" ca="1">32-LENB(INDIRECT(ADDRESS(6205,86)))</f>
        <v>0</v>
      </c>
      <c r="CJ6205" s="7" t="n">
        <v>7</v>
      </c>
      <c r="CK6205" s="7" t="n">
        <v>65533</v>
      </c>
      <c r="CL6205" s="7" t="n">
        <v>61637</v>
      </c>
      <c r="CM6205" s="7" t="s">
        <v>18</v>
      </c>
      <c r="CN6205" s="7" t="n">
        <f t="normal" ca="1">32-LENB(INDIRECT(ADDRESS(6205,91)))</f>
        <v>0</v>
      </c>
      <c r="CO6205" s="7" t="n">
        <v>7</v>
      </c>
      <c r="CP6205" s="7" t="n">
        <v>65533</v>
      </c>
      <c r="CQ6205" s="7" t="n">
        <v>61638</v>
      </c>
      <c r="CR6205" s="7" t="s">
        <v>18</v>
      </c>
      <c r="CS6205" s="7" t="n">
        <f t="normal" ca="1">32-LENB(INDIRECT(ADDRESS(6205,96)))</f>
        <v>0</v>
      </c>
      <c r="CT6205" s="7" t="n">
        <v>7</v>
      </c>
      <c r="CU6205" s="7" t="n">
        <v>65533</v>
      </c>
      <c r="CV6205" s="7" t="n">
        <v>61639</v>
      </c>
      <c r="CW6205" s="7" t="s">
        <v>18</v>
      </c>
      <c r="CX6205" s="7" t="n">
        <f t="normal" ca="1">32-LENB(INDIRECT(ADDRESS(6205,101)))</f>
        <v>0</v>
      </c>
      <c r="CY6205" s="7" t="n">
        <v>7</v>
      </c>
      <c r="CZ6205" s="7" t="n">
        <v>65533</v>
      </c>
      <c r="DA6205" s="7" t="n">
        <v>61640</v>
      </c>
      <c r="DB6205" s="7" t="s">
        <v>18</v>
      </c>
      <c r="DC6205" s="7" t="n">
        <f t="normal" ca="1">32-LENB(INDIRECT(ADDRESS(6205,106)))</f>
        <v>0</v>
      </c>
      <c r="DD6205" s="7" t="n">
        <v>7</v>
      </c>
      <c r="DE6205" s="7" t="n">
        <v>65533</v>
      </c>
      <c r="DF6205" s="7" t="n">
        <v>61641</v>
      </c>
      <c r="DG6205" s="7" t="s">
        <v>18</v>
      </c>
      <c r="DH6205" s="7" t="n">
        <f t="normal" ca="1">32-LENB(INDIRECT(ADDRESS(6205,111)))</f>
        <v>0</v>
      </c>
      <c r="DI6205" s="7" t="n">
        <v>7</v>
      </c>
      <c r="DJ6205" s="7" t="n">
        <v>65533</v>
      </c>
      <c r="DK6205" s="7" t="n">
        <v>61642</v>
      </c>
      <c r="DL6205" s="7" t="s">
        <v>18</v>
      </c>
      <c r="DM6205" s="7" t="n">
        <f t="normal" ca="1">32-LENB(INDIRECT(ADDRESS(6205,116)))</f>
        <v>0</v>
      </c>
      <c r="DN6205" s="7" t="n">
        <v>7</v>
      </c>
      <c r="DO6205" s="7" t="n">
        <v>65533</v>
      </c>
      <c r="DP6205" s="7" t="n">
        <v>61643</v>
      </c>
      <c r="DQ6205" s="7" t="s">
        <v>18</v>
      </c>
      <c r="DR6205" s="7" t="n">
        <f t="normal" ca="1">32-LENB(INDIRECT(ADDRESS(6205,121)))</f>
        <v>0</v>
      </c>
      <c r="DS6205" s="7" t="n">
        <v>7</v>
      </c>
      <c r="DT6205" s="7" t="n">
        <v>65533</v>
      </c>
      <c r="DU6205" s="7" t="n">
        <v>61644</v>
      </c>
      <c r="DV6205" s="7" t="s">
        <v>18</v>
      </c>
      <c r="DW6205" s="7" t="n">
        <f t="normal" ca="1">32-LENB(INDIRECT(ADDRESS(6205,126)))</f>
        <v>0</v>
      </c>
      <c r="DX6205" s="7" t="n">
        <v>7</v>
      </c>
      <c r="DY6205" s="7" t="n">
        <v>65533</v>
      </c>
      <c r="DZ6205" s="7" t="n">
        <v>61645</v>
      </c>
      <c r="EA6205" s="7" t="s">
        <v>18</v>
      </c>
      <c r="EB6205" s="7" t="n">
        <f t="normal" ca="1">32-LENB(INDIRECT(ADDRESS(6205,131)))</f>
        <v>0</v>
      </c>
      <c r="EC6205" s="7" t="n">
        <v>7</v>
      </c>
      <c r="ED6205" s="7" t="n">
        <v>65533</v>
      </c>
      <c r="EE6205" s="7" t="n">
        <v>61646</v>
      </c>
      <c r="EF6205" s="7" t="s">
        <v>18</v>
      </c>
      <c r="EG6205" s="7" t="n">
        <f t="normal" ca="1">32-LENB(INDIRECT(ADDRESS(6205,136)))</f>
        <v>0</v>
      </c>
      <c r="EH6205" s="7" t="n">
        <v>7</v>
      </c>
      <c r="EI6205" s="7" t="n">
        <v>65533</v>
      </c>
      <c r="EJ6205" s="7" t="n">
        <v>61647</v>
      </c>
      <c r="EK6205" s="7" t="s">
        <v>18</v>
      </c>
      <c r="EL6205" s="7" t="n">
        <f t="normal" ca="1">32-LENB(INDIRECT(ADDRESS(6205,141)))</f>
        <v>0</v>
      </c>
      <c r="EM6205" s="7" t="n">
        <v>7</v>
      </c>
      <c r="EN6205" s="7" t="n">
        <v>65533</v>
      </c>
      <c r="EO6205" s="7" t="n">
        <v>61648</v>
      </c>
      <c r="EP6205" s="7" t="s">
        <v>18</v>
      </c>
      <c r="EQ6205" s="7" t="n">
        <f t="normal" ca="1">32-LENB(INDIRECT(ADDRESS(6205,146)))</f>
        <v>0</v>
      </c>
      <c r="ER6205" s="7" t="n">
        <v>7</v>
      </c>
      <c r="ES6205" s="7" t="n">
        <v>65533</v>
      </c>
      <c r="ET6205" s="7" t="n">
        <v>61649</v>
      </c>
      <c r="EU6205" s="7" t="s">
        <v>18</v>
      </c>
      <c r="EV6205" s="7" t="n">
        <f t="normal" ca="1">32-LENB(INDIRECT(ADDRESS(6205,151)))</f>
        <v>0</v>
      </c>
      <c r="EW6205" s="7" t="n">
        <v>7</v>
      </c>
      <c r="EX6205" s="7" t="n">
        <v>65533</v>
      </c>
      <c r="EY6205" s="7" t="n">
        <v>61650</v>
      </c>
      <c r="EZ6205" s="7" t="s">
        <v>18</v>
      </c>
      <c r="FA6205" s="7" t="n">
        <f t="normal" ca="1">32-LENB(INDIRECT(ADDRESS(6205,156)))</f>
        <v>0</v>
      </c>
      <c r="FB6205" s="7" t="n">
        <v>7</v>
      </c>
      <c r="FC6205" s="7" t="n">
        <v>65533</v>
      </c>
      <c r="FD6205" s="7" t="n">
        <v>61651</v>
      </c>
      <c r="FE6205" s="7" t="s">
        <v>18</v>
      </c>
      <c r="FF6205" s="7" t="n">
        <f t="normal" ca="1">32-LENB(INDIRECT(ADDRESS(6205,161)))</f>
        <v>0</v>
      </c>
      <c r="FG6205" s="7" t="n">
        <v>7</v>
      </c>
      <c r="FH6205" s="7" t="n">
        <v>65533</v>
      </c>
      <c r="FI6205" s="7" t="n">
        <v>61652</v>
      </c>
      <c r="FJ6205" s="7" t="s">
        <v>18</v>
      </c>
      <c r="FK6205" s="7" t="n">
        <f t="normal" ca="1">32-LENB(INDIRECT(ADDRESS(6205,166)))</f>
        <v>0</v>
      </c>
      <c r="FL6205" s="7" t="n">
        <v>7</v>
      </c>
      <c r="FM6205" s="7" t="n">
        <v>65533</v>
      </c>
      <c r="FN6205" s="7" t="n">
        <v>61653</v>
      </c>
      <c r="FO6205" s="7" t="s">
        <v>18</v>
      </c>
      <c r="FP6205" s="7" t="n">
        <f t="normal" ca="1">32-LENB(INDIRECT(ADDRESS(6205,171)))</f>
        <v>0</v>
      </c>
      <c r="FQ6205" s="7" t="n">
        <v>7</v>
      </c>
      <c r="FR6205" s="7" t="n">
        <v>65533</v>
      </c>
      <c r="FS6205" s="7" t="n">
        <v>61654</v>
      </c>
      <c r="FT6205" s="7" t="s">
        <v>18</v>
      </c>
      <c r="FU6205" s="7" t="n">
        <f t="normal" ca="1">32-LENB(INDIRECT(ADDRESS(6205,176)))</f>
        <v>0</v>
      </c>
      <c r="FV6205" s="7" t="n">
        <v>7</v>
      </c>
      <c r="FW6205" s="7" t="n">
        <v>65533</v>
      </c>
      <c r="FX6205" s="7" t="n">
        <v>61655</v>
      </c>
      <c r="FY6205" s="7" t="s">
        <v>18</v>
      </c>
      <c r="FZ6205" s="7" t="n">
        <f t="normal" ca="1">32-LENB(INDIRECT(ADDRESS(6205,181)))</f>
        <v>0</v>
      </c>
      <c r="GA6205" s="7" t="n">
        <v>7</v>
      </c>
      <c r="GB6205" s="7" t="n">
        <v>65533</v>
      </c>
      <c r="GC6205" s="7" t="n">
        <v>61656</v>
      </c>
      <c r="GD6205" s="7" t="s">
        <v>18</v>
      </c>
      <c r="GE6205" s="7" t="n">
        <f t="normal" ca="1">32-LENB(INDIRECT(ADDRESS(6205,186)))</f>
        <v>0</v>
      </c>
      <c r="GF6205" s="7" t="n">
        <v>7</v>
      </c>
      <c r="GG6205" s="7" t="n">
        <v>65533</v>
      </c>
      <c r="GH6205" s="7" t="n">
        <v>61657</v>
      </c>
      <c r="GI6205" s="7" t="s">
        <v>18</v>
      </c>
      <c r="GJ6205" s="7" t="n">
        <f t="normal" ca="1">32-LENB(INDIRECT(ADDRESS(6205,191)))</f>
        <v>0</v>
      </c>
      <c r="GK6205" s="7" t="n">
        <v>7</v>
      </c>
      <c r="GL6205" s="7" t="n">
        <v>65533</v>
      </c>
      <c r="GM6205" s="7" t="n">
        <v>61658</v>
      </c>
      <c r="GN6205" s="7" t="s">
        <v>18</v>
      </c>
      <c r="GO6205" s="7" t="n">
        <f t="normal" ca="1">32-LENB(INDIRECT(ADDRESS(6205,196)))</f>
        <v>0</v>
      </c>
      <c r="GP6205" s="7" t="n">
        <v>7</v>
      </c>
      <c r="GQ6205" s="7" t="n">
        <v>65533</v>
      </c>
      <c r="GR6205" s="7" t="n">
        <v>61659</v>
      </c>
      <c r="GS6205" s="7" t="s">
        <v>18</v>
      </c>
      <c r="GT6205" s="7" t="n">
        <f t="normal" ca="1">32-LENB(INDIRECT(ADDRESS(6205,201)))</f>
        <v>0</v>
      </c>
      <c r="GU6205" s="7" t="n">
        <v>0</v>
      </c>
      <c r="GV6205" s="7" t="n">
        <v>65533</v>
      </c>
      <c r="GW6205" s="7" t="n">
        <v>0</v>
      </c>
      <c r="GX6205" s="7" t="s">
        <v>18</v>
      </c>
      <c r="GY6205" s="7" t="n">
        <f t="normal" ca="1">32-LENB(INDIRECT(ADDRESS(6205,206)))</f>
        <v>0</v>
      </c>
    </row>
    <row r="6206" spans="1:12">
      <c r="A6206" t="s">
        <v>4</v>
      </c>
      <c r="B6206" s="4" t="s">
        <v>5</v>
      </c>
    </row>
    <row r="6207" spans="1:12">
      <c r="A6207" t="n">
        <v>55256</v>
      </c>
      <c r="B6207" s="5" t="n">
        <v>1</v>
      </c>
    </row>
    <row r="6208" spans="1:12" s="3" customFormat="1" customHeight="0">
      <c r="A6208" s="3" t="s">
        <v>2</v>
      </c>
      <c r="B6208" s="3" t="s">
        <v>514</v>
      </c>
    </row>
    <row r="6209" spans="1:282">
      <c r="A6209" t="s">
        <v>4</v>
      </c>
      <c r="B6209" s="4" t="s">
        <v>5</v>
      </c>
      <c r="C6209" s="4" t="s">
        <v>11</v>
      </c>
      <c r="D6209" s="4" t="s">
        <v>11</v>
      </c>
      <c r="E6209" s="4" t="s">
        <v>15</v>
      </c>
      <c r="F6209" s="4" t="s">
        <v>8</v>
      </c>
      <c r="G6209" s="4" t="s">
        <v>510</v>
      </c>
      <c r="H6209" s="4" t="s">
        <v>11</v>
      </c>
      <c r="I6209" s="4" t="s">
        <v>11</v>
      </c>
      <c r="J6209" s="4" t="s">
        <v>15</v>
      </c>
      <c r="K6209" s="4" t="s">
        <v>8</v>
      </c>
      <c r="L6209" s="4" t="s">
        <v>510</v>
      </c>
      <c r="M6209" s="4" t="s">
        <v>11</v>
      </c>
      <c r="N6209" s="4" t="s">
        <v>11</v>
      </c>
      <c r="O6209" s="4" t="s">
        <v>15</v>
      </c>
      <c r="P6209" s="4" t="s">
        <v>8</v>
      </c>
      <c r="Q6209" s="4" t="s">
        <v>510</v>
      </c>
      <c r="R6209" s="4" t="s">
        <v>11</v>
      </c>
      <c r="S6209" s="4" t="s">
        <v>11</v>
      </c>
      <c r="T6209" s="4" t="s">
        <v>15</v>
      </c>
      <c r="U6209" s="4" t="s">
        <v>8</v>
      </c>
      <c r="V6209" s="4" t="s">
        <v>510</v>
      </c>
      <c r="W6209" s="4" t="s">
        <v>11</v>
      </c>
      <c r="X6209" s="4" t="s">
        <v>11</v>
      </c>
      <c r="Y6209" s="4" t="s">
        <v>15</v>
      </c>
      <c r="Z6209" s="4" t="s">
        <v>8</v>
      </c>
      <c r="AA6209" s="4" t="s">
        <v>510</v>
      </c>
      <c r="AB6209" s="4" t="s">
        <v>11</v>
      </c>
      <c r="AC6209" s="4" t="s">
        <v>11</v>
      </c>
      <c r="AD6209" s="4" t="s">
        <v>15</v>
      </c>
      <c r="AE6209" s="4" t="s">
        <v>8</v>
      </c>
      <c r="AF6209" s="4" t="s">
        <v>510</v>
      </c>
      <c r="AG6209" s="4" t="s">
        <v>11</v>
      </c>
      <c r="AH6209" s="4" t="s">
        <v>11</v>
      </c>
      <c r="AI6209" s="4" t="s">
        <v>15</v>
      </c>
      <c r="AJ6209" s="4" t="s">
        <v>8</v>
      </c>
      <c r="AK6209" s="4" t="s">
        <v>510</v>
      </c>
      <c r="AL6209" s="4" t="s">
        <v>11</v>
      </c>
      <c r="AM6209" s="4" t="s">
        <v>11</v>
      </c>
      <c r="AN6209" s="4" t="s">
        <v>15</v>
      </c>
      <c r="AO6209" s="4" t="s">
        <v>8</v>
      </c>
      <c r="AP6209" s="4" t="s">
        <v>510</v>
      </c>
      <c r="AQ6209" s="4" t="s">
        <v>11</v>
      </c>
      <c r="AR6209" s="4" t="s">
        <v>11</v>
      </c>
      <c r="AS6209" s="4" t="s">
        <v>15</v>
      </c>
      <c r="AT6209" s="4" t="s">
        <v>8</v>
      </c>
      <c r="AU6209" s="4" t="s">
        <v>510</v>
      </c>
      <c r="AV6209" s="4" t="s">
        <v>11</v>
      </c>
      <c r="AW6209" s="4" t="s">
        <v>11</v>
      </c>
      <c r="AX6209" s="4" t="s">
        <v>15</v>
      </c>
      <c r="AY6209" s="4" t="s">
        <v>8</v>
      </c>
      <c r="AZ6209" s="4" t="s">
        <v>510</v>
      </c>
      <c r="BA6209" s="4" t="s">
        <v>11</v>
      </c>
      <c r="BB6209" s="4" t="s">
        <v>11</v>
      </c>
      <c r="BC6209" s="4" t="s">
        <v>15</v>
      </c>
      <c r="BD6209" s="4" t="s">
        <v>8</v>
      </c>
      <c r="BE6209" s="4" t="s">
        <v>510</v>
      </c>
      <c r="BF6209" s="4" t="s">
        <v>11</v>
      </c>
      <c r="BG6209" s="4" t="s">
        <v>11</v>
      </c>
      <c r="BH6209" s="4" t="s">
        <v>15</v>
      </c>
      <c r="BI6209" s="4" t="s">
        <v>8</v>
      </c>
      <c r="BJ6209" s="4" t="s">
        <v>510</v>
      </c>
      <c r="BK6209" s="4" t="s">
        <v>11</v>
      </c>
      <c r="BL6209" s="4" t="s">
        <v>11</v>
      </c>
      <c r="BM6209" s="4" t="s">
        <v>15</v>
      </c>
      <c r="BN6209" s="4" t="s">
        <v>8</v>
      </c>
      <c r="BO6209" s="4" t="s">
        <v>510</v>
      </c>
      <c r="BP6209" s="4" t="s">
        <v>11</v>
      </c>
      <c r="BQ6209" s="4" t="s">
        <v>11</v>
      </c>
      <c r="BR6209" s="4" t="s">
        <v>15</v>
      </c>
      <c r="BS6209" s="4" t="s">
        <v>8</v>
      </c>
      <c r="BT6209" s="4" t="s">
        <v>510</v>
      </c>
      <c r="BU6209" s="4" t="s">
        <v>11</v>
      </c>
      <c r="BV6209" s="4" t="s">
        <v>11</v>
      </c>
      <c r="BW6209" s="4" t="s">
        <v>15</v>
      </c>
      <c r="BX6209" s="4" t="s">
        <v>8</v>
      </c>
      <c r="BY6209" s="4" t="s">
        <v>510</v>
      </c>
      <c r="BZ6209" s="4" t="s">
        <v>11</v>
      </c>
      <c r="CA6209" s="4" t="s">
        <v>11</v>
      </c>
      <c r="CB6209" s="4" t="s">
        <v>15</v>
      </c>
      <c r="CC6209" s="4" t="s">
        <v>8</v>
      </c>
      <c r="CD6209" s="4" t="s">
        <v>510</v>
      </c>
      <c r="CE6209" s="4" t="s">
        <v>11</v>
      </c>
      <c r="CF6209" s="4" t="s">
        <v>11</v>
      </c>
      <c r="CG6209" s="4" t="s">
        <v>15</v>
      </c>
      <c r="CH6209" s="4" t="s">
        <v>8</v>
      </c>
      <c r="CI6209" s="4" t="s">
        <v>510</v>
      </c>
      <c r="CJ6209" s="4" t="s">
        <v>11</v>
      </c>
      <c r="CK6209" s="4" t="s">
        <v>11</v>
      </c>
      <c r="CL6209" s="4" t="s">
        <v>15</v>
      </c>
      <c r="CM6209" s="4" t="s">
        <v>8</v>
      </c>
      <c r="CN6209" s="4" t="s">
        <v>510</v>
      </c>
      <c r="CO6209" s="4" t="s">
        <v>11</v>
      </c>
      <c r="CP6209" s="4" t="s">
        <v>11</v>
      </c>
      <c r="CQ6209" s="4" t="s">
        <v>15</v>
      </c>
      <c r="CR6209" s="4" t="s">
        <v>8</v>
      </c>
      <c r="CS6209" s="4" t="s">
        <v>510</v>
      </c>
      <c r="CT6209" s="4" t="s">
        <v>11</v>
      </c>
      <c r="CU6209" s="4" t="s">
        <v>11</v>
      </c>
      <c r="CV6209" s="4" t="s">
        <v>15</v>
      </c>
      <c r="CW6209" s="4" t="s">
        <v>8</v>
      </c>
      <c r="CX6209" s="4" t="s">
        <v>510</v>
      </c>
      <c r="CY6209" s="4" t="s">
        <v>11</v>
      </c>
      <c r="CZ6209" s="4" t="s">
        <v>11</v>
      </c>
      <c r="DA6209" s="4" t="s">
        <v>15</v>
      </c>
      <c r="DB6209" s="4" t="s">
        <v>8</v>
      </c>
      <c r="DC6209" s="4" t="s">
        <v>510</v>
      </c>
      <c r="DD6209" s="4" t="s">
        <v>11</v>
      </c>
      <c r="DE6209" s="4" t="s">
        <v>11</v>
      </c>
      <c r="DF6209" s="4" t="s">
        <v>15</v>
      </c>
      <c r="DG6209" s="4" t="s">
        <v>8</v>
      </c>
      <c r="DH6209" s="4" t="s">
        <v>510</v>
      </c>
      <c r="DI6209" s="4" t="s">
        <v>11</v>
      </c>
      <c r="DJ6209" s="4" t="s">
        <v>11</v>
      </c>
      <c r="DK6209" s="4" t="s">
        <v>15</v>
      </c>
      <c r="DL6209" s="4" t="s">
        <v>8</v>
      </c>
      <c r="DM6209" s="4" t="s">
        <v>510</v>
      </c>
      <c r="DN6209" s="4" t="s">
        <v>11</v>
      </c>
      <c r="DO6209" s="4" t="s">
        <v>11</v>
      </c>
      <c r="DP6209" s="4" t="s">
        <v>15</v>
      </c>
      <c r="DQ6209" s="4" t="s">
        <v>8</v>
      </c>
      <c r="DR6209" s="4" t="s">
        <v>510</v>
      </c>
      <c r="DS6209" s="4" t="s">
        <v>11</v>
      </c>
      <c r="DT6209" s="4" t="s">
        <v>11</v>
      </c>
      <c r="DU6209" s="4" t="s">
        <v>15</v>
      </c>
      <c r="DV6209" s="4" t="s">
        <v>8</v>
      </c>
      <c r="DW6209" s="4" t="s">
        <v>510</v>
      </c>
      <c r="DX6209" s="4" t="s">
        <v>11</v>
      </c>
      <c r="DY6209" s="4" t="s">
        <v>11</v>
      </c>
      <c r="DZ6209" s="4" t="s">
        <v>15</v>
      </c>
      <c r="EA6209" s="4" t="s">
        <v>8</v>
      </c>
      <c r="EB6209" s="4" t="s">
        <v>510</v>
      </c>
      <c r="EC6209" s="4" t="s">
        <v>11</v>
      </c>
      <c r="ED6209" s="4" t="s">
        <v>11</v>
      </c>
      <c r="EE6209" s="4" t="s">
        <v>15</v>
      </c>
      <c r="EF6209" s="4" t="s">
        <v>8</v>
      </c>
      <c r="EG6209" s="4" t="s">
        <v>510</v>
      </c>
      <c r="EH6209" s="4" t="s">
        <v>11</v>
      </c>
      <c r="EI6209" s="4" t="s">
        <v>11</v>
      </c>
      <c r="EJ6209" s="4" t="s">
        <v>15</v>
      </c>
      <c r="EK6209" s="4" t="s">
        <v>8</v>
      </c>
      <c r="EL6209" s="4" t="s">
        <v>510</v>
      </c>
      <c r="EM6209" s="4" t="s">
        <v>11</v>
      </c>
      <c r="EN6209" s="4" t="s">
        <v>11</v>
      </c>
      <c r="EO6209" s="4" t="s">
        <v>15</v>
      </c>
      <c r="EP6209" s="4" t="s">
        <v>8</v>
      </c>
      <c r="EQ6209" s="4" t="s">
        <v>510</v>
      </c>
      <c r="ER6209" s="4" t="s">
        <v>11</v>
      </c>
      <c r="ES6209" s="4" t="s">
        <v>11</v>
      </c>
      <c r="ET6209" s="4" t="s">
        <v>15</v>
      </c>
      <c r="EU6209" s="4" t="s">
        <v>8</v>
      </c>
      <c r="EV6209" s="4" t="s">
        <v>510</v>
      </c>
      <c r="EW6209" s="4" t="s">
        <v>11</v>
      </c>
      <c r="EX6209" s="4" t="s">
        <v>11</v>
      </c>
      <c r="EY6209" s="4" t="s">
        <v>15</v>
      </c>
      <c r="EZ6209" s="4" t="s">
        <v>8</v>
      </c>
      <c r="FA6209" s="4" t="s">
        <v>510</v>
      </c>
      <c r="FB6209" s="4" t="s">
        <v>11</v>
      </c>
      <c r="FC6209" s="4" t="s">
        <v>11</v>
      </c>
      <c r="FD6209" s="4" t="s">
        <v>15</v>
      </c>
      <c r="FE6209" s="4" t="s">
        <v>8</v>
      </c>
      <c r="FF6209" s="4" t="s">
        <v>510</v>
      </c>
      <c r="FG6209" s="4" t="s">
        <v>11</v>
      </c>
      <c r="FH6209" s="4" t="s">
        <v>11</v>
      </c>
      <c r="FI6209" s="4" t="s">
        <v>15</v>
      </c>
      <c r="FJ6209" s="4" t="s">
        <v>8</v>
      </c>
      <c r="FK6209" s="4" t="s">
        <v>510</v>
      </c>
      <c r="FL6209" s="4" t="s">
        <v>11</v>
      </c>
      <c r="FM6209" s="4" t="s">
        <v>11</v>
      </c>
      <c r="FN6209" s="4" t="s">
        <v>15</v>
      </c>
      <c r="FO6209" s="4" t="s">
        <v>8</v>
      </c>
      <c r="FP6209" s="4" t="s">
        <v>510</v>
      </c>
      <c r="FQ6209" s="4" t="s">
        <v>11</v>
      </c>
      <c r="FR6209" s="4" t="s">
        <v>11</v>
      </c>
      <c r="FS6209" s="4" t="s">
        <v>15</v>
      </c>
      <c r="FT6209" s="4" t="s">
        <v>8</v>
      </c>
      <c r="FU6209" s="4" t="s">
        <v>510</v>
      </c>
      <c r="FV6209" s="4" t="s">
        <v>11</v>
      </c>
      <c r="FW6209" s="4" t="s">
        <v>11</v>
      </c>
      <c r="FX6209" s="4" t="s">
        <v>15</v>
      </c>
      <c r="FY6209" s="4" t="s">
        <v>8</v>
      </c>
      <c r="FZ6209" s="4" t="s">
        <v>510</v>
      </c>
      <c r="GA6209" s="4" t="s">
        <v>11</v>
      </c>
      <c r="GB6209" s="4" t="s">
        <v>11</v>
      </c>
      <c r="GC6209" s="4" t="s">
        <v>15</v>
      </c>
      <c r="GD6209" s="4" t="s">
        <v>8</v>
      </c>
      <c r="GE6209" s="4" t="s">
        <v>510</v>
      </c>
      <c r="GF6209" s="4" t="s">
        <v>11</v>
      </c>
      <c r="GG6209" s="4" t="s">
        <v>11</v>
      </c>
      <c r="GH6209" s="4" t="s">
        <v>15</v>
      </c>
      <c r="GI6209" s="4" t="s">
        <v>8</v>
      </c>
      <c r="GJ6209" s="4" t="s">
        <v>510</v>
      </c>
      <c r="GK6209" s="4" t="s">
        <v>11</v>
      </c>
      <c r="GL6209" s="4" t="s">
        <v>11</v>
      </c>
      <c r="GM6209" s="4" t="s">
        <v>15</v>
      </c>
      <c r="GN6209" s="4" t="s">
        <v>8</v>
      </c>
      <c r="GO6209" s="4" t="s">
        <v>510</v>
      </c>
      <c r="GP6209" s="4" t="s">
        <v>11</v>
      </c>
      <c r="GQ6209" s="4" t="s">
        <v>11</v>
      </c>
      <c r="GR6209" s="4" t="s">
        <v>15</v>
      </c>
      <c r="GS6209" s="4" t="s">
        <v>8</v>
      </c>
      <c r="GT6209" s="4" t="s">
        <v>510</v>
      </c>
      <c r="GU6209" s="4" t="s">
        <v>11</v>
      </c>
      <c r="GV6209" s="4" t="s">
        <v>11</v>
      </c>
      <c r="GW6209" s="4" t="s">
        <v>15</v>
      </c>
      <c r="GX6209" s="4" t="s">
        <v>8</v>
      </c>
      <c r="GY6209" s="4" t="s">
        <v>510</v>
      </c>
      <c r="GZ6209" s="4" t="s">
        <v>11</v>
      </c>
      <c r="HA6209" s="4" t="s">
        <v>11</v>
      </c>
      <c r="HB6209" s="4" t="s">
        <v>15</v>
      </c>
      <c r="HC6209" s="4" t="s">
        <v>8</v>
      </c>
      <c r="HD6209" s="4" t="s">
        <v>510</v>
      </c>
      <c r="HE6209" s="4" t="s">
        <v>11</v>
      </c>
      <c r="HF6209" s="4" t="s">
        <v>11</v>
      </c>
      <c r="HG6209" s="4" t="s">
        <v>15</v>
      </c>
      <c r="HH6209" s="4" t="s">
        <v>8</v>
      </c>
      <c r="HI6209" s="4" t="s">
        <v>510</v>
      </c>
      <c r="HJ6209" s="4" t="s">
        <v>11</v>
      </c>
      <c r="HK6209" s="4" t="s">
        <v>11</v>
      </c>
      <c r="HL6209" s="4" t="s">
        <v>15</v>
      </c>
      <c r="HM6209" s="4" t="s">
        <v>8</v>
      </c>
      <c r="HN6209" s="4" t="s">
        <v>510</v>
      </c>
      <c r="HO6209" s="4" t="s">
        <v>11</v>
      </c>
      <c r="HP6209" s="4" t="s">
        <v>11</v>
      </c>
      <c r="HQ6209" s="4" t="s">
        <v>15</v>
      </c>
      <c r="HR6209" s="4" t="s">
        <v>8</v>
      </c>
      <c r="HS6209" s="4" t="s">
        <v>510</v>
      </c>
      <c r="HT6209" s="4" t="s">
        <v>11</v>
      </c>
      <c r="HU6209" s="4" t="s">
        <v>11</v>
      </c>
      <c r="HV6209" s="4" t="s">
        <v>15</v>
      </c>
      <c r="HW6209" s="4" t="s">
        <v>8</v>
      </c>
      <c r="HX6209" s="4" t="s">
        <v>510</v>
      </c>
      <c r="HY6209" s="4" t="s">
        <v>11</v>
      </c>
      <c r="HZ6209" s="4" t="s">
        <v>11</v>
      </c>
      <c r="IA6209" s="4" t="s">
        <v>15</v>
      </c>
      <c r="IB6209" s="4" t="s">
        <v>8</v>
      </c>
      <c r="IC6209" s="4" t="s">
        <v>510</v>
      </c>
      <c r="ID6209" s="4" t="s">
        <v>11</v>
      </c>
      <c r="IE6209" s="4" t="s">
        <v>11</v>
      </c>
      <c r="IF6209" s="4" t="s">
        <v>15</v>
      </c>
      <c r="IG6209" s="4" t="s">
        <v>8</v>
      </c>
      <c r="IH6209" s="4" t="s">
        <v>510</v>
      </c>
      <c r="II6209" s="4" t="s">
        <v>11</v>
      </c>
      <c r="IJ6209" s="4" t="s">
        <v>11</v>
      </c>
      <c r="IK6209" s="4" t="s">
        <v>15</v>
      </c>
      <c r="IL6209" s="4" t="s">
        <v>8</v>
      </c>
      <c r="IM6209" s="4" t="s">
        <v>510</v>
      </c>
      <c r="IN6209" s="4" t="s">
        <v>11</v>
      </c>
      <c r="IO6209" s="4" t="s">
        <v>11</v>
      </c>
      <c r="IP6209" s="4" t="s">
        <v>15</v>
      </c>
      <c r="IQ6209" s="4" t="s">
        <v>8</v>
      </c>
      <c r="IR6209" s="4" t="s">
        <v>510</v>
      </c>
      <c r="IS6209" s="4" t="s">
        <v>11</v>
      </c>
      <c r="IT6209" s="4" t="s">
        <v>11</v>
      </c>
      <c r="IU6209" s="4" t="s">
        <v>15</v>
      </c>
      <c r="IV6209" s="4" t="s">
        <v>8</v>
      </c>
      <c r="IW6209" s="4" t="s">
        <v>510</v>
      </c>
      <c r="IX6209" s="4" t="s">
        <v>11</v>
      </c>
      <c r="IY6209" s="4" t="s">
        <v>11</v>
      </c>
      <c r="IZ6209" s="4" t="s">
        <v>15</v>
      </c>
      <c r="JA6209" s="4" t="s">
        <v>8</v>
      </c>
      <c r="JB6209" s="4" t="s">
        <v>510</v>
      </c>
      <c r="JC6209" s="4" t="s">
        <v>11</v>
      </c>
      <c r="JD6209" s="4" t="s">
        <v>11</v>
      </c>
      <c r="JE6209" s="4" t="s">
        <v>15</v>
      </c>
      <c r="JF6209" s="4" t="s">
        <v>8</v>
      </c>
      <c r="JG6209" s="4" t="s">
        <v>510</v>
      </c>
      <c r="JH6209" s="4" t="s">
        <v>11</v>
      </c>
      <c r="JI6209" s="4" t="s">
        <v>11</v>
      </c>
      <c r="JJ6209" s="4" t="s">
        <v>15</v>
      </c>
      <c r="JK6209" s="4" t="s">
        <v>8</v>
      </c>
      <c r="JL6209" s="4" t="s">
        <v>510</v>
      </c>
      <c r="JM6209" s="4" t="s">
        <v>11</v>
      </c>
      <c r="JN6209" s="4" t="s">
        <v>11</v>
      </c>
      <c r="JO6209" s="4" t="s">
        <v>15</v>
      </c>
      <c r="JP6209" s="4" t="s">
        <v>8</v>
      </c>
      <c r="JQ6209" s="4" t="s">
        <v>510</v>
      </c>
      <c r="JR6209" s="4" t="s">
        <v>11</v>
      </c>
      <c r="JS6209" s="4" t="s">
        <v>11</v>
      </c>
      <c r="JT6209" s="4" t="s">
        <v>15</v>
      </c>
      <c r="JU6209" s="4" t="s">
        <v>8</v>
      </c>
      <c r="JV6209" s="4" t="s">
        <v>510</v>
      </c>
    </row>
    <row r="6210" spans="1:282">
      <c r="A6210" t="n">
        <v>55264</v>
      </c>
      <c r="B6210" s="79" t="n">
        <v>257</v>
      </c>
      <c r="C6210" s="7" t="n">
        <v>7</v>
      </c>
      <c r="D6210" s="7" t="n">
        <v>65533</v>
      </c>
      <c r="E6210" s="7" t="n">
        <v>61660</v>
      </c>
      <c r="F6210" s="7" t="s">
        <v>18</v>
      </c>
      <c r="G6210" s="7" t="n">
        <f t="normal" ca="1">32-LENB(INDIRECT(ADDRESS(6210,6)))</f>
        <v>0</v>
      </c>
      <c r="H6210" s="7" t="n">
        <v>7</v>
      </c>
      <c r="I6210" s="7" t="n">
        <v>65533</v>
      </c>
      <c r="J6210" s="7" t="n">
        <v>61661</v>
      </c>
      <c r="K6210" s="7" t="s">
        <v>18</v>
      </c>
      <c r="L6210" s="7" t="n">
        <f t="normal" ca="1">32-LENB(INDIRECT(ADDRESS(6210,11)))</f>
        <v>0</v>
      </c>
      <c r="M6210" s="7" t="n">
        <v>7</v>
      </c>
      <c r="N6210" s="7" t="n">
        <v>65533</v>
      </c>
      <c r="O6210" s="7" t="n">
        <v>61662</v>
      </c>
      <c r="P6210" s="7" t="s">
        <v>18</v>
      </c>
      <c r="Q6210" s="7" t="n">
        <f t="normal" ca="1">32-LENB(INDIRECT(ADDRESS(6210,16)))</f>
        <v>0</v>
      </c>
      <c r="R6210" s="7" t="n">
        <v>7</v>
      </c>
      <c r="S6210" s="7" t="n">
        <v>65533</v>
      </c>
      <c r="T6210" s="7" t="n">
        <v>61663</v>
      </c>
      <c r="U6210" s="7" t="s">
        <v>18</v>
      </c>
      <c r="V6210" s="7" t="n">
        <f t="normal" ca="1">32-LENB(INDIRECT(ADDRESS(6210,21)))</f>
        <v>0</v>
      </c>
      <c r="W6210" s="7" t="n">
        <v>7</v>
      </c>
      <c r="X6210" s="7" t="n">
        <v>65533</v>
      </c>
      <c r="Y6210" s="7" t="n">
        <v>61664</v>
      </c>
      <c r="Z6210" s="7" t="s">
        <v>18</v>
      </c>
      <c r="AA6210" s="7" t="n">
        <f t="normal" ca="1">32-LENB(INDIRECT(ADDRESS(6210,26)))</f>
        <v>0</v>
      </c>
      <c r="AB6210" s="7" t="n">
        <v>7</v>
      </c>
      <c r="AC6210" s="7" t="n">
        <v>65533</v>
      </c>
      <c r="AD6210" s="7" t="n">
        <v>61665</v>
      </c>
      <c r="AE6210" s="7" t="s">
        <v>18</v>
      </c>
      <c r="AF6210" s="7" t="n">
        <f t="normal" ca="1">32-LENB(INDIRECT(ADDRESS(6210,31)))</f>
        <v>0</v>
      </c>
      <c r="AG6210" s="7" t="n">
        <v>7</v>
      </c>
      <c r="AH6210" s="7" t="n">
        <v>65533</v>
      </c>
      <c r="AI6210" s="7" t="n">
        <v>61666</v>
      </c>
      <c r="AJ6210" s="7" t="s">
        <v>18</v>
      </c>
      <c r="AK6210" s="7" t="n">
        <f t="normal" ca="1">32-LENB(INDIRECT(ADDRESS(6210,36)))</f>
        <v>0</v>
      </c>
      <c r="AL6210" s="7" t="n">
        <v>7</v>
      </c>
      <c r="AM6210" s="7" t="n">
        <v>65533</v>
      </c>
      <c r="AN6210" s="7" t="n">
        <v>61667</v>
      </c>
      <c r="AO6210" s="7" t="s">
        <v>18</v>
      </c>
      <c r="AP6210" s="7" t="n">
        <f t="normal" ca="1">32-LENB(INDIRECT(ADDRESS(6210,41)))</f>
        <v>0</v>
      </c>
      <c r="AQ6210" s="7" t="n">
        <v>7</v>
      </c>
      <c r="AR6210" s="7" t="n">
        <v>65533</v>
      </c>
      <c r="AS6210" s="7" t="n">
        <v>61668</v>
      </c>
      <c r="AT6210" s="7" t="s">
        <v>18</v>
      </c>
      <c r="AU6210" s="7" t="n">
        <f t="normal" ca="1">32-LENB(INDIRECT(ADDRESS(6210,46)))</f>
        <v>0</v>
      </c>
      <c r="AV6210" s="7" t="n">
        <v>7</v>
      </c>
      <c r="AW6210" s="7" t="n">
        <v>65533</v>
      </c>
      <c r="AX6210" s="7" t="n">
        <v>61669</v>
      </c>
      <c r="AY6210" s="7" t="s">
        <v>18</v>
      </c>
      <c r="AZ6210" s="7" t="n">
        <f t="normal" ca="1">32-LENB(INDIRECT(ADDRESS(6210,51)))</f>
        <v>0</v>
      </c>
      <c r="BA6210" s="7" t="n">
        <v>7</v>
      </c>
      <c r="BB6210" s="7" t="n">
        <v>65533</v>
      </c>
      <c r="BC6210" s="7" t="n">
        <v>61670</v>
      </c>
      <c r="BD6210" s="7" t="s">
        <v>18</v>
      </c>
      <c r="BE6210" s="7" t="n">
        <f t="normal" ca="1">32-LENB(INDIRECT(ADDRESS(6210,56)))</f>
        <v>0</v>
      </c>
      <c r="BF6210" s="7" t="n">
        <v>7</v>
      </c>
      <c r="BG6210" s="7" t="n">
        <v>65533</v>
      </c>
      <c r="BH6210" s="7" t="n">
        <v>61671</v>
      </c>
      <c r="BI6210" s="7" t="s">
        <v>18</v>
      </c>
      <c r="BJ6210" s="7" t="n">
        <f t="normal" ca="1">32-LENB(INDIRECT(ADDRESS(6210,61)))</f>
        <v>0</v>
      </c>
      <c r="BK6210" s="7" t="n">
        <v>7</v>
      </c>
      <c r="BL6210" s="7" t="n">
        <v>65533</v>
      </c>
      <c r="BM6210" s="7" t="n">
        <v>61672</v>
      </c>
      <c r="BN6210" s="7" t="s">
        <v>18</v>
      </c>
      <c r="BO6210" s="7" t="n">
        <f t="normal" ca="1">32-LENB(INDIRECT(ADDRESS(6210,66)))</f>
        <v>0</v>
      </c>
      <c r="BP6210" s="7" t="n">
        <v>7</v>
      </c>
      <c r="BQ6210" s="7" t="n">
        <v>65533</v>
      </c>
      <c r="BR6210" s="7" t="n">
        <v>61673</v>
      </c>
      <c r="BS6210" s="7" t="s">
        <v>18</v>
      </c>
      <c r="BT6210" s="7" t="n">
        <f t="normal" ca="1">32-LENB(INDIRECT(ADDRESS(6210,71)))</f>
        <v>0</v>
      </c>
      <c r="BU6210" s="7" t="n">
        <v>7</v>
      </c>
      <c r="BV6210" s="7" t="n">
        <v>65533</v>
      </c>
      <c r="BW6210" s="7" t="n">
        <v>61674</v>
      </c>
      <c r="BX6210" s="7" t="s">
        <v>18</v>
      </c>
      <c r="BY6210" s="7" t="n">
        <f t="normal" ca="1">32-LENB(INDIRECT(ADDRESS(6210,76)))</f>
        <v>0</v>
      </c>
      <c r="BZ6210" s="7" t="n">
        <v>7</v>
      </c>
      <c r="CA6210" s="7" t="n">
        <v>65533</v>
      </c>
      <c r="CB6210" s="7" t="n">
        <v>61675</v>
      </c>
      <c r="CC6210" s="7" t="s">
        <v>18</v>
      </c>
      <c r="CD6210" s="7" t="n">
        <f t="normal" ca="1">32-LENB(INDIRECT(ADDRESS(6210,81)))</f>
        <v>0</v>
      </c>
      <c r="CE6210" s="7" t="n">
        <v>7</v>
      </c>
      <c r="CF6210" s="7" t="n">
        <v>65533</v>
      </c>
      <c r="CG6210" s="7" t="n">
        <v>61676</v>
      </c>
      <c r="CH6210" s="7" t="s">
        <v>18</v>
      </c>
      <c r="CI6210" s="7" t="n">
        <f t="normal" ca="1">32-LENB(INDIRECT(ADDRESS(6210,86)))</f>
        <v>0</v>
      </c>
      <c r="CJ6210" s="7" t="n">
        <v>7</v>
      </c>
      <c r="CK6210" s="7" t="n">
        <v>65533</v>
      </c>
      <c r="CL6210" s="7" t="n">
        <v>61677</v>
      </c>
      <c r="CM6210" s="7" t="s">
        <v>18</v>
      </c>
      <c r="CN6210" s="7" t="n">
        <f t="normal" ca="1">32-LENB(INDIRECT(ADDRESS(6210,91)))</f>
        <v>0</v>
      </c>
      <c r="CO6210" s="7" t="n">
        <v>7</v>
      </c>
      <c r="CP6210" s="7" t="n">
        <v>65533</v>
      </c>
      <c r="CQ6210" s="7" t="n">
        <v>61678</v>
      </c>
      <c r="CR6210" s="7" t="s">
        <v>18</v>
      </c>
      <c r="CS6210" s="7" t="n">
        <f t="normal" ca="1">32-LENB(INDIRECT(ADDRESS(6210,96)))</f>
        <v>0</v>
      </c>
      <c r="CT6210" s="7" t="n">
        <v>7</v>
      </c>
      <c r="CU6210" s="7" t="n">
        <v>65533</v>
      </c>
      <c r="CV6210" s="7" t="n">
        <v>61679</v>
      </c>
      <c r="CW6210" s="7" t="s">
        <v>18</v>
      </c>
      <c r="CX6210" s="7" t="n">
        <f t="normal" ca="1">32-LENB(INDIRECT(ADDRESS(6210,101)))</f>
        <v>0</v>
      </c>
      <c r="CY6210" s="7" t="n">
        <v>7</v>
      </c>
      <c r="CZ6210" s="7" t="n">
        <v>65533</v>
      </c>
      <c r="DA6210" s="7" t="n">
        <v>61680</v>
      </c>
      <c r="DB6210" s="7" t="s">
        <v>18</v>
      </c>
      <c r="DC6210" s="7" t="n">
        <f t="normal" ca="1">32-LENB(INDIRECT(ADDRESS(6210,106)))</f>
        <v>0</v>
      </c>
      <c r="DD6210" s="7" t="n">
        <v>7</v>
      </c>
      <c r="DE6210" s="7" t="n">
        <v>65533</v>
      </c>
      <c r="DF6210" s="7" t="n">
        <v>61681</v>
      </c>
      <c r="DG6210" s="7" t="s">
        <v>18</v>
      </c>
      <c r="DH6210" s="7" t="n">
        <f t="normal" ca="1">32-LENB(INDIRECT(ADDRESS(6210,111)))</f>
        <v>0</v>
      </c>
      <c r="DI6210" s="7" t="n">
        <v>7</v>
      </c>
      <c r="DJ6210" s="7" t="n">
        <v>65533</v>
      </c>
      <c r="DK6210" s="7" t="n">
        <v>61682</v>
      </c>
      <c r="DL6210" s="7" t="s">
        <v>18</v>
      </c>
      <c r="DM6210" s="7" t="n">
        <f t="normal" ca="1">32-LENB(INDIRECT(ADDRESS(6210,116)))</f>
        <v>0</v>
      </c>
      <c r="DN6210" s="7" t="n">
        <v>7</v>
      </c>
      <c r="DO6210" s="7" t="n">
        <v>65533</v>
      </c>
      <c r="DP6210" s="7" t="n">
        <v>61683</v>
      </c>
      <c r="DQ6210" s="7" t="s">
        <v>18</v>
      </c>
      <c r="DR6210" s="7" t="n">
        <f t="normal" ca="1">32-LENB(INDIRECT(ADDRESS(6210,121)))</f>
        <v>0</v>
      </c>
      <c r="DS6210" s="7" t="n">
        <v>7</v>
      </c>
      <c r="DT6210" s="7" t="n">
        <v>65533</v>
      </c>
      <c r="DU6210" s="7" t="n">
        <v>61684</v>
      </c>
      <c r="DV6210" s="7" t="s">
        <v>18</v>
      </c>
      <c r="DW6210" s="7" t="n">
        <f t="normal" ca="1">32-LENB(INDIRECT(ADDRESS(6210,126)))</f>
        <v>0</v>
      </c>
      <c r="DX6210" s="7" t="n">
        <v>7</v>
      </c>
      <c r="DY6210" s="7" t="n">
        <v>65533</v>
      </c>
      <c r="DZ6210" s="7" t="n">
        <v>61685</v>
      </c>
      <c r="EA6210" s="7" t="s">
        <v>18</v>
      </c>
      <c r="EB6210" s="7" t="n">
        <f t="normal" ca="1">32-LENB(INDIRECT(ADDRESS(6210,131)))</f>
        <v>0</v>
      </c>
      <c r="EC6210" s="7" t="n">
        <v>7</v>
      </c>
      <c r="ED6210" s="7" t="n">
        <v>65533</v>
      </c>
      <c r="EE6210" s="7" t="n">
        <v>61686</v>
      </c>
      <c r="EF6210" s="7" t="s">
        <v>18</v>
      </c>
      <c r="EG6210" s="7" t="n">
        <f t="normal" ca="1">32-LENB(INDIRECT(ADDRESS(6210,136)))</f>
        <v>0</v>
      </c>
      <c r="EH6210" s="7" t="n">
        <v>7</v>
      </c>
      <c r="EI6210" s="7" t="n">
        <v>65533</v>
      </c>
      <c r="EJ6210" s="7" t="n">
        <v>61687</v>
      </c>
      <c r="EK6210" s="7" t="s">
        <v>18</v>
      </c>
      <c r="EL6210" s="7" t="n">
        <f t="normal" ca="1">32-LENB(INDIRECT(ADDRESS(6210,141)))</f>
        <v>0</v>
      </c>
      <c r="EM6210" s="7" t="n">
        <v>7</v>
      </c>
      <c r="EN6210" s="7" t="n">
        <v>65533</v>
      </c>
      <c r="EO6210" s="7" t="n">
        <v>61688</v>
      </c>
      <c r="EP6210" s="7" t="s">
        <v>18</v>
      </c>
      <c r="EQ6210" s="7" t="n">
        <f t="normal" ca="1">32-LENB(INDIRECT(ADDRESS(6210,146)))</f>
        <v>0</v>
      </c>
      <c r="ER6210" s="7" t="n">
        <v>7</v>
      </c>
      <c r="ES6210" s="7" t="n">
        <v>65533</v>
      </c>
      <c r="ET6210" s="7" t="n">
        <v>61689</v>
      </c>
      <c r="EU6210" s="7" t="s">
        <v>18</v>
      </c>
      <c r="EV6210" s="7" t="n">
        <f t="normal" ca="1">32-LENB(INDIRECT(ADDRESS(6210,151)))</f>
        <v>0</v>
      </c>
      <c r="EW6210" s="7" t="n">
        <v>7</v>
      </c>
      <c r="EX6210" s="7" t="n">
        <v>65533</v>
      </c>
      <c r="EY6210" s="7" t="n">
        <v>61690</v>
      </c>
      <c r="EZ6210" s="7" t="s">
        <v>18</v>
      </c>
      <c r="FA6210" s="7" t="n">
        <f t="normal" ca="1">32-LENB(INDIRECT(ADDRESS(6210,156)))</f>
        <v>0</v>
      </c>
      <c r="FB6210" s="7" t="n">
        <v>7</v>
      </c>
      <c r="FC6210" s="7" t="n">
        <v>65533</v>
      </c>
      <c r="FD6210" s="7" t="n">
        <v>61691</v>
      </c>
      <c r="FE6210" s="7" t="s">
        <v>18</v>
      </c>
      <c r="FF6210" s="7" t="n">
        <f t="normal" ca="1">32-LENB(INDIRECT(ADDRESS(6210,161)))</f>
        <v>0</v>
      </c>
      <c r="FG6210" s="7" t="n">
        <v>7</v>
      </c>
      <c r="FH6210" s="7" t="n">
        <v>65533</v>
      </c>
      <c r="FI6210" s="7" t="n">
        <v>61692</v>
      </c>
      <c r="FJ6210" s="7" t="s">
        <v>18</v>
      </c>
      <c r="FK6210" s="7" t="n">
        <f t="normal" ca="1">32-LENB(INDIRECT(ADDRESS(6210,166)))</f>
        <v>0</v>
      </c>
      <c r="FL6210" s="7" t="n">
        <v>7</v>
      </c>
      <c r="FM6210" s="7" t="n">
        <v>65533</v>
      </c>
      <c r="FN6210" s="7" t="n">
        <v>61693</v>
      </c>
      <c r="FO6210" s="7" t="s">
        <v>18</v>
      </c>
      <c r="FP6210" s="7" t="n">
        <f t="normal" ca="1">32-LENB(INDIRECT(ADDRESS(6210,171)))</f>
        <v>0</v>
      </c>
      <c r="FQ6210" s="7" t="n">
        <v>7</v>
      </c>
      <c r="FR6210" s="7" t="n">
        <v>65533</v>
      </c>
      <c r="FS6210" s="7" t="n">
        <v>61694</v>
      </c>
      <c r="FT6210" s="7" t="s">
        <v>18</v>
      </c>
      <c r="FU6210" s="7" t="n">
        <f t="normal" ca="1">32-LENB(INDIRECT(ADDRESS(6210,176)))</f>
        <v>0</v>
      </c>
      <c r="FV6210" s="7" t="n">
        <v>7</v>
      </c>
      <c r="FW6210" s="7" t="n">
        <v>65533</v>
      </c>
      <c r="FX6210" s="7" t="n">
        <v>61695</v>
      </c>
      <c r="FY6210" s="7" t="s">
        <v>18</v>
      </c>
      <c r="FZ6210" s="7" t="n">
        <f t="normal" ca="1">32-LENB(INDIRECT(ADDRESS(6210,181)))</f>
        <v>0</v>
      </c>
      <c r="GA6210" s="7" t="n">
        <v>7</v>
      </c>
      <c r="GB6210" s="7" t="n">
        <v>65533</v>
      </c>
      <c r="GC6210" s="7" t="n">
        <v>61696</v>
      </c>
      <c r="GD6210" s="7" t="s">
        <v>18</v>
      </c>
      <c r="GE6210" s="7" t="n">
        <f t="normal" ca="1">32-LENB(INDIRECT(ADDRESS(6210,186)))</f>
        <v>0</v>
      </c>
      <c r="GF6210" s="7" t="n">
        <v>7</v>
      </c>
      <c r="GG6210" s="7" t="n">
        <v>65533</v>
      </c>
      <c r="GH6210" s="7" t="n">
        <v>61697</v>
      </c>
      <c r="GI6210" s="7" t="s">
        <v>18</v>
      </c>
      <c r="GJ6210" s="7" t="n">
        <f t="normal" ca="1">32-LENB(INDIRECT(ADDRESS(6210,191)))</f>
        <v>0</v>
      </c>
      <c r="GK6210" s="7" t="n">
        <v>7</v>
      </c>
      <c r="GL6210" s="7" t="n">
        <v>65533</v>
      </c>
      <c r="GM6210" s="7" t="n">
        <v>61698</v>
      </c>
      <c r="GN6210" s="7" t="s">
        <v>18</v>
      </c>
      <c r="GO6210" s="7" t="n">
        <f t="normal" ca="1">32-LENB(INDIRECT(ADDRESS(6210,196)))</f>
        <v>0</v>
      </c>
      <c r="GP6210" s="7" t="n">
        <v>7</v>
      </c>
      <c r="GQ6210" s="7" t="n">
        <v>65533</v>
      </c>
      <c r="GR6210" s="7" t="n">
        <v>61699</v>
      </c>
      <c r="GS6210" s="7" t="s">
        <v>18</v>
      </c>
      <c r="GT6210" s="7" t="n">
        <f t="normal" ca="1">32-LENB(INDIRECT(ADDRESS(6210,201)))</f>
        <v>0</v>
      </c>
      <c r="GU6210" s="7" t="n">
        <v>7</v>
      </c>
      <c r="GV6210" s="7" t="n">
        <v>65533</v>
      </c>
      <c r="GW6210" s="7" t="n">
        <v>61700</v>
      </c>
      <c r="GX6210" s="7" t="s">
        <v>18</v>
      </c>
      <c r="GY6210" s="7" t="n">
        <f t="normal" ca="1">32-LENB(INDIRECT(ADDRESS(6210,206)))</f>
        <v>0</v>
      </c>
      <c r="GZ6210" s="7" t="n">
        <v>7</v>
      </c>
      <c r="HA6210" s="7" t="n">
        <v>65533</v>
      </c>
      <c r="HB6210" s="7" t="n">
        <v>61701</v>
      </c>
      <c r="HC6210" s="7" t="s">
        <v>18</v>
      </c>
      <c r="HD6210" s="7" t="n">
        <f t="normal" ca="1">32-LENB(INDIRECT(ADDRESS(6210,211)))</f>
        <v>0</v>
      </c>
      <c r="HE6210" s="7" t="n">
        <v>7</v>
      </c>
      <c r="HF6210" s="7" t="n">
        <v>65533</v>
      </c>
      <c r="HG6210" s="7" t="n">
        <v>61702</v>
      </c>
      <c r="HH6210" s="7" t="s">
        <v>18</v>
      </c>
      <c r="HI6210" s="7" t="n">
        <f t="normal" ca="1">32-LENB(INDIRECT(ADDRESS(6210,216)))</f>
        <v>0</v>
      </c>
      <c r="HJ6210" s="7" t="n">
        <v>7</v>
      </c>
      <c r="HK6210" s="7" t="n">
        <v>65533</v>
      </c>
      <c r="HL6210" s="7" t="n">
        <v>61703</v>
      </c>
      <c r="HM6210" s="7" t="s">
        <v>18</v>
      </c>
      <c r="HN6210" s="7" t="n">
        <f t="normal" ca="1">32-LENB(INDIRECT(ADDRESS(6210,221)))</f>
        <v>0</v>
      </c>
      <c r="HO6210" s="7" t="n">
        <v>7</v>
      </c>
      <c r="HP6210" s="7" t="n">
        <v>65533</v>
      </c>
      <c r="HQ6210" s="7" t="n">
        <v>61704</v>
      </c>
      <c r="HR6210" s="7" t="s">
        <v>18</v>
      </c>
      <c r="HS6210" s="7" t="n">
        <f t="normal" ca="1">32-LENB(INDIRECT(ADDRESS(6210,226)))</f>
        <v>0</v>
      </c>
      <c r="HT6210" s="7" t="n">
        <v>7</v>
      </c>
      <c r="HU6210" s="7" t="n">
        <v>65533</v>
      </c>
      <c r="HV6210" s="7" t="n">
        <v>61705</v>
      </c>
      <c r="HW6210" s="7" t="s">
        <v>18</v>
      </c>
      <c r="HX6210" s="7" t="n">
        <f t="normal" ca="1">32-LENB(INDIRECT(ADDRESS(6210,231)))</f>
        <v>0</v>
      </c>
      <c r="HY6210" s="7" t="n">
        <v>7</v>
      </c>
      <c r="HZ6210" s="7" t="n">
        <v>65533</v>
      </c>
      <c r="IA6210" s="7" t="n">
        <v>61706</v>
      </c>
      <c r="IB6210" s="7" t="s">
        <v>18</v>
      </c>
      <c r="IC6210" s="7" t="n">
        <f t="normal" ca="1">32-LENB(INDIRECT(ADDRESS(6210,236)))</f>
        <v>0</v>
      </c>
      <c r="ID6210" s="7" t="n">
        <v>7</v>
      </c>
      <c r="IE6210" s="7" t="n">
        <v>65533</v>
      </c>
      <c r="IF6210" s="7" t="n">
        <v>61707</v>
      </c>
      <c r="IG6210" s="7" t="s">
        <v>18</v>
      </c>
      <c r="IH6210" s="7" t="n">
        <f t="normal" ca="1">32-LENB(INDIRECT(ADDRESS(6210,241)))</f>
        <v>0</v>
      </c>
      <c r="II6210" s="7" t="n">
        <v>7</v>
      </c>
      <c r="IJ6210" s="7" t="n">
        <v>65533</v>
      </c>
      <c r="IK6210" s="7" t="n">
        <v>61708</v>
      </c>
      <c r="IL6210" s="7" t="s">
        <v>18</v>
      </c>
      <c r="IM6210" s="7" t="n">
        <f t="normal" ca="1">32-LENB(INDIRECT(ADDRESS(6210,246)))</f>
        <v>0</v>
      </c>
      <c r="IN6210" s="7" t="n">
        <v>7</v>
      </c>
      <c r="IO6210" s="7" t="n">
        <v>65533</v>
      </c>
      <c r="IP6210" s="7" t="n">
        <v>61709</v>
      </c>
      <c r="IQ6210" s="7" t="s">
        <v>18</v>
      </c>
      <c r="IR6210" s="7" t="n">
        <f t="normal" ca="1">32-LENB(INDIRECT(ADDRESS(6210,251)))</f>
        <v>0</v>
      </c>
      <c r="IS6210" s="7" t="n">
        <v>7</v>
      </c>
      <c r="IT6210" s="7" t="n">
        <v>65533</v>
      </c>
      <c r="IU6210" s="7" t="n">
        <v>61710</v>
      </c>
      <c r="IV6210" s="7" t="s">
        <v>18</v>
      </c>
      <c r="IW6210" s="7" t="n">
        <f t="normal" ca="1">32-LENB(INDIRECT(ADDRESS(6210,256)))</f>
        <v>0</v>
      </c>
      <c r="IX6210" s="7" t="n">
        <v>7</v>
      </c>
      <c r="IY6210" s="7" t="n">
        <v>65533</v>
      </c>
      <c r="IZ6210" s="7" t="n">
        <v>61711</v>
      </c>
      <c r="JA6210" s="7" t="s">
        <v>18</v>
      </c>
      <c r="JB6210" s="7" t="n">
        <f t="normal" ca="1">32-LENB(INDIRECT(ADDRESS(6210,261)))</f>
        <v>0</v>
      </c>
      <c r="JC6210" s="7" t="n">
        <v>7</v>
      </c>
      <c r="JD6210" s="7" t="n">
        <v>65533</v>
      </c>
      <c r="JE6210" s="7" t="n">
        <v>61712</v>
      </c>
      <c r="JF6210" s="7" t="s">
        <v>18</v>
      </c>
      <c r="JG6210" s="7" t="n">
        <f t="normal" ca="1">32-LENB(INDIRECT(ADDRESS(6210,266)))</f>
        <v>0</v>
      </c>
      <c r="JH6210" s="7" t="n">
        <v>7</v>
      </c>
      <c r="JI6210" s="7" t="n">
        <v>65533</v>
      </c>
      <c r="JJ6210" s="7" t="n">
        <v>61713</v>
      </c>
      <c r="JK6210" s="7" t="s">
        <v>18</v>
      </c>
      <c r="JL6210" s="7" t="n">
        <f t="normal" ca="1">32-LENB(INDIRECT(ADDRESS(6210,271)))</f>
        <v>0</v>
      </c>
      <c r="JM6210" s="7" t="n">
        <v>7</v>
      </c>
      <c r="JN6210" s="7" t="n">
        <v>65533</v>
      </c>
      <c r="JO6210" s="7" t="n">
        <v>61714</v>
      </c>
      <c r="JP6210" s="7" t="s">
        <v>18</v>
      </c>
      <c r="JQ6210" s="7" t="n">
        <f t="normal" ca="1">32-LENB(INDIRECT(ADDRESS(6210,276)))</f>
        <v>0</v>
      </c>
      <c r="JR6210" s="7" t="n">
        <v>0</v>
      </c>
      <c r="JS6210" s="7" t="n">
        <v>65533</v>
      </c>
      <c r="JT6210" s="7" t="n">
        <v>0</v>
      </c>
      <c r="JU6210" s="7" t="s">
        <v>18</v>
      </c>
      <c r="JV6210" s="7" t="n">
        <f t="normal" ca="1">32-LENB(INDIRECT(ADDRESS(6210,281)))</f>
        <v>0</v>
      </c>
    </row>
    <row r="6211" spans="1:282">
      <c r="A6211" t="s">
        <v>4</v>
      </c>
      <c r="B6211" s="4" t="s">
        <v>5</v>
      </c>
    </row>
    <row r="6212" spans="1:282">
      <c r="A6212" t="n">
        <v>57504</v>
      </c>
      <c r="B6212" s="5" t="n">
        <v>1</v>
      </c>
    </row>
    <row r="6213" spans="1:282" s="3" customFormat="1" customHeight="0">
      <c r="A6213" s="3" t="s">
        <v>2</v>
      </c>
      <c r="B6213" s="3" t="s">
        <v>515</v>
      </c>
    </row>
    <row r="6214" spans="1:282">
      <c r="A6214" t="s">
        <v>4</v>
      </c>
      <c r="B6214" s="4" t="s">
        <v>5</v>
      </c>
      <c r="C6214" s="4" t="s">
        <v>11</v>
      </c>
      <c r="D6214" s="4" t="s">
        <v>11</v>
      </c>
      <c r="E6214" s="4" t="s">
        <v>15</v>
      </c>
      <c r="F6214" s="4" t="s">
        <v>8</v>
      </c>
      <c r="G6214" s="4" t="s">
        <v>510</v>
      </c>
      <c r="H6214" s="4" t="s">
        <v>11</v>
      </c>
      <c r="I6214" s="4" t="s">
        <v>11</v>
      </c>
      <c r="J6214" s="4" t="s">
        <v>15</v>
      </c>
      <c r="K6214" s="4" t="s">
        <v>8</v>
      </c>
      <c r="L6214" s="4" t="s">
        <v>510</v>
      </c>
      <c r="M6214" s="4" t="s">
        <v>11</v>
      </c>
      <c r="N6214" s="4" t="s">
        <v>11</v>
      </c>
      <c r="O6214" s="4" t="s">
        <v>15</v>
      </c>
      <c r="P6214" s="4" t="s">
        <v>8</v>
      </c>
      <c r="Q6214" s="4" t="s">
        <v>510</v>
      </c>
      <c r="R6214" s="4" t="s">
        <v>11</v>
      </c>
      <c r="S6214" s="4" t="s">
        <v>11</v>
      </c>
      <c r="T6214" s="4" t="s">
        <v>15</v>
      </c>
      <c r="U6214" s="4" t="s">
        <v>8</v>
      </c>
      <c r="V6214" s="4" t="s">
        <v>510</v>
      </c>
      <c r="W6214" s="4" t="s">
        <v>11</v>
      </c>
      <c r="X6214" s="4" t="s">
        <v>11</v>
      </c>
      <c r="Y6214" s="4" t="s">
        <v>15</v>
      </c>
      <c r="Z6214" s="4" t="s">
        <v>8</v>
      </c>
      <c r="AA6214" s="4" t="s">
        <v>510</v>
      </c>
      <c r="AB6214" s="4" t="s">
        <v>11</v>
      </c>
      <c r="AC6214" s="4" t="s">
        <v>11</v>
      </c>
      <c r="AD6214" s="4" t="s">
        <v>15</v>
      </c>
      <c r="AE6214" s="4" t="s">
        <v>8</v>
      </c>
      <c r="AF6214" s="4" t="s">
        <v>510</v>
      </c>
      <c r="AG6214" s="4" t="s">
        <v>11</v>
      </c>
      <c r="AH6214" s="4" t="s">
        <v>11</v>
      </c>
      <c r="AI6214" s="4" t="s">
        <v>15</v>
      </c>
      <c r="AJ6214" s="4" t="s">
        <v>8</v>
      </c>
      <c r="AK6214" s="4" t="s">
        <v>510</v>
      </c>
      <c r="AL6214" s="4" t="s">
        <v>11</v>
      </c>
      <c r="AM6214" s="4" t="s">
        <v>11</v>
      </c>
      <c r="AN6214" s="4" t="s">
        <v>15</v>
      </c>
      <c r="AO6214" s="4" t="s">
        <v>8</v>
      </c>
      <c r="AP6214" s="4" t="s">
        <v>510</v>
      </c>
      <c r="AQ6214" s="4" t="s">
        <v>11</v>
      </c>
      <c r="AR6214" s="4" t="s">
        <v>11</v>
      </c>
      <c r="AS6214" s="4" t="s">
        <v>15</v>
      </c>
      <c r="AT6214" s="4" t="s">
        <v>8</v>
      </c>
      <c r="AU6214" s="4" t="s">
        <v>510</v>
      </c>
      <c r="AV6214" s="4" t="s">
        <v>11</v>
      </c>
      <c r="AW6214" s="4" t="s">
        <v>11</v>
      </c>
      <c r="AX6214" s="4" t="s">
        <v>15</v>
      </c>
      <c r="AY6214" s="4" t="s">
        <v>8</v>
      </c>
      <c r="AZ6214" s="4" t="s">
        <v>510</v>
      </c>
      <c r="BA6214" s="4" t="s">
        <v>11</v>
      </c>
      <c r="BB6214" s="4" t="s">
        <v>11</v>
      </c>
      <c r="BC6214" s="4" t="s">
        <v>15</v>
      </c>
      <c r="BD6214" s="4" t="s">
        <v>8</v>
      </c>
      <c r="BE6214" s="4" t="s">
        <v>510</v>
      </c>
      <c r="BF6214" s="4" t="s">
        <v>11</v>
      </c>
      <c r="BG6214" s="4" t="s">
        <v>11</v>
      </c>
      <c r="BH6214" s="4" t="s">
        <v>15</v>
      </c>
      <c r="BI6214" s="4" t="s">
        <v>8</v>
      </c>
      <c r="BJ6214" s="4" t="s">
        <v>510</v>
      </c>
      <c r="BK6214" s="4" t="s">
        <v>11</v>
      </c>
      <c r="BL6214" s="4" t="s">
        <v>11</v>
      </c>
      <c r="BM6214" s="4" t="s">
        <v>15</v>
      </c>
      <c r="BN6214" s="4" t="s">
        <v>8</v>
      </c>
      <c r="BO6214" s="4" t="s">
        <v>510</v>
      </c>
      <c r="BP6214" s="4" t="s">
        <v>11</v>
      </c>
      <c r="BQ6214" s="4" t="s">
        <v>11</v>
      </c>
      <c r="BR6214" s="4" t="s">
        <v>15</v>
      </c>
      <c r="BS6214" s="4" t="s">
        <v>8</v>
      </c>
      <c r="BT6214" s="4" t="s">
        <v>510</v>
      </c>
      <c r="BU6214" s="4" t="s">
        <v>11</v>
      </c>
      <c r="BV6214" s="4" t="s">
        <v>11</v>
      </c>
      <c r="BW6214" s="4" t="s">
        <v>15</v>
      </c>
      <c r="BX6214" s="4" t="s">
        <v>8</v>
      </c>
      <c r="BY6214" s="4" t="s">
        <v>510</v>
      </c>
      <c r="BZ6214" s="4" t="s">
        <v>11</v>
      </c>
      <c r="CA6214" s="4" t="s">
        <v>11</v>
      </c>
      <c r="CB6214" s="4" t="s">
        <v>15</v>
      </c>
      <c r="CC6214" s="4" t="s">
        <v>8</v>
      </c>
      <c r="CD6214" s="4" t="s">
        <v>510</v>
      </c>
      <c r="CE6214" s="4" t="s">
        <v>11</v>
      </c>
      <c r="CF6214" s="4" t="s">
        <v>11</v>
      </c>
      <c r="CG6214" s="4" t="s">
        <v>15</v>
      </c>
      <c r="CH6214" s="4" t="s">
        <v>8</v>
      </c>
      <c r="CI6214" s="4" t="s">
        <v>510</v>
      </c>
      <c r="CJ6214" s="4" t="s">
        <v>11</v>
      </c>
      <c r="CK6214" s="4" t="s">
        <v>11</v>
      </c>
      <c r="CL6214" s="4" t="s">
        <v>15</v>
      </c>
      <c r="CM6214" s="4" t="s">
        <v>8</v>
      </c>
      <c r="CN6214" s="4" t="s">
        <v>510</v>
      </c>
      <c r="CO6214" s="4" t="s">
        <v>11</v>
      </c>
      <c r="CP6214" s="4" t="s">
        <v>11</v>
      </c>
      <c r="CQ6214" s="4" t="s">
        <v>15</v>
      </c>
      <c r="CR6214" s="4" t="s">
        <v>8</v>
      </c>
      <c r="CS6214" s="4" t="s">
        <v>510</v>
      </c>
      <c r="CT6214" s="4" t="s">
        <v>11</v>
      </c>
      <c r="CU6214" s="4" t="s">
        <v>11</v>
      </c>
      <c r="CV6214" s="4" t="s">
        <v>15</v>
      </c>
      <c r="CW6214" s="4" t="s">
        <v>8</v>
      </c>
      <c r="CX6214" s="4" t="s">
        <v>510</v>
      </c>
      <c r="CY6214" s="4" t="s">
        <v>11</v>
      </c>
      <c r="CZ6214" s="4" t="s">
        <v>11</v>
      </c>
      <c r="DA6214" s="4" t="s">
        <v>15</v>
      </c>
      <c r="DB6214" s="4" t="s">
        <v>8</v>
      </c>
      <c r="DC6214" s="4" t="s">
        <v>510</v>
      </c>
      <c r="DD6214" s="4" t="s">
        <v>11</v>
      </c>
      <c r="DE6214" s="4" t="s">
        <v>11</v>
      </c>
      <c r="DF6214" s="4" t="s">
        <v>15</v>
      </c>
      <c r="DG6214" s="4" t="s">
        <v>8</v>
      </c>
      <c r="DH6214" s="4" t="s">
        <v>510</v>
      </c>
      <c r="DI6214" s="4" t="s">
        <v>11</v>
      </c>
      <c r="DJ6214" s="4" t="s">
        <v>11</v>
      </c>
      <c r="DK6214" s="4" t="s">
        <v>15</v>
      </c>
      <c r="DL6214" s="4" t="s">
        <v>8</v>
      </c>
      <c r="DM6214" s="4" t="s">
        <v>510</v>
      </c>
      <c r="DN6214" s="4" t="s">
        <v>11</v>
      </c>
      <c r="DO6214" s="4" t="s">
        <v>11</v>
      </c>
      <c r="DP6214" s="4" t="s">
        <v>15</v>
      </c>
      <c r="DQ6214" s="4" t="s">
        <v>8</v>
      </c>
      <c r="DR6214" s="4" t="s">
        <v>510</v>
      </c>
      <c r="DS6214" s="4" t="s">
        <v>11</v>
      </c>
      <c r="DT6214" s="4" t="s">
        <v>11</v>
      </c>
      <c r="DU6214" s="4" t="s">
        <v>15</v>
      </c>
      <c r="DV6214" s="4" t="s">
        <v>8</v>
      </c>
      <c r="DW6214" s="4" t="s">
        <v>510</v>
      </c>
      <c r="DX6214" s="4" t="s">
        <v>11</v>
      </c>
      <c r="DY6214" s="4" t="s">
        <v>11</v>
      </c>
      <c r="DZ6214" s="4" t="s">
        <v>15</v>
      </c>
      <c r="EA6214" s="4" t="s">
        <v>8</v>
      </c>
      <c r="EB6214" s="4" t="s">
        <v>510</v>
      </c>
      <c r="EC6214" s="4" t="s">
        <v>11</v>
      </c>
      <c r="ED6214" s="4" t="s">
        <v>11</v>
      </c>
      <c r="EE6214" s="4" t="s">
        <v>15</v>
      </c>
      <c r="EF6214" s="4" t="s">
        <v>8</v>
      </c>
      <c r="EG6214" s="4" t="s">
        <v>510</v>
      </c>
      <c r="EH6214" s="4" t="s">
        <v>11</v>
      </c>
      <c r="EI6214" s="4" t="s">
        <v>11</v>
      </c>
      <c r="EJ6214" s="4" t="s">
        <v>15</v>
      </c>
      <c r="EK6214" s="4" t="s">
        <v>8</v>
      </c>
      <c r="EL6214" s="4" t="s">
        <v>510</v>
      </c>
      <c r="EM6214" s="4" t="s">
        <v>11</v>
      </c>
      <c r="EN6214" s="4" t="s">
        <v>11</v>
      </c>
      <c r="EO6214" s="4" t="s">
        <v>15</v>
      </c>
      <c r="EP6214" s="4" t="s">
        <v>8</v>
      </c>
      <c r="EQ6214" s="4" t="s">
        <v>510</v>
      </c>
      <c r="ER6214" s="4" t="s">
        <v>11</v>
      </c>
      <c r="ES6214" s="4" t="s">
        <v>11</v>
      </c>
      <c r="ET6214" s="4" t="s">
        <v>15</v>
      </c>
      <c r="EU6214" s="4" t="s">
        <v>8</v>
      </c>
      <c r="EV6214" s="4" t="s">
        <v>510</v>
      </c>
      <c r="EW6214" s="4" t="s">
        <v>11</v>
      </c>
      <c r="EX6214" s="4" t="s">
        <v>11</v>
      </c>
      <c r="EY6214" s="4" t="s">
        <v>15</v>
      </c>
      <c r="EZ6214" s="4" t="s">
        <v>8</v>
      </c>
      <c r="FA6214" s="4" t="s">
        <v>510</v>
      </c>
      <c r="FB6214" s="4" t="s">
        <v>11</v>
      </c>
      <c r="FC6214" s="4" t="s">
        <v>11</v>
      </c>
      <c r="FD6214" s="4" t="s">
        <v>15</v>
      </c>
      <c r="FE6214" s="4" t="s">
        <v>8</v>
      </c>
      <c r="FF6214" s="4" t="s">
        <v>510</v>
      </c>
      <c r="FG6214" s="4" t="s">
        <v>11</v>
      </c>
      <c r="FH6214" s="4" t="s">
        <v>11</v>
      </c>
      <c r="FI6214" s="4" t="s">
        <v>15</v>
      </c>
      <c r="FJ6214" s="4" t="s">
        <v>8</v>
      </c>
      <c r="FK6214" s="4" t="s">
        <v>510</v>
      </c>
      <c r="FL6214" s="4" t="s">
        <v>11</v>
      </c>
      <c r="FM6214" s="4" t="s">
        <v>11</v>
      </c>
      <c r="FN6214" s="4" t="s">
        <v>15</v>
      </c>
      <c r="FO6214" s="4" t="s">
        <v>8</v>
      </c>
      <c r="FP6214" s="4" t="s">
        <v>510</v>
      </c>
      <c r="FQ6214" s="4" t="s">
        <v>11</v>
      </c>
      <c r="FR6214" s="4" t="s">
        <v>11</v>
      </c>
      <c r="FS6214" s="4" t="s">
        <v>15</v>
      </c>
      <c r="FT6214" s="4" t="s">
        <v>8</v>
      </c>
      <c r="FU6214" s="4" t="s">
        <v>510</v>
      </c>
      <c r="FV6214" s="4" t="s">
        <v>11</v>
      </c>
      <c r="FW6214" s="4" t="s">
        <v>11</v>
      </c>
      <c r="FX6214" s="4" t="s">
        <v>15</v>
      </c>
      <c r="FY6214" s="4" t="s">
        <v>8</v>
      </c>
      <c r="FZ6214" s="4" t="s">
        <v>510</v>
      </c>
      <c r="GA6214" s="4" t="s">
        <v>11</v>
      </c>
      <c r="GB6214" s="4" t="s">
        <v>11</v>
      </c>
      <c r="GC6214" s="4" t="s">
        <v>15</v>
      </c>
      <c r="GD6214" s="4" t="s">
        <v>8</v>
      </c>
      <c r="GE6214" s="4" t="s">
        <v>510</v>
      </c>
      <c r="GF6214" s="4" t="s">
        <v>11</v>
      </c>
      <c r="GG6214" s="4" t="s">
        <v>11</v>
      </c>
      <c r="GH6214" s="4" t="s">
        <v>15</v>
      </c>
      <c r="GI6214" s="4" t="s">
        <v>8</v>
      </c>
      <c r="GJ6214" s="4" t="s">
        <v>510</v>
      </c>
      <c r="GK6214" s="4" t="s">
        <v>11</v>
      </c>
      <c r="GL6214" s="4" t="s">
        <v>11</v>
      </c>
      <c r="GM6214" s="4" t="s">
        <v>15</v>
      </c>
      <c r="GN6214" s="4" t="s">
        <v>8</v>
      </c>
      <c r="GO6214" s="4" t="s">
        <v>510</v>
      </c>
      <c r="GP6214" s="4" t="s">
        <v>11</v>
      </c>
      <c r="GQ6214" s="4" t="s">
        <v>11</v>
      </c>
      <c r="GR6214" s="4" t="s">
        <v>15</v>
      </c>
      <c r="GS6214" s="4" t="s">
        <v>8</v>
      </c>
      <c r="GT6214" s="4" t="s">
        <v>510</v>
      </c>
      <c r="GU6214" s="4" t="s">
        <v>11</v>
      </c>
      <c r="GV6214" s="4" t="s">
        <v>11</v>
      </c>
      <c r="GW6214" s="4" t="s">
        <v>15</v>
      </c>
      <c r="GX6214" s="4" t="s">
        <v>8</v>
      </c>
      <c r="GY6214" s="4" t="s">
        <v>510</v>
      </c>
      <c r="GZ6214" s="4" t="s">
        <v>11</v>
      </c>
      <c r="HA6214" s="4" t="s">
        <v>11</v>
      </c>
      <c r="HB6214" s="4" t="s">
        <v>15</v>
      </c>
      <c r="HC6214" s="4" t="s">
        <v>8</v>
      </c>
      <c r="HD6214" s="4" t="s">
        <v>510</v>
      </c>
      <c r="HE6214" s="4" t="s">
        <v>11</v>
      </c>
      <c r="HF6214" s="4" t="s">
        <v>11</v>
      </c>
      <c r="HG6214" s="4" t="s">
        <v>15</v>
      </c>
      <c r="HH6214" s="4" t="s">
        <v>8</v>
      </c>
      <c r="HI6214" s="4" t="s">
        <v>510</v>
      </c>
      <c r="HJ6214" s="4" t="s">
        <v>11</v>
      </c>
      <c r="HK6214" s="4" t="s">
        <v>11</v>
      </c>
      <c r="HL6214" s="4" t="s">
        <v>15</v>
      </c>
      <c r="HM6214" s="4" t="s">
        <v>8</v>
      </c>
      <c r="HN6214" s="4" t="s">
        <v>510</v>
      </c>
      <c r="HO6214" s="4" t="s">
        <v>11</v>
      </c>
      <c r="HP6214" s="4" t="s">
        <v>11</v>
      </c>
      <c r="HQ6214" s="4" t="s">
        <v>15</v>
      </c>
      <c r="HR6214" s="4" t="s">
        <v>8</v>
      </c>
      <c r="HS6214" s="4" t="s">
        <v>510</v>
      </c>
      <c r="HT6214" s="4" t="s">
        <v>11</v>
      </c>
      <c r="HU6214" s="4" t="s">
        <v>11</v>
      </c>
      <c r="HV6214" s="4" t="s">
        <v>15</v>
      </c>
      <c r="HW6214" s="4" t="s">
        <v>8</v>
      </c>
      <c r="HX6214" s="4" t="s">
        <v>510</v>
      </c>
      <c r="HY6214" s="4" t="s">
        <v>11</v>
      </c>
      <c r="HZ6214" s="4" t="s">
        <v>11</v>
      </c>
      <c r="IA6214" s="4" t="s">
        <v>15</v>
      </c>
      <c r="IB6214" s="4" t="s">
        <v>8</v>
      </c>
      <c r="IC6214" s="4" t="s">
        <v>510</v>
      </c>
      <c r="ID6214" s="4" t="s">
        <v>11</v>
      </c>
      <c r="IE6214" s="4" t="s">
        <v>11</v>
      </c>
      <c r="IF6214" s="4" t="s">
        <v>15</v>
      </c>
      <c r="IG6214" s="4" t="s">
        <v>8</v>
      </c>
      <c r="IH6214" s="4" t="s">
        <v>510</v>
      </c>
      <c r="II6214" s="4" t="s">
        <v>11</v>
      </c>
      <c r="IJ6214" s="4" t="s">
        <v>11</v>
      </c>
      <c r="IK6214" s="4" t="s">
        <v>15</v>
      </c>
      <c r="IL6214" s="4" t="s">
        <v>8</v>
      </c>
      <c r="IM6214" s="4" t="s">
        <v>510</v>
      </c>
      <c r="IN6214" s="4" t="s">
        <v>11</v>
      </c>
      <c r="IO6214" s="4" t="s">
        <v>11</v>
      </c>
      <c r="IP6214" s="4" t="s">
        <v>15</v>
      </c>
      <c r="IQ6214" s="4" t="s">
        <v>8</v>
      </c>
      <c r="IR6214" s="4" t="s">
        <v>510</v>
      </c>
      <c r="IS6214" s="4" t="s">
        <v>11</v>
      </c>
      <c r="IT6214" s="4" t="s">
        <v>11</v>
      </c>
      <c r="IU6214" s="4" t="s">
        <v>15</v>
      </c>
      <c r="IV6214" s="4" t="s">
        <v>8</v>
      </c>
      <c r="IW6214" s="4" t="s">
        <v>510</v>
      </c>
      <c r="IX6214" s="4" t="s">
        <v>11</v>
      </c>
      <c r="IY6214" s="4" t="s">
        <v>11</v>
      </c>
      <c r="IZ6214" s="4" t="s">
        <v>15</v>
      </c>
      <c r="JA6214" s="4" t="s">
        <v>8</v>
      </c>
      <c r="JB6214" s="4" t="s">
        <v>510</v>
      </c>
      <c r="JC6214" s="4" t="s">
        <v>11</v>
      </c>
      <c r="JD6214" s="4" t="s">
        <v>11</v>
      </c>
      <c r="JE6214" s="4" t="s">
        <v>15</v>
      </c>
      <c r="JF6214" s="4" t="s">
        <v>8</v>
      </c>
      <c r="JG6214" s="4" t="s">
        <v>510</v>
      </c>
      <c r="JH6214" s="4" t="s">
        <v>11</v>
      </c>
      <c r="JI6214" s="4" t="s">
        <v>11</v>
      </c>
      <c r="JJ6214" s="4" t="s">
        <v>15</v>
      </c>
      <c r="JK6214" s="4" t="s">
        <v>8</v>
      </c>
      <c r="JL6214" s="4" t="s">
        <v>510</v>
      </c>
      <c r="JM6214" s="4" t="s">
        <v>11</v>
      </c>
      <c r="JN6214" s="4" t="s">
        <v>11</v>
      </c>
      <c r="JO6214" s="4" t="s">
        <v>15</v>
      </c>
      <c r="JP6214" s="4" t="s">
        <v>8</v>
      </c>
      <c r="JQ6214" s="4" t="s">
        <v>510</v>
      </c>
      <c r="JR6214" s="4" t="s">
        <v>11</v>
      </c>
      <c r="JS6214" s="4" t="s">
        <v>11</v>
      </c>
      <c r="JT6214" s="4" t="s">
        <v>15</v>
      </c>
      <c r="JU6214" s="4" t="s">
        <v>8</v>
      </c>
      <c r="JV6214" s="4" t="s">
        <v>510</v>
      </c>
    </row>
    <row r="6215" spans="1:282">
      <c r="A6215" t="n">
        <v>57520</v>
      </c>
      <c r="B6215" s="79" t="n">
        <v>257</v>
      </c>
      <c r="C6215" s="7" t="n">
        <v>7</v>
      </c>
      <c r="D6215" s="7" t="n">
        <v>65533</v>
      </c>
      <c r="E6215" s="7" t="n">
        <v>61715</v>
      </c>
      <c r="F6215" s="7" t="s">
        <v>18</v>
      </c>
      <c r="G6215" s="7" t="n">
        <f t="normal" ca="1">32-LENB(INDIRECT(ADDRESS(6215,6)))</f>
        <v>0</v>
      </c>
      <c r="H6215" s="7" t="n">
        <v>7</v>
      </c>
      <c r="I6215" s="7" t="n">
        <v>65533</v>
      </c>
      <c r="J6215" s="7" t="n">
        <v>61716</v>
      </c>
      <c r="K6215" s="7" t="s">
        <v>18</v>
      </c>
      <c r="L6215" s="7" t="n">
        <f t="normal" ca="1">32-LENB(INDIRECT(ADDRESS(6215,11)))</f>
        <v>0</v>
      </c>
      <c r="M6215" s="7" t="n">
        <v>7</v>
      </c>
      <c r="N6215" s="7" t="n">
        <v>65533</v>
      </c>
      <c r="O6215" s="7" t="n">
        <v>61717</v>
      </c>
      <c r="P6215" s="7" t="s">
        <v>18</v>
      </c>
      <c r="Q6215" s="7" t="n">
        <f t="normal" ca="1">32-LENB(INDIRECT(ADDRESS(6215,16)))</f>
        <v>0</v>
      </c>
      <c r="R6215" s="7" t="n">
        <v>7</v>
      </c>
      <c r="S6215" s="7" t="n">
        <v>65533</v>
      </c>
      <c r="T6215" s="7" t="n">
        <v>61718</v>
      </c>
      <c r="U6215" s="7" t="s">
        <v>18</v>
      </c>
      <c r="V6215" s="7" t="n">
        <f t="normal" ca="1">32-LENB(INDIRECT(ADDRESS(6215,21)))</f>
        <v>0</v>
      </c>
      <c r="W6215" s="7" t="n">
        <v>7</v>
      </c>
      <c r="X6215" s="7" t="n">
        <v>65533</v>
      </c>
      <c r="Y6215" s="7" t="n">
        <v>61719</v>
      </c>
      <c r="Z6215" s="7" t="s">
        <v>18</v>
      </c>
      <c r="AA6215" s="7" t="n">
        <f t="normal" ca="1">32-LENB(INDIRECT(ADDRESS(6215,26)))</f>
        <v>0</v>
      </c>
      <c r="AB6215" s="7" t="n">
        <v>7</v>
      </c>
      <c r="AC6215" s="7" t="n">
        <v>65533</v>
      </c>
      <c r="AD6215" s="7" t="n">
        <v>61720</v>
      </c>
      <c r="AE6215" s="7" t="s">
        <v>18</v>
      </c>
      <c r="AF6215" s="7" t="n">
        <f t="normal" ca="1">32-LENB(INDIRECT(ADDRESS(6215,31)))</f>
        <v>0</v>
      </c>
      <c r="AG6215" s="7" t="n">
        <v>7</v>
      </c>
      <c r="AH6215" s="7" t="n">
        <v>65533</v>
      </c>
      <c r="AI6215" s="7" t="n">
        <v>61721</v>
      </c>
      <c r="AJ6215" s="7" t="s">
        <v>18</v>
      </c>
      <c r="AK6215" s="7" t="n">
        <f t="normal" ca="1">32-LENB(INDIRECT(ADDRESS(6215,36)))</f>
        <v>0</v>
      </c>
      <c r="AL6215" s="7" t="n">
        <v>7</v>
      </c>
      <c r="AM6215" s="7" t="n">
        <v>65533</v>
      </c>
      <c r="AN6215" s="7" t="n">
        <v>61722</v>
      </c>
      <c r="AO6215" s="7" t="s">
        <v>18</v>
      </c>
      <c r="AP6215" s="7" t="n">
        <f t="normal" ca="1">32-LENB(INDIRECT(ADDRESS(6215,41)))</f>
        <v>0</v>
      </c>
      <c r="AQ6215" s="7" t="n">
        <v>7</v>
      </c>
      <c r="AR6215" s="7" t="n">
        <v>65533</v>
      </c>
      <c r="AS6215" s="7" t="n">
        <v>61723</v>
      </c>
      <c r="AT6215" s="7" t="s">
        <v>18</v>
      </c>
      <c r="AU6215" s="7" t="n">
        <f t="normal" ca="1">32-LENB(INDIRECT(ADDRESS(6215,46)))</f>
        <v>0</v>
      </c>
      <c r="AV6215" s="7" t="n">
        <v>7</v>
      </c>
      <c r="AW6215" s="7" t="n">
        <v>65533</v>
      </c>
      <c r="AX6215" s="7" t="n">
        <v>61724</v>
      </c>
      <c r="AY6215" s="7" t="s">
        <v>18</v>
      </c>
      <c r="AZ6215" s="7" t="n">
        <f t="normal" ca="1">32-LENB(INDIRECT(ADDRESS(6215,51)))</f>
        <v>0</v>
      </c>
      <c r="BA6215" s="7" t="n">
        <v>7</v>
      </c>
      <c r="BB6215" s="7" t="n">
        <v>65533</v>
      </c>
      <c r="BC6215" s="7" t="n">
        <v>61725</v>
      </c>
      <c r="BD6215" s="7" t="s">
        <v>18</v>
      </c>
      <c r="BE6215" s="7" t="n">
        <f t="normal" ca="1">32-LENB(INDIRECT(ADDRESS(6215,56)))</f>
        <v>0</v>
      </c>
      <c r="BF6215" s="7" t="n">
        <v>7</v>
      </c>
      <c r="BG6215" s="7" t="n">
        <v>65533</v>
      </c>
      <c r="BH6215" s="7" t="n">
        <v>61726</v>
      </c>
      <c r="BI6215" s="7" t="s">
        <v>18</v>
      </c>
      <c r="BJ6215" s="7" t="n">
        <f t="normal" ca="1">32-LENB(INDIRECT(ADDRESS(6215,61)))</f>
        <v>0</v>
      </c>
      <c r="BK6215" s="7" t="n">
        <v>7</v>
      </c>
      <c r="BL6215" s="7" t="n">
        <v>65533</v>
      </c>
      <c r="BM6215" s="7" t="n">
        <v>61727</v>
      </c>
      <c r="BN6215" s="7" t="s">
        <v>18</v>
      </c>
      <c r="BO6215" s="7" t="n">
        <f t="normal" ca="1">32-LENB(INDIRECT(ADDRESS(6215,66)))</f>
        <v>0</v>
      </c>
      <c r="BP6215" s="7" t="n">
        <v>7</v>
      </c>
      <c r="BQ6215" s="7" t="n">
        <v>65533</v>
      </c>
      <c r="BR6215" s="7" t="n">
        <v>61728</v>
      </c>
      <c r="BS6215" s="7" t="s">
        <v>18</v>
      </c>
      <c r="BT6215" s="7" t="n">
        <f t="normal" ca="1">32-LENB(INDIRECT(ADDRESS(6215,71)))</f>
        <v>0</v>
      </c>
      <c r="BU6215" s="7" t="n">
        <v>7</v>
      </c>
      <c r="BV6215" s="7" t="n">
        <v>65533</v>
      </c>
      <c r="BW6215" s="7" t="n">
        <v>61729</v>
      </c>
      <c r="BX6215" s="7" t="s">
        <v>18</v>
      </c>
      <c r="BY6215" s="7" t="n">
        <f t="normal" ca="1">32-LENB(INDIRECT(ADDRESS(6215,76)))</f>
        <v>0</v>
      </c>
      <c r="BZ6215" s="7" t="n">
        <v>7</v>
      </c>
      <c r="CA6215" s="7" t="n">
        <v>65533</v>
      </c>
      <c r="CB6215" s="7" t="n">
        <v>61730</v>
      </c>
      <c r="CC6215" s="7" t="s">
        <v>18</v>
      </c>
      <c r="CD6215" s="7" t="n">
        <f t="normal" ca="1">32-LENB(INDIRECT(ADDRESS(6215,81)))</f>
        <v>0</v>
      </c>
      <c r="CE6215" s="7" t="n">
        <v>7</v>
      </c>
      <c r="CF6215" s="7" t="n">
        <v>65533</v>
      </c>
      <c r="CG6215" s="7" t="n">
        <v>61731</v>
      </c>
      <c r="CH6215" s="7" t="s">
        <v>18</v>
      </c>
      <c r="CI6215" s="7" t="n">
        <f t="normal" ca="1">32-LENB(INDIRECT(ADDRESS(6215,86)))</f>
        <v>0</v>
      </c>
      <c r="CJ6215" s="7" t="n">
        <v>7</v>
      </c>
      <c r="CK6215" s="7" t="n">
        <v>65533</v>
      </c>
      <c r="CL6215" s="7" t="n">
        <v>61732</v>
      </c>
      <c r="CM6215" s="7" t="s">
        <v>18</v>
      </c>
      <c r="CN6215" s="7" t="n">
        <f t="normal" ca="1">32-LENB(INDIRECT(ADDRESS(6215,91)))</f>
        <v>0</v>
      </c>
      <c r="CO6215" s="7" t="n">
        <v>7</v>
      </c>
      <c r="CP6215" s="7" t="n">
        <v>65533</v>
      </c>
      <c r="CQ6215" s="7" t="n">
        <v>61733</v>
      </c>
      <c r="CR6215" s="7" t="s">
        <v>18</v>
      </c>
      <c r="CS6215" s="7" t="n">
        <f t="normal" ca="1">32-LENB(INDIRECT(ADDRESS(6215,96)))</f>
        <v>0</v>
      </c>
      <c r="CT6215" s="7" t="n">
        <v>7</v>
      </c>
      <c r="CU6215" s="7" t="n">
        <v>65533</v>
      </c>
      <c r="CV6215" s="7" t="n">
        <v>61734</v>
      </c>
      <c r="CW6215" s="7" t="s">
        <v>18</v>
      </c>
      <c r="CX6215" s="7" t="n">
        <f t="normal" ca="1">32-LENB(INDIRECT(ADDRESS(6215,101)))</f>
        <v>0</v>
      </c>
      <c r="CY6215" s="7" t="n">
        <v>7</v>
      </c>
      <c r="CZ6215" s="7" t="n">
        <v>65533</v>
      </c>
      <c r="DA6215" s="7" t="n">
        <v>61735</v>
      </c>
      <c r="DB6215" s="7" t="s">
        <v>18</v>
      </c>
      <c r="DC6215" s="7" t="n">
        <f t="normal" ca="1">32-LENB(INDIRECT(ADDRESS(6215,106)))</f>
        <v>0</v>
      </c>
      <c r="DD6215" s="7" t="n">
        <v>7</v>
      </c>
      <c r="DE6215" s="7" t="n">
        <v>65533</v>
      </c>
      <c r="DF6215" s="7" t="n">
        <v>65310</v>
      </c>
      <c r="DG6215" s="7" t="s">
        <v>18</v>
      </c>
      <c r="DH6215" s="7" t="n">
        <f t="normal" ca="1">32-LENB(INDIRECT(ADDRESS(6215,111)))</f>
        <v>0</v>
      </c>
      <c r="DI6215" s="7" t="n">
        <v>7</v>
      </c>
      <c r="DJ6215" s="7" t="n">
        <v>65533</v>
      </c>
      <c r="DK6215" s="7" t="n">
        <v>61736</v>
      </c>
      <c r="DL6215" s="7" t="s">
        <v>18</v>
      </c>
      <c r="DM6215" s="7" t="n">
        <f t="normal" ca="1">32-LENB(INDIRECT(ADDRESS(6215,116)))</f>
        <v>0</v>
      </c>
      <c r="DN6215" s="7" t="n">
        <v>7</v>
      </c>
      <c r="DO6215" s="7" t="n">
        <v>65533</v>
      </c>
      <c r="DP6215" s="7" t="n">
        <v>61737</v>
      </c>
      <c r="DQ6215" s="7" t="s">
        <v>18</v>
      </c>
      <c r="DR6215" s="7" t="n">
        <f t="normal" ca="1">32-LENB(INDIRECT(ADDRESS(6215,121)))</f>
        <v>0</v>
      </c>
      <c r="DS6215" s="7" t="n">
        <v>7</v>
      </c>
      <c r="DT6215" s="7" t="n">
        <v>65533</v>
      </c>
      <c r="DU6215" s="7" t="n">
        <v>61738</v>
      </c>
      <c r="DV6215" s="7" t="s">
        <v>18</v>
      </c>
      <c r="DW6215" s="7" t="n">
        <f t="normal" ca="1">32-LENB(INDIRECT(ADDRESS(6215,126)))</f>
        <v>0</v>
      </c>
      <c r="DX6215" s="7" t="n">
        <v>7</v>
      </c>
      <c r="DY6215" s="7" t="n">
        <v>65533</v>
      </c>
      <c r="DZ6215" s="7" t="n">
        <v>61739</v>
      </c>
      <c r="EA6215" s="7" t="s">
        <v>18</v>
      </c>
      <c r="EB6215" s="7" t="n">
        <f t="normal" ca="1">32-LENB(INDIRECT(ADDRESS(6215,131)))</f>
        <v>0</v>
      </c>
      <c r="EC6215" s="7" t="n">
        <v>7</v>
      </c>
      <c r="ED6215" s="7" t="n">
        <v>65533</v>
      </c>
      <c r="EE6215" s="7" t="n">
        <v>61740</v>
      </c>
      <c r="EF6215" s="7" t="s">
        <v>18</v>
      </c>
      <c r="EG6215" s="7" t="n">
        <f t="normal" ca="1">32-LENB(INDIRECT(ADDRESS(6215,136)))</f>
        <v>0</v>
      </c>
      <c r="EH6215" s="7" t="n">
        <v>7</v>
      </c>
      <c r="EI6215" s="7" t="n">
        <v>65533</v>
      </c>
      <c r="EJ6215" s="7" t="n">
        <v>61741</v>
      </c>
      <c r="EK6215" s="7" t="s">
        <v>18</v>
      </c>
      <c r="EL6215" s="7" t="n">
        <f t="normal" ca="1">32-LENB(INDIRECT(ADDRESS(6215,141)))</f>
        <v>0</v>
      </c>
      <c r="EM6215" s="7" t="n">
        <v>7</v>
      </c>
      <c r="EN6215" s="7" t="n">
        <v>65533</v>
      </c>
      <c r="EO6215" s="7" t="n">
        <v>61742</v>
      </c>
      <c r="EP6215" s="7" t="s">
        <v>18</v>
      </c>
      <c r="EQ6215" s="7" t="n">
        <f t="normal" ca="1">32-LENB(INDIRECT(ADDRESS(6215,146)))</f>
        <v>0</v>
      </c>
      <c r="ER6215" s="7" t="n">
        <v>7</v>
      </c>
      <c r="ES6215" s="7" t="n">
        <v>65533</v>
      </c>
      <c r="ET6215" s="7" t="n">
        <v>61743</v>
      </c>
      <c r="EU6215" s="7" t="s">
        <v>18</v>
      </c>
      <c r="EV6215" s="7" t="n">
        <f t="normal" ca="1">32-LENB(INDIRECT(ADDRESS(6215,151)))</f>
        <v>0</v>
      </c>
      <c r="EW6215" s="7" t="n">
        <v>7</v>
      </c>
      <c r="EX6215" s="7" t="n">
        <v>65533</v>
      </c>
      <c r="EY6215" s="7" t="n">
        <v>61744</v>
      </c>
      <c r="EZ6215" s="7" t="s">
        <v>18</v>
      </c>
      <c r="FA6215" s="7" t="n">
        <f t="normal" ca="1">32-LENB(INDIRECT(ADDRESS(6215,156)))</f>
        <v>0</v>
      </c>
      <c r="FB6215" s="7" t="n">
        <v>7</v>
      </c>
      <c r="FC6215" s="7" t="n">
        <v>65533</v>
      </c>
      <c r="FD6215" s="7" t="n">
        <v>61745</v>
      </c>
      <c r="FE6215" s="7" t="s">
        <v>18</v>
      </c>
      <c r="FF6215" s="7" t="n">
        <f t="normal" ca="1">32-LENB(INDIRECT(ADDRESS(6215,161)))</f>
        <v>0</v>
      </c>
      <c r="FG6215" s="7" t="n">
        <v>7</v>
      </c>
      <c r="FH6215" s="7" t="n">
        <v>65533</v>
      </c>
      <c r="FI6215" s="7" t="n">
        <v>61746</v>
      </c>
      <c r="FJ6215" s="7" t="s">
        <v>18</v>
      </c>
      <c r="FK6215" s="7" t="n">
        <f t="normal" ca="1">32-LENB(INDIRECT(ADDRESS(6215,166)))</f>
        <v>0</v>
      </c>
      <c r="FL6215" s="7" t="n">
        <v>7</v>
      </c>
      <c r="FM6215" s="7" t="n">
        <v>65533</v>
      </c>
      <c r="FN6215" s="7" t="n">
        <v>61747</v>
      </c>
      <c r="FO6215" s="7" t="s">
        <v>18</v>
      </c>
      <c r="FP6215" s="7" t="n">
        <f t="normal" ca="1">32-LENB(INDIRECT(ADDRESS(6215,171)))</f>
        <v>0</v>
      </c>
      <c r="FQ6215" s="7" t="n">
        <v>7</v>
      </c>
      <c r="FR6215" s="7" t="n">
        <v>65533</v>
      </c>
      <c r="FS6215" s="7" t="n">
        <v>61748</v>
      </c>
      <c r="FT6215" s="7" t="s">
        <v>18</v>
      </c>
      <c r="FU6215" s="7" t="n">
        <f t="normal" ca="1">32-LENB(INDIRECT(ADDRESS(6215,176)))</f>
        <v>0</v>
      </c>
      <c r="FV6215" s="7" t="n">
        <v>7</v>
      </c>
      <c r="FW6215" s="7" t="n">
        <v>65533</v>
      </c>
      <c r="FX6215" s="7" t="n">
        <v>61749</v>
      </c>
      <c r="FY6215" s="7" t="s">
        <v>18</v>
      </c>
      <c r="FZ6215" s="7" t="n">
        <f t="normal" ca="1">32-LENB(INDIRECT(ADDRESS(6215,181)))</f>
        <v>0</v>
      </c>
      <c r="GA6215" s="7" t="n">
        <v>7</v>
      </c>
      <c r="GB6215" s="7" t="n">
        <v>65533</v>
      </c>
      <c r="GC6215" s="7" t="n">
        <v>61750</v>
      </c>
      <c r="GD6215" s="7" t="s">
        <v>18</v>
      </c>
      <c r="GE6215" s="7" t="n">
        <f t="normal" ca="1">32-LENB(INDIRECT(ADDRESS(6215,186)))</f>
        <v>0</v>
      </c>
      <c r="GF6215" s="7" t="n">
        <v>7</v>
      </c>
      <c r="GG6215" s="7" t="n">
        <v>65533</v>
      </c>
      <c r="GH6215" s="7" t="n">
        <v>61751</v>
      </c>
      <c r="GI6215" s="7" t="s">
        <v>18</v>
      </c>
      <c r="GJ6215" s="7" t="n">
        <f t="normal" ca="1">32-LENB(INDIRECT(ADDRESS(6215,191)))</f>
        <v>0</v>
      </c>
      <c r="GK6215" s="7" t="n">
        <v>7</v>
      </c>
      <c r="GL6215" s="7" t="n">
        <v>65533</v>
      </c>
      <c r="GM6215" s="7" t="n">
        <v>61752</v>
      </c>
      <c r="GN6215" s="7" t="s">
        <v>18</v>
      </c>
      <c r="GO6215" s="7" t="n">
        <f t="normal" ca="1">32-LENB(INDIRECT(ADDRESS(6215,196)))</f>
        <v>0</v>
      </c>
      <c r="GP6215" s="7" t="n">
        <v>7</v>
      </c>
      <c r="GQ6215" s="7" t="n">
        <v>65533</v>
      </c>
      <c r="GR6215" s="7" t="n">
        <v>61753</v>
      </c>
      <c r="GS6215" s="7" t="s">
        <v>18</v>
      </c>
      <c r="GT6215" s="7" t="n">
        <f t="normal" ca="1">32-LENB(INDIRECT(ADDRESS(6215,201)))</f>
        <v>0</v>
      </c>
      <c r="GU6215" s="7" t="n">
        <v>7</v>
      </c>
      <c r="GV6215" s="7" t="n">
        <v>65533</v>
      </c>
      <c r="GW6215" s="7" t="n">
        <v>61754</v>
      </c>
      <c r="GX6215" s="7" t="s">
        <v>18</v>
      </c>
      <c r="GY6215" s="7" t="n">
        <f t="normal" ca="1">32-LENB(INDIRECT(ADDRESS(6215,206)))</f>
        <v>0</v>
      </c>
      <c r="GZ6215" s="7" t="n">
        <v>7</v>
      </c>
      <c r="HA6215" s="7" t="n">
        <v>65533</v>
      </c>
      <c r="HB6215" s="7" t="n">
        <v>61755</v>
      </c>
      <c r="HC6215" s="7" t="s">
        <v>18</v>
      </c>
      <c r="HD6215" s="7" t="n">
        <f t="normal" ca="1">32-LENB(INDIRECT(ADDRESS(6215,211)))</f>
        <v>0</v>
      </c>
      <c r="HE6215" s="7" t="n">
        <v>7</v>
      </c>
      <c r="HF6215" s="7" t="n">
        <v>65533</v>
      </c>
      <c r="HG6215" s="7" t="n">
        <v>61756</v>
      </c>
      <c r="HH6215" s="7" t="s">
        <v>18</v>
      </c>
      <c r="HI6215" s="7" t="n">
        <f t="normal" ca="1">32-LENB(INDIRECT(ADDRESS(6215,216)))</f>
        <v>0</v>
      </c>
      <c r="HJ6215" s="7" t="n">
        <v>7</v>
      </c>
      <c r="HK6215" s="7" t="n">
        <v>65533</v>
      </c>
      <c r="HL6215" s="7" t="n">
        <v>61757</v>
      </c>
      <c r="HM6215" s="7" t="s">
        <v>18</v>
      </c>
      <c r="HN6215" s="7" t="n">
        <f t="normal" ca="1">32-LENB(INDIRECT(ADDRESS(6215,221)))</f>
        <v>0</v>
      </c>
      <c r="HO6215" s="7" t="n">
        <v>7</v>
      </c>
      <c r="HP6215" s="7" t="n">
        <v>65533</v>
      </c>
      <c r="HQ6215" s="7" t="n">
        <v>61758</v>
      </c>
      <c r="HR6215" s="7" t="s">
        <v>18</v>
      </c>
      <c r="HS6215" s="7" t="n">
        <f t="normal" ca="1">32-LENB(INDIRECT(ADDRESS(6215,226)))</f>
        <v>0</v>
      </c>
      <c r="HT6215" s="7" t="n">
        <v>7</v>
      </c>
      <c r="HU6215" s="7" t="n">
        <v>65533</v>
      </c>
      <c r="HV6215" s="7" t="n">
        <v>61759</v>
      </c>
      <c r="HW6215" s="7" t="s">
        <v>18</v>
      </c>
      <c r="HX6215" s="7" t="n">
        <f t="normal" ca="1">32-LENB(INDIRECT(ADDRESS(6215,231)))</f>
        <v>0</v>
      </c>
      <c r="HY6215" s="7" t="n">
        <v>7</v>
      </c>
      <c r="HZ6215" s="7" t="n">
        <v>65533</v>
      </c>
      <c r="IA6215" s="7" t="n">
        <v>61760</v>
      </c>
      <c r="IB6215" s="7" t="s">
        <v>18</v>
      </c>
      <c r="IC6215" s="7" t="n">
        <f t="normal" ca="1">32-LENB(INDIRECT(ADDRESS(6215,236)))</f>
        <v>0</v>
      </c>
      <c r="ID6215" s="7" t="n">
        <v>7</v>
      </c>
      <c r="IE6215" s="7" t="n">
        <v>65533</v>
      </c>
      <c r="IF6215" s="7" t="n">
        <v>61761</v>
      </c>
      <c r="IG6215" s="7" t="s">
        <v>18</v>
      </c>
      <c r="IH6215" s="7" t="n">
        <f t="normal" ca="1">32-LENB(INDIRECT(ADDRESS(6215,241)))</f>
        <v>0</v>
      </c>
      <c r="II6215" s="7" t="n">
        <v>7</v>
      </c>
      <c r="IJ6215" s="7" t="n">
        <v>65533</v>
      </c>
      <c r="IK6215" s="7" t="n">
        <v>61762</v>
      </c>
      <c r="IL6215" s="7" t="s">
        <v>18</v>
      </c>
      <c r="IM6215" s="7" t="n">
        <f t="normal" ca="1">32-LENB(INDIRECT(ADDRESS(6215,246)))</f>
        <v>0</v>
      </c>
      <c r="IN6215" s="7" t="n">
        <v>7</v>
      </c>
      <c r="IO6215" s="7" t="n">
        <v>65533</v>
      </c>
      <c r="IP6215" s="7" t="n">
        <v>61763</v>
      </c>
      <c r="IQ6215" s="7" t="s">
        <v>18</v>
      </c>
      <c r="IR6215" s="7" t="n">
        <f t="normal" ca="1">32-LENB(INDIRECT(ADDRESS(6215,251)))</f>
        <v>0</v>
      </c>
      <c r="IS6215" s="7" t="n">
        <v>7</v>
      </c>
      <c r="IT6215" s="7" t="n">
        <v>65533</v>
      </c>
      <c r="IU6215" s="7" t="n">
        <v>61764</v>
      </c>
      <c r="IV6215" s="7" t="s">
        <v>18</v>
      </c>
      <c r="IW6215" s="7" t="n">
        <f t="normal" ca="1">32-LENB(INDIRECT(ADDRESS(6215,256)))</f>
        <v>0</v>
      </c>
      <c r="IX6215" s="7" t="n">
        <v>7</v>
      </c>
      <c r="IY6215" s="7" t="n">
        <v>65533</v>
      </c>
      <c r="IZ6215" s="7" t="n">
        <v>61765</v>
      </c>
      <c r="JA6215" s="7" t="s">
        <v>18</v>
      </c>
      <c r="JB6215" s="7" t="n">
        <f t="normal" ca="1">32-LENB(INDIRECT(ADDRESS(6215,261)))</f>
        <v>0</v>
      </c>
      <c r="JC6215" s="7" t="n">
        <v>7</v>
      </c>
      <c r="JD6215" s="7" t="n">
        <v>65533</v>
      </c>
      <c r="JE6215" s="7" t="n">
        <v>61766</v>
      </c>
      <c r="JF6215" s="7" t="s">
        <v>18</v>
      </c>
      <c r="JG6215" s="7" t="n">
        <f t="normal" ca="1">32-LENB(INDIRECT(ADDRESS(6215,266)))</f>
        <v>0</v>
      </c>
      <c r="JH6215" s="7" t="n">
        <v>7</v>
      </c>
      <c r="JI6215" s="7" t="n">
        <v>65533</v>
      </c>
      <c r="JJ6215" s="7" t="n">
        <v>61767</v>
      </c>
      <c r="JK6215" s="7" t="s">
        <v>18</v>
      </c>
      <c r="JL6215" s="7" t="n">
        <f t="normal" ca="1">32-LENB(INDIRECT(ADDRESS(6215,271)))</f>
        <v>0</v>
      </c>
      <c r="JM6215" s="7" t="n">
        <v>7</v>
      </c>
      <c r="JN6215" s="7" t="n">
        <v>65533</v>
      </c>
      <c r="JO6215" s="7" t="n">
        <v>61768</v>
      </c>
      <c r="JP6215" s="7" t="s">
        <v>18</v>
      </c>
      <c r="JQ6215" s="7" t="n">
        <f t="normal" ca="1">32-LENB(INDIRECT(ADDRESS(6215,276)))</f>
        <v>0</v>
      </c>
      <c r="JR6215" s="7" t="n">
        <v>0</v>
      </c>
      <c r="JS6215" s="7" t="n">
        <v>65533</v>
      </c>
      <c r="JT6215" s="7" t="n">
        <v>0</v>
      </c>
      <c r="JU6215" s="7" t="s">
        <v>18</v>
      </c>
      <c r="JV6215" s="7" t="n">
        <f t="normal" ca="1">32-LENB(INDIRECT(ADDRESS(6215,281)))</f>
        <v>0</v>
      </c>
    </row>
    <row r="6216" spans="1:282">
      <c r="A6216" t="s">
        <v>4</v>
      </c>
      <c r="B6216" s="4" t="s">
        <v>5</v>
      </c>
    </row>
    <row r="6217" spans="1:282">
      <c r="A6217" t="n">
        <v>59760</v>
      </c>
      <c r="B6217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2025-09-06T21:47:20</dcterms:created>
  <dcterms:modified xsi:type="dcterms:W3CDTF">2025-09-06T21:47:20</dcterms:modified>
</cp:coreProperties>
</file>