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8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9173"/>
      </patternFill>
    </fill>
    <fill>
      <patternFill patternType="solid">
        <fgColor rgb="FFFF9473"/>
      </patternFill>
    </fill>
    <fill>
      <patternFill patternType="solid">
        <fgColor rgb="FFE1F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9873"/>
      </patternFill>
    </fill>
    <fill>
      <patternFill patternType="solid">
        <fgColor rgb="FFFF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C0FF73"/>
      </patternFill>
    </fill>
    <fill>
      <patternFill patternType="solid">
        <fgColor rgb="FFFDFF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D0FF73"/>
      </patternFill>
    </fill>
    <fill>
      <patternFill patternType="solid">
        <fgColor rgb="FFD7FF73"/>
      </patternFill>
    </fill>
    <fill>
      <patternFill patternType="solid">
        <fgColor rgb="FFFFDA73"/>
      </patternFill>
    </fill>
    <fill>
      <patternFill patternType="solid">
        <fgColor rgb="FFBEFF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F8FF73"/>
      </patternFill>
    </fill>
    <fill>
      <patternFill patternType="solid">
        <fgColor rgb="FFFF9673"/>
      </patternFill>
    </fill>
    <fill>
      <patternFill patternType="solid">
        <fgColor rgb="FFFF7C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C2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C2FF73"/>
      </patternFill>
    </fill>
    <fill>
      <patternFill patternType="solid">
        <fgColor rgb="FFE8FF73"/>
      </patternFill>
    </fill>
    <fill>
      <patternFill patternType="solid">
        <fgColor rgb="FFFF8673"/>
      </patternFill>
    </fill>
    <fill>
      <patternFill patternType="solid">
        <fgColor rgb="FF73FF96"/>
      </patternFill>
    </fill>
    <fill>
      <patternFill patternType="solid">
        <fgColor rgb="FF73FF81"/>
      </patternFill>
    </fill>
    <fill>
      <patternFill patternType="solid">
        <fgColor rgb="FF73FFB4"/>
      </patternFill>
    </fill>
    <fill>
      <patternFill patternType="solid">
        <fgColor rgb="FF9FFF73"/>
      </patternFill>
    </fill>
    <fill>
      <patternFill patternType="solid">
        <fgColor rgb="FF9DFF73"/>
      </patternFill>
    </fill>
    <fill>
      <patternFill patternType="solid">
        <fgColor rgb="FFB4FF73"/>
      </patternFill>
    </fill>
    <fill>
      <patternFill patternType="solid">
        <fgColor rgb="FF73FFE1"/>
      </patternFill>
    </fill>
    <fill>
      <patternFill patternType="solid">
        <fgColor rgb="FFAD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3FFB0"/>
      </patternFill>
    </fill>
    <fill>
      <patternFill patternType="solid">
        <fgColor rgb="FF73FFB9"/>
      </patternFill>
    </fill>
    <fill>
      <patternFill patternType="solid">
        <fgColor rgb="FFFFB773"/>
      </patternFill>
    </fill>
    <fill>
      <patternFill patternType="solid">
        <fgColor rgb="FFEFFF73"/>
      </patternFill>
    </fill>
    <fill>
      <patternFill patternType="solid">
        <fgColor rgb="FFECFF73"/>
      </patternFill>
    </fill>
    <fill>
      <patternFill patternType="solid">
        <fgColor rgb="FFC7FF73"/>
      </patternFill>
    </fill>
    <fill>
      <patternFill patternType="solid">
        <fgColor rgb="FF73FFDC"/>
      </patternFill>
    </fill>
    <fill>
      <patternFill patternType="solid">
        <fgColor rgb="FF73FF9B"/>
      </patternFill>
    </fill>
    <fill>
      <patternFill patternType="solid">
        <fgColor rgb="FFEAFF73"/>
      </patternFill>
    </fill>
    <fill>
      <patternFill patternType="solid">
        <fgColor rgb="FFFFEC73"/>
      </patternFill>
    </fill>
    <fill>
      <patternFill patternType="solid">
        <fgColor rgb="FFABFF73"/>
      </patternFill>
    </fill>
    <fill>
      <patternFill patternType="solid">
        <fgColor rgb="FF73FFC2"/>
      </patternFill>
    </fill>
    <fill>
      <patternFill patternType="solid">
        <fgColor rgb="FF73FFA9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5" fillId="0" borderId="2" xfId="0" applyFont="1" applyBorder="1"/>
    <xf numFmtId="0" fontId="0" fillId="9" borderId="2" xfId="0" applyFill="1" applyBorder="1"/>
    <xf numFmtId="0" fontId="0" fillId="10" borderId="2" xfId="0" applyFill="1" applyBorder="1"/>
    <xf numFmtId="0" fontId="0" fillId="11" borderId="0" xfId="0" applyFill="1" applyAlignment="1">
      <alignment horizontal="center" vertical="center" wrapText="1"/>
    </xf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<sst xmlns="http://schemas.openxmlformats.org/spreadsheetml/2006/main" count="44787" uniqueCount="1128">
  <si>
    <t>CS2</t>
  </si>
  <si>
    <t>t4040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</si>
  <si>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</si>
  <si>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</si>
  <si>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</si>
  <si>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</si>
  <si>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</si>
  <si>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</si>
  <si>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</si>
  <si>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</si>
  <si>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short</t>
  </si>
  <si>
    <t>pointer</t>
  </si>
  <si>
    <t>Start</t>
  </si>
  <si>
    <t>End</t>
  </si>
  <si>
    <t>Init</t>
  </si>
  <si>
    <t>float</t>
  </si>
  <si>
    <t>int</t>
  </si>
  <si>
    <t>HEATER_1F_L</t>
  </si>
  <si>
    <t>HEATER_1F_R</t>
  </si>
  <si>
    <t>Init_Replay</t>
  </si>
  <si>
    <t/>
  </si>
  <si>
    <t>Init_Replay</t>
  </si>
  <si>
    <t>NPC_paper01</t>
  </si>
  <si>
    <t>NPC_isu01</t>
  </si>
  <si>
    <t>bed00</t>
  </si>
  <si>
    <t>def00</t>
  </si>
  <si>
    <t>sle00</t>
  </si>
  <si>
    <t>mek00</t>
  </si>
  <si>
    <t>Kanbyou</t>
  </si>
  <si>
    <t>door04</t>
  </si>
  <si>
    <t>LP_QS1104</t>
  </si>
  <si>
    <t>QS1104</t>
  </si>
  <si>
    <t>Reinit</t>
  </si>
  <si>
    <t>Npc_Table</t>
  </si>
  <si>
    <t>ET_01_74_02_LoadSaveData</t>
  </si>
  <si>
    <t>Npc_Table</t>
  </si>
  <si>
    <t>alisa_setting</t>
  </si>
  <si>
    <t>celine2_setting</t>
  </si>
  <si>
    <t>AniEv8430</t>
  </si>
  <si>
    <t>1</t>
  </si>
  <si>
    <t>0[autoM0]</t>
  </si>
  <si>
    <t>#b</t>
  </si>
  <si>
    <t>0</t>
  </si>
  <si>
    <t>fie_setting</t>
  </si>
  <si>
    <t>AniSitWait</t>
  </si>
  <si>
    <t>alfin_setting</t>
  </si>
  <si>
    <t>sharon_setting</t>
  </si>
  <si>
    <t>schwarzer_setting</t>
  </si>
  <si>
    <t>AniEvSitDesk</t>
  </si>
  <si>
    <t>TK_schwarzer</t>
  </si>
  <si>
    <t>AniEv1500</t>
  </si>
  <si>
    <t>I[autoEI]</t>
  </si>
  <si>
    <t>A[autoMA]</t>
  </si>
  <si>
    <t>0[autoE0]</t>
  </si>
  <si>
    <t>AniEvSitJimen</t>
  </si>
  <si>
    <t>A</t>
  </si>
  <si>
    <t>TK_schwarzer</t>
  </si>
  <si>
    <t>FC_chr_entry_tk</t>
  </si>
  <si>
    <t>#E[1]#M_0</t>
  </si>
  <si>
    <t>dialog</t>
  </si>
  <si>
    <t>#KIt's hard to believe that it's been twelve
years since I took you in. Time truly flies.</t>
  </si>
  <si>
    <t>#E_4#M_0Heh. Still, you've grown up to be a fine,
upstanding young man. I want you to
know that I couldn't be more proud of you.</t>
  </si>
  <si>
    <t>Good luck, Rean. I know you'll do yourself
proud, too.</t>
  </si>
  <si>
    <t>#E_4#M_9</t>
  </si>
  <si>
    <t>#KThanks, Dad. I will!</t>
  </si>
  <si>
    <t>#KI couldn't be more proud of what a fine,
upstanding young man you've become.</t>
  </si>
  <si>
    <t>#E_4#M_0As such, I think you've outgrown your
father's advice. From one man to another,
I will simply say: good luck.</t>
  </si>
  <si>
    <t>TK_SCHWARZER_LUCIA_03_Z2</t>
  </si>
  <si>
    <t>#E_0#M_0</t>
  </si>
  <si>
    <t>#KAh, Rean. You've been keeping yourselves
busy, I see.</t>
  </si>
  <si>
    <t>#E[1]I've been doing plenty on my end, too,
you know. I can't have my son show me
up just yet!</t>
  </si>
  <si>
    <t>#KThe viscount informed me of your
intentions. Finding your own way
through this war, are you?</t>
  </si>
  <si>
    <t>#KWe are. Both as students of Thors and as
citizens of the Empire, we feel we have a
duty to do whatever we can.</t>
  </si>
  <si>
    <t>#KHaha! Now that's my boy.</t>
  </si>
  <si>
    <t>#E_0#M_0Go forth, and follow the path you believe
to be righteous. I'll be patiently awaiting
your return.</t>
  </si>
  <si>
    <t>#KAfter all that's happened, our region
has now been officially recognized as
a neutral party in this conflict.</t>
  </si>
  <si>
    <t>The Noble Alliance wouldn't stand to
gain anything from attacking us,
so I don't expect we'll see them again.</t>
  </si>
  <si>
    <t>#E[1]#M_ANot that I'm suggesting we rest easy--
Word has it the monsters in the region
have become much more ferocious.</t>
  </si>
  <si>
    <t>#E_0#M_AI intend to resume conducting patrols as
soon as possible. As Ymir's lord, I'm fully
committed to protecting its people.</t>
  </si>
  <si>
    <t>#KFather Bernard is always so dependable
when it comes to medical care.</t>
  </si>
  <si>
    <t>I feel like I'm back to my old self again.
Which means it's about time I got out of
bed and returned to business as usual.</t>
  </si>
  <si>
    <t>I'd strongly advise against that. You
still need rest.</t>
  </si>
  <si>
    <t xml:space="preserve">And while I'm sure you're feeling out
of shape from all the bed rest, I'd also
advise against going out hunting. </t>
  </si>
  <si>
    <t>9</t>
  </si>
  <si>
    <t>#E_8#M_A</t>
  </si>
  <si>
    <t>#KB-But...when CAN I go out hunting again?</t>
  </si>
  <si>
    <t>Your injuries were so great, we could have
lost you. For peace of mind, I'd like to keep
an eye on your condition for another week.</t>
  </si>
  <si>
    <t>#E[9]#M_A</t>
  </si>
  <si>
    <t>#KA whole week?! ...Erm, well, if we must.</t>
  </si>
  <si>
    <t>#E[D]#M[9]</t>
  </si>
  <si>
    <t>#K(Haha... His passion for hunting is still
as strong as ever, I see.)</t>
  </si>
  <si>
    <t>#KI can't deny my disappointment, but if
Father Bernard says I must, then I've
little choice in the matter.</t>
  </si>
  <si>
    <t>#E_0#M_0But the minute I'm in the clear to hunt,
I'll be bringing home a massive wild boar
to celebrate! Count on it, Rean.</t>
  </si>
  <si>
    <t>#K#FI'm perfectly fine now. Leave everything
in the village to me.</t>
  </si>
  <si>
    <t>#E_I#M_0As pleased as I am to return to my duties,
my biggest regret is how much worry
I've caused your mother this whole time...</t>
  </si>
  <si>
    <t>#E[D]#M_9</t>
  </si>
  <si>
    <t>#KHaha... She fell asleep sitting down,
didn't she?</t>
  </si>
  <si>
    <t>#E[G]#M_0</t>
  </si>
  <si>
    <t>#K#FYeah... She must have been beside herself
with that's been going on, but she stayed
strong as ever. Let's not disturb her.</t>
  </si>
  <si>
    <t>#K#FHave a safe journey, son! I'll be praying
to the Goddess for you to be reunited
with your classmates.</t>
  </si>
  <si>
    <t>#E_0#M_9</t>
  </si>
  <si>
    <t>#KI'll be back soon!</t>
  </si>
  <si>
    <t>#K#FI know you've been worried about me,
but I assure you that I'm perfectly fine
now. Leave the village to me.</t>
  </si>
  <si>
    <t>#E_0#M_0I'll pray for you to be reunited with your
classmates.</t>
  </si>
  <si>
    <t>#KNothing out of the ordinary has happened
since that day, no.</t>
  </si>
  <si>
    <t>#E_E#M_AAlthough as far as where Elise and Princess
Alfin have been taken, I fear we're still none
the wiser.</t>
  </si>
  <si>
    <t>#E[1]#M_A</t>
  </si>
  <si>
    <t>#K#FNothing good comes from impatience.
All we can do is take things one step at
a time.</t>
  </si>
  <si>
    <t>#KI suppose you're right. And on that note,
you need to take your recovery one step
at a time and get some sleep, hmm?</t>
  </si>
  <si>
    <t>#E_0#M_A</t>
  </si>
  <si>
    <t>#K#FHello, son. As you can see, I'm not going
anywhere any time soon.</t>
  </si>
  <si>
    <t>Take care of things in the village for me,
will you?</t>
  </si>
  <si>
    <t>#KOf course. And you take care of yourself
in the meantime, all right? Not just for
your sake, but for everyone else's, too.</t>
  </si>
  <si>
    <t>#K#FHaha... Every time I see you, I feel like
you've grown. It does me good to know
I've raised a son as reliable as you.</t>
  </si>
  <si>
    <t>#E_0#M[9]</t>
  </si>
  <si>
    <t>#K(I won't let you down, Dad.)</t>
  </si>
  <si>
    <t>#K#FTime really does fly. It's hard to believe
how much you've grown.</t>
  </si>
  <si>
    <t>#E_0Haha. I owe my thanks for the Goddess
for allowing you to grow up to be such
a fine young man.</t>
  </si>
  <si>
    <t>#400WZzz... Zzz...</t>
  </si>
  <si>
    <t>Baron Schwarzer is sleeping peacefully.</t>
  </si>
  <si>
    <t>#KHe's looking pretty good today.</t>
  </si>
  <si>
    <t>#E_I#M_ADoesn't look like he's going to be
waking up any time soon, though...</t>
  </si>
  <si>
    <t>#KI'm sure he'll be just fine. He's always
been the resilient type.</t>
  </si>
  <si>
    <t>#E_0#M_9What say we do less worrying and work
towards doing everything we can to make
him proud when he finally wakes up?</t>
  </si>
  <si>
    <t>#KSounds like a plan.</t>
  </si>
  <si>
    <t>#E[1]#M_9</t>
  </si>
  <si>
    <t>#KI think we can manage that.</t>
  </si>
  <si>
    <t>#K(Just you wait, Dad. You won't be able
to believe all that we've achieved while
you were sleeping.)</t>
  </si>
  <si>
    <t>#400W...</t>
  </si>
  <si>
    <t>#E_0#M[0]</t>
  </si>
  <si>
    <t>#K(His color's looking much better compared
to before...)</t>
  </si>
  <si>
    <t>#E[1]#M[0](Dad'll be fine. All I can do is believe in him
and wait.)</t>
  </si>
  <si>
    <t>Baron Schwarzer is unconscious.</t>
  </si>
  <si>
    <t>#KHis condition's stabilized, at least.</t>
  </si>
  <si>
    <t>#E[3]#M[A]</t>
  </si>
  <si>
    <t>#K(Get well soon, Dad.)</t>
  </si>
  <si>
    <t>#E_2(I'll be back with Elise, Princess Alfin,
and the rest of my classmates before
you know it!)</t>
  </si>
  <si>
    <t>#KI haven't been able to contact Master 
Ka-fai, either, but he's never been one
to concern himself with worldly affairs.</t>
  </si>
  <si>
    <t>#E[1]#M_0I doubt he's in any trouble. Just focus
on yourself for the time being.</t>
  </si>
  <si>
    <t>FC_Party_Face_Reset2</t>
  </si>
  <si>
    <t>TK_SCHWARZER_LUCIA_03_Z2</t>
  </si>
  <si>
    <t>#KBattles still appear to be popping up
one after another in western Erebonia.</t>
  </si>
  <si>
    <t>#E[9]The situation is so dire, some people
are being forced to flee east into the
Nortia province.</t>
  </si>
  <si>
    <t>#KSo I've heard. The provincial boundary is in
complete chaos.</t>
  </si>
  <si>
    <t>#E_0We may be limited in how much we can
actually provide, but I think it'd be best if
we sent emergency supplies their way.</t>
  </si>
  <si>
    <t>#E_4#M_0Prince Olivert, Viscount Arseid, and Toval
are doing their part on the ground--it's
high time we pitched in, too.</t>
  </si>
  <si>
    <t>#KHeehee. That sounds like a fine idea,
darling. Anything I can do to help?</t>
  </si>
  <si>
    <t>lucia_setting</t>
  </si>
  <si>
    <t>TK_lucia</t>
  </si>
  <si>
    <t>AniEvRyoteMae</t>
  </si>
  <si>
    <t>TK_lucia</t>
  </si>
  <si>
    <t>#E[G]#M_4</t>
  </si>
  <si>
    <t>#KIt's so nice to be able to sit and talk with
your father like this again.</t>
  </si>
  <si>
    <t>#E_4#M_4Both of us have you in our thoughts, Rean.
We know you can bring Elise home.</t>
  </si>
  <si>
    <t>#E[5]#M_4And nothing would make us happier than
to see both of your smiling faces together
again.</t>
  </si>
  <si>
    <t>#KWe'll be back. Promise!</t>
  </si>
  <si>
    <t>#E_0#M_4</t>
  </si>
  <si>
    <t>#KLeave everything here in Ymir to us.</t>
  </si>
  <si>
    <t>#E[G]#M_4And we'll leave bringing Elise home to you.</t>
  </si>
  <si>
    <t>#E_0#M_4May the Goddess light your way. Nothing
would make us happier than to see both
of your smiling faces home together again.</t>
  </si>
  <si>
    <t>#E[G]#M_9</t>
  </si>
  <si>
    <t>#KIt's almost time to start prepping for the new
year. I don't know how much you've shared
about the festivities with your friends, Rean...</t>
  </si>
  <si>
    <t>#E_0...but they used to be plenty more robust than
they are now. Personally, I've always felt it
was a shame. So many of our traditions have
been lost over time...</t>
  </si>
  <si>
    <t>We know our ancestors always gave thanks
to the spirits of the mountains, but we never
kept record of much more than that.</t>
  </si>
  <si>
    <t>#E[G]#M_0As nice as it would be to somehow rekindle
a few of those traditions, for now, we'll just
have to settle for upholding what we know.</t>
  </si>
  <si>
    <t>#KI can only hope that we'll be able to welcome
in the new year this year as well...</t>
  </si>
  <si>
    <t>#E_8#M_9Elise being missing still worries me so,
but that's all the more reason to continue
praying to the spirits.</t>
  </si>
  <si>
    <t>#KThere's still no end to this war in sight,
but sitting around complaining won't do
us any good.</t>
  </si>
  <si>
    <t>#E[G]For the sake of the village, we need to
keep calm and collected.</t>
  </si>
  <si>
    <t>#KWe've let all the villagers know what
you're planning, Rean.</t>
  </si>
  <si>
    <t>#E[5]#M_4Heehee. Naturally, you have everyone's
full support, so you needn't worry.</t>
  </si>
  <si>
    <t>#E_0#M_4Take care of yourself, and remember:
you're always welcome to come home
and visit whenever you want to.</t>
  </si>
  <si>
    <t>#KYou'll be meeting with your classmates
today, yes?</t>
  </si>
  <si>
    <t>#KYeah. There're a few things we need to
cover before going forward, plus we need
to talk about Elise and the princess, too.</t>
  </si>
  <si>
    <t>#E[1]#M_4</t>
  </si>
  <si>
    <t>#KHeehee. That determination in your eyes
is so like your father's.</t>
  </si>
  <si>
    <t>#E_0#M_9No matter what path you choose to follow,
always know that you have our support.</t>
  </si>
  <si>
    <t>Just remember to take care of yourself, all
right?</t>
  </si>
  <si>
    <t>#KHaha. I will, I promise.</t>
  </si>
  <si>
    <t>#KI'm relieved to see your classmates are
safe and well.</t>
  </si>
  <si>
    <t>#E[1]#M_0It's clear as day that you won't stop at
helping only them, however.</t>
  </si>
  <si>
    <t>Everyone you've met--students from the
academy, your instructors, all the citizens
from all the towns you've visited...</t>
  </si>
  <si>
    <t>#E_0#M_4They've all left their mark on you, and I
know you want to help them just as much.
I couldn't be more proud of you, Rean.</t>
  </si>
  <si>
    <t>#M_0#400W...Mmm... Darling...</t>
  </si>
  <si>
    <t>#M[0]</t>
  </si>
  <si>
    <t>#400WZzz...</t>
  </si>
  <si>
    <t>#KSharon kindly volunteered to take over
the housework for me.</t>
  </si>
  <si>
    <t>Thanks to her, I'm free to sit and talk
with your father as much as I please.</t>
  </si>
  <si>
    <t>#E[1]#M_4...That being said, while I may be free
of my usual duties for now, I have plenty
of your father's to take on in his place.</t>
  </si>
  <si>
    <t>#E[C]#M_0</t>
  </si>
  <si>
    <t>#KI don't doubt that. I can't imagine how
exhausted you must be right now, Mom.
Just try not to overdo it, okay?</t>
  </si>
  <si>
    <t>#KYou're always so sweet, Rean. But don't
you worry--I'm perfectly fine.</t>
  </si>
  <si>
    <t>#KFor now, your father needs his rest.</t>
  </si>
  <si>
    <t>#E[1]#M_4Which means his usual work will fall
to me for the time being. And don't you
worry, Rean--I'm happy to do what I can.</t>
  </si>
  <si>
    <t>#KHis temperature's finally gone down.
Father Bernard says he's now through
the worst of it.</t>
  </si>
  <si>
    <t>#E[1]#M_AIt would certainly be nice if your father
could be more aware of just how much
he worries the people around him...</t>
  </si>
  <si>
    <t>#KHe's always come through for us even
when the odds were stacked against
him, though, right?</t>
  </si>
  <si>
    <t>#E_0#M_0This time will be no exception.</t>
  </si>
  <si>
    <t>#KI suppose you're right. Thank you, Rean.
Still...</t>
  </si>
  <si>
    <t>That doesn't mean you should go diving
into any pointless danger. The last thing
we need is you hurting yourselves, too.</t>
  </si>
  <si>
    <t>#KThanks to Toval and Claire's efforts, the
village should be perfectly secure now.</t>
  </si>
  <si>
    <t>#E_0#M_0Have a safe trip, all of you.</t>
  </si>
  <si>
    <t>#KHis condition has thankfully stabilized.</t>
  </si>
  <si>
    <t>Father Bernard is coming to visit him
every day, too, so I'm sure things will
be just fine.</t>
  </si>
  <si>
    <t>#E_4#M_4You intend to go looking for more of
your classmates tomorrow, right?
Make sure to use today to rest, then.</t>
  </si>
  <si>
    <t>#KI will, don't worry.</t>
  </si>
  <si>
    <t>#KI'm sorry that I can't do more for all
of you, but I can still handle everyone's
dinner tonight, at the very least.</t>
  </si>
  <si>
    <t>#E[1]#M_4Try and make the most of today to rest,
won't you?</t>
  </si>
  <si>
    <t>#KI'm sure your father will recover in no
time. He's always been a sturdy man--
he won't lose to a little thing like this.</t>
  </si>
  <si>
    <t>#E_0#M_4So you go do what you have to do, and
let me take care of the rest.</t>
  </si>
  <si>
    <t>All that I ask is that you come back
home to your mother who misses you
already. Deal?</t>
  </si>
  <si>
    <t>#KDeal. I'll see you again soon, Mom!</t>
  </si>
  <si>
    <t>#KWhen all's said and done, I'm just happy
that you've come back home to me. And
I'm certainly not alone.</t>
  </si>
  <si>
    <t>#E_0#M_4Many of the villagers came to check on
you and brought gifts, too. Now I have
plenty of new ingredients to work with!</t>
  </si>
  <si>
    <t>I hope you're ready for a hearty meal,
Rean. Heehee.</t>
  </si>
  <si>
    <t>maple_setting</t>
  </si>
  <si>
    <t>AniEvRyoteSiri</t>
  </si>
  <si>
    <t>TK_maple</t>
  </si>
  <si>
    <t>I'm so ready for the new year festivities!
You know what I'm talkin' about, Reanie:
FOOD! Tons of it!</t>
  </si>
  <si>
    <t>And you know what tons of food means,
don't you? Time to think about how fat
I'm gonna get from eating it all.</t>
  </si>
  <si>
    <t>AniWait</t>
  </si>
  <si>
    <t>But if you've got loads of amazing food
in front of you, you can't just ignore it,
right? *chomp*</t>
  </si>
  <si>
    <t>#E_4#M_4</t>
  </si>
  <si>
    <t>#KHow does the seasoning taste?</t>
  </si>
  <si>
    <t>Perfect! You're a master at cooking,
Lady Lucia.</t>
  </si>
  <si>
    <t>#KIt looks like this year's going to be the
same as every other...</t>
  </si>
  <si>
    <t>It wouldn't do to waste food, you know.</t>
  </si>
  <si>
    <t>It's only right for me to accept sampling
this delectable bounty before me.</t>
  </si>
  <si>
    <t>#E[D]#M_A</t>
  </si>
  <si>
    <t>#KJust make sure to save some for other
people.</t>
  </si>
  <si>
    <t>I came by to pay Lord Teo a visit and
got roped into helping out in the kitchen.</t>
  </si>
  <si>
    <t>Eh, whatever. It was worth it to see your
dad's doing better.</t>
  </si>
  <si>
    <t>Not that I expected otherwise. He spends
more time hunting than he does at home.
It'd take more than this to take him down.</t>
  </si>
  <si>
    <t>Lady Lucia's been watching over him all
night. She must be exhausted by now...</t>
  </si>
  <si>
    <t>So if helping around the house can help
ease her worries a little, I'm happy to do
it. Going back to work can wait.</t>
  </si>
  <si>
    <t>purple_setting</t>
  </si>
  <si>
    <t>TK_purple</t>
  </si>
  <si>
    <t>Maple and I are taking turns to come
and help out in the mornings.</t>
  </si>
  <si>
    <t>That's why there's no need for you to
worry once you leave, all right? Please,
take care of yourself.</t>
  </si>
  <si>
    <t>The children of Ymir will always be here
to welcome you home.</t>
  </si>
  <si>
    <t xml:space="preserve">Father Bernard says that Lord Schwarzer
is recovering wonderfully. </t>
  </si>
  <si>
    <t>Leave everything here to us. You just
focus on having a safe trip.</t>
  </si>
  <si>
    <t>belnarl_setting</t>
  </si>
  <si>
    <t>AniEvUdegumi</t>
  </si>
  <si>
    <t>TK_belnarl</t>
  </si>
  <si>
    <t>His recovery is coming along nicely,
but the battle isn't over yet. He still
needs to rest as much as he can.</t>
  </si>
  <si>
    <t>There's no medicine more effective
than time.</t>
  </si>
  <si>
    <t>His life is no longer in immediate danger, 
but we'll still have to keep watch on his
current condition for the time being.</t>
  </si>
  <si>
    <t>I'll do all that I can for him, but at the
end of the day, whether he recovers will
come down to how strong his body is.</t>
  </si>
  <si>
    <t>#E[3]#M_A</t>
  </si>
  <si>
    <t>#KWell, you know Dad. He's a swordsman
and a hunter at heart.</t>
  </si>
  <si>
    <t>#E_2#M_0If pulling through is simply a matter of
pure strength, he'll be all right.</t>
  </si>
  <si>
    <t>I imagine so.</t>
  </si>
  <si>
    <t>Let us offer our prayers to the Goddess,
that She might give Her blessing to him.</t>
  </si>
  <si>
    <t>We're going to be treating him with
medicine I made at the church as well
as herbs raised by your mother.</t>
  </si>
  <si>
    <t>lisa_setting</t>
  </si>
  <si>
    <t>TK_lisa</t>
  </si>
  <si>
    <t>#KHuh? What are you doing here,
Lisa?</t>
  </si>
  <si>
    <t>Heehee. Don't mind me, Rean. I'm helping
out your mother by making some food.</t>
  </si>
  <si>
    <t>It feels like it's been ages since I was last
here, though. It's making me so nostalgic!
The house is just as I remember it.</t>
  </si>
  <si>
    <t>#KHahaha. Yeah, I guess it hasn't changed
all the much, has it?</t>
  </si>
  <si>
    <t>I remember all the times Uncle Teo
would play with me when I was a child.</t>
  </si>
  <si>
    <t>Whatever I can do to help him, I'll do it.</t>
  </si>
  <si>
    <t>gizmo_setting</t>
  </si>
  <si>
    <t>TK_gizmo</t>
  </si>
  <si>
    <t>Lord Teo is sleeping peacefully today.</t>
  </si>
  <si>
    <t>I can only hope that he wakes up soon...</t>
  </si>
  <si>
    <t xml:space="preserve">I'll come back and check in on him again
in the near future. </t>
  </si>
  <si>
    <t>Lady Schwarzer, please get some rest.</t>
  </si>
  <si>
    <t>If you're concerned about no one being
there to watch him, I'd be more than
happy to take up that task.</t>
  </si>
  <si>
    <t>#E_I#M_0</t>
  </si>
  <si>
    <t>#KI appreciate the concern, but really,
I'm fine. If I can, I'd like to stay with
him for a little longer.</t>
  </si>
  <si>
    <t>EV_00_04_02</t>
  </si>
  <si>
    <t>AniFieldAttack</t>
  </si>
  <si>
    <t>FC_Start_Party</t>
  </si>
  <si>
    <t>I_VIS100</t>
  </si>
  <si>
    <t>I_SVIS075</t>
  </si>
  <si>
    <t>C_NPC052</t>
  </si>
  <si>
    <t>Celine</t>
  </si>
  <si>
    <t>C_NPC050</t>
  </si>
  <si>
    <t>Toval</t>
  </si>
  <si>
    <t>C_NPC011</t>
  </si>
  <si>
    <t>Elise</t>
  </si>
  <si>
    <t>C_NPC012</t>
  </si>
  <si>
    <t>Princess Alfin</t>
  </si>
  <si>
    <t>C_NPC025</t>
  </si>
  <si>
    <t>Baron Schwarzer</t>
  </si>
  <si>
    <t>C_NPC026</t>
  </si>
  <si>
    <t>Lady Schwarzer</t>
  </si>
  <si>
    <t>FC_chr_entry</t>
  </si>
  <si>
    <t>AniEvYorikakari</t>
  </si>
  <si>
    <t>AniEvSitGakkari</t>
  </si>
  <si>
    <t>AniEvSitTeburi</t>
  </si>
  <si>
    <t>AniEvSitUdegumi</t>
  </si>
  <si>
    <t>O_C00KMO53</t>
  </si>
  <si>
    <t>Teacup</t>
  </si>
  <si>
    <t>O_C00KMO54</t>
  </si>
  <si>
    <t>Tea Set</t>
  </si>
  <si>
    <t>isu02</t>
  </si>
  <si>
    <t>isu04</t>
  </si>
  <si>
    <t>I_TVIS206</t>
  </si>
  <si>
    <t>I_TVIS205</t>
  </si>
  <si>
    <t>It's been a month now since that so-called
Noble Alliance occupied Heimdallr.</t>
  </si>
  <si>
    <t>#E_2#M_AAt present, they have effectively all of the
nation's major cities under their control.</t>
  </si>
  <si>
    <t xml:space="preserve">The Imperial Army tried what they could to
stop their advances, but the majority of
their forces have already been defeated. </t>
  </si>
  <si>
    <t>#KI had a feeling that would be the case.</t>
  </si>
  <si>
    <t>#E_F#M_A</t>
  </si>
  <si>
    <t>#KIf nothing else, at least you two are safe.</t>
  </si>
  <si>
    <t>#KWe were at St. Astraia when the capital
was occupied, so we were caught up in
the chaos, too.</t>
  </si>
  <si>
    <t>#E_8#M_0It was only thanks to Toval appearing and
rescuing us that we're sitting here now.</t>
  </si>
  <si>
    <t>#KWhat were you doing there, Toval?</t>
  </si>
  <si>
    <t>#KI got an urgent request to escort Her
Highness and Miss Elise to safety.</t>
  </si>
  <si>
    <t>#E_JAs soon as I got that, I booked it there
as fast as I could.</t>
  </si>
  <si>
    <t>#E_0#M_0I'd never turn down a personal request
from Prince Olivert, you know.</t>
  </si>
  <si>
    <t>#K#0TPrince Olivert asked you?
Well, that explains it.</t>
  </si>
  <si>
    <t>#3K#FHe kindly escorted us out of the capital,
successfully evading the Noble Alliance's
attempts to pursue us...</t>
  </si>
  <si>
    <t>#E_8#M_9...and roughly ten days later, we were able
to reach Ymir.</t>
  </si>
  <si>
    <t>#E[9]#M_0</t>
  </si>
  <si>
    <t>#1K#FI'm just so glad that you made it here
safely...</t>
  </si>
  <si>
    <t>#1KUnfortunately, it appears His Majesty the 
Emperor and Crown Prince Cedric fell into
the alliance's hands.</t>
  </si>
  <si>
    <t>#E_2#M_AThe official story is that both of them
have been taken into protective custody,
so they're both rumored to be safe.</t>
  </si>
  <si>
    <t>#E[3]#M_AHowever, Prince Olivert's whereabouts
currently remain unknown.</t>
  </si>
  <si>
    <t>#E_8#M_0</t>
  </si>
  <si>
    <t>#KThere's not even a confirmation that
he's safe somewhere?</t>
  </si>
  <si>
    <t>#E[3]#M_0That's...more than a little worrying.</t>
  </si>
  <si>
    <t>#KYou needn't be so concerned. I'm sure he's
perfectly well.</t>
  </si>
  <si>
    <t>#E_8#M_0He made it through the chaos in Liberl last
year unharmed, as you know. He's always
been a resilient one.</t>
  </si>
  <si>
    <t>#E_F#M_AAs for Cedric, Father, and Mother, I'd like
to believe they're all right, too...</t>
  </si>
  <si>
    <t>#4KI'm... I'm sure they are, Your Highness.</t>
  </si>
  <si>
    <t>#KI'm worried about the Imperial family as
much as anyone, but if you don't mind
me interjecting...</t>
  </si>
  <si>
    <t>#E_JRean, I imagine you're probably most
concerned about what happened to Trista
and Thors.</t>
  </si>
  <si>
    <t>#E_0Luckily for you, we've managed to get some
info on that front.</t>
  </si>
  <si>
    <t>2</t>
  </si>
  <si>
    <t>#E_6#M_A</t>
  </si>
  <si>
    <t>#F#5S#2PPlease, tell me everything you know!</t>
  </si>
  <si>
    <t>What's happening over at the academy?! 
Is everyone all right?!</t>
  </si>
  <si>
    <t>#3KI don't think this will come as much of
a shock to you, but...</t>
  </si>
  <si>
    <t>#E_2#M_A...both Trista and Thors Military Academy
are completely under the Noble Alliance
forces' control now.</t>
  </si>
  <si>
    <t>They were both taken over not long after
the war began.</t>
  </si>
  <si>
    <t>#E_8#M[8]</t>
  </si>
  <si>
    <t>#K#F#300W...No...</t>
  </si>
  <si>
    <t>#E_E#M_0</t>
  </si>
  <si>
    <t>#4KRean...?</t>
  </si>
  <si>
    <t>#K#FNo matter how much I thought about it,
I didn't want to believe it was true...</t>
  </si>
  <si>
    <t>#E_8#M_AWhat about the students and our
instructors?</t>
  </si>
  <si>
    <t>#3KHonestly, I wish I had more I could tell
you.</t>
  </si>
  <si>
    <t>#E[F]There're rumors that they resisted being
occupied as long as they could, but not
much more than that.</t>
  </si>
  <si>
    <t>#E[9]#M[A]</t>
  </si>
  <si>
    <t>#K#F...</t>
  </si>
  <si>
    <t>#KTry not to let concern get the best of you.</t>
  </si>
  <si>
    <t>#E_2It's too early to presume the worst has
happened.</t>
  </si>
  <si>
    <t>#E_2#M_0</t>
  </si>
  <si>
    <t>#3KYeah, I'm with Lord Schwarzer here.</t>
  </si>
  <si>
    <t>#E[1]On the contrary, some rumors would
even suggest the opposite.</t>
  </si>
  <si>
    <t>#K#FWhat rumors?</t>
  </si>
  <si>
    <t>#3KWord has it that a number of students
and staff are unaccounted for.</t>
  </si>
  <si>
    <t>And the Noble Alliance is still trying to
find them.</t>
  </si>
  <si>
    <t>#K#FThen that means...</t>
  </si>
  <si>
    <t>#K#FHave some of them managed to escape?!</t>
  </si>
  <si>
    <t>#3KWell, rumors are rumors.</t>
  </si>
  <si>
    <t>#E[1]#M_0Still, your classmates and Sara have more
than gotten their feet wet at this point.
I can't see them being taken down easily.</t>
  </si>
  <si>
    <t>#E_2#M_0The odds sound pretty good if you ask me.
What say you?</t>
  </si>
  <si>
    <t>#E_8#M_9</t>
  </si>
  <si>
    <t>#K#FHa... What else CAN I say?</t>
  </si>
  <si>
    <t>#3K#0TI would have to agree.</t>
  </si>
  <si>
    <t>#E[C]#M_A</t>
  </si>
  <si>
    <t>#K#0TCeline...?</t>
  </si>
  <si>
    <t>#KI couldn't tell you where she is right now...</t>
  </si>
  <si>
    <t>#E_0#M_0...but Emma's still alive. That's guaranteed.</t>
  </si>
  <si>
    <t>#KYou can tell?</t>
  </si>
  <si>
    <t>#KI'm her familiar, so we've got a link
of some kind between us.</t>
  </si>
  <si>
    <t>If anything were to happen to her, trust
me--I'd know about it.</t>
  </si>
  <si>
    <t>#E_0#M_0All I know is that she's alive, though.
Nothing else.</t>
  </si>
  <si>
    <t>#K#0THow peculiar...</t>
  </si>
  <si>
    <t>#KAnyway, there's no point assuming the
worst when there's every chance that it
hasn't happened.</t>
  </si>
  <si>
    <t>#E[3]#M_0So try keeping the faith, all right?</t>
  </si>
  <si>
    <t>#E_2Think of it this way: they're probably just
as worried about you as you are for them.
And yet here you are, safe and sound.</t>
  </si>
  <si>
    <t>#KYou've...got a point, actually.</t>
  </si>
  <si>
    <t>#E[1]#M[0]...</t>
  </si>
  <si>
    <t>#1K...Safe and sound you may very well be,
but you're hardly in peak condition.</t>
  </si>
  <si>
    <t>#E_0#M_0Take this chance to stay home for a time
and recover your strength.</t>
  </si>
  <si>
    <t>#1KAnd while you're here, why not go pay
everyone a visit?</t>
  </si>
  <si>
    <t>#E_0#M_0The whole village has been eagerly
awaiting your recovery.</t>
  </si>
  <si>
    <t>#3K#FThat's true. I think they'd all be delighted
to see you.</t>
  </si>
  <si>
    <t>#E_8#M_9And, umm...if you'd like, I'd be happy to
accompany you.</t>
  </si>
  <si>
    <t>#K#FThanks for the concern, Elise, but I'll be
fine on my own. Honest.</t>
  </si>
  <si>
    <t>#KThat sounds like a good idea, Mom.
I think I'll do just that.</t>
  </si>
  <si>
    <t>AniEvWait</t>
  </si>
  <si>
    <t>AniWait2</t>
  </si>
  <si>
    <t>#E_J#M[0]</t>
  </si>
  <si>
    <t>#K(It looks like Elise and Princess Alfin
have already gone out.)</t>
  </si>
  <si>
    <t>#E_8(Like Mom said, it might not be a bad
idea to follow suit.)</t>
  </si>
  <si>
    <t>#E[1](This could be a good chance to walk
around the village and collect myself
a bit.)</t>
  </si>
  <si>
    <t>FC_End_Party</t>
  </si>
  <si>
    <t>Reinit</t>
  </si>
  <si>
    <t>FC_MapJumpState</t>
  </si>
  <si>
    <t>FC_MapJumpState2</t>
  </si>
  <si>
    <t>TU_00_EVMARKER</t>
  </si>
  <si>
    <t>EV_00_05_00</t>
  </si>
  <si>
    <t>I_SVIS025</t>
  </si>
  <si>
    <t>I_SVIS026</t>
  </si>
  <si>
    <t>#KAll of the Empire's major cities are under
the control of the Noble Alliance now.</t>
  </si>
  <si>
    <t>#E_I#M_AThey've been so focused on those, they
haven't had the time to deal with frontier
regions like ours.</t>
  </si>
  <si>
    <t>#E_0#M_0Thankfully, this means that Ymir hasn't
felt the full impact of the civil war.</t>
  </si>
  <si>
    <t>#3KIt does seem that way.</t>
  </si>
  <si>
    <t>#E[9]#M_9I was relieved to see how little's changed.
A nice snowfall's the only real difference
compared to my last visit.</t>
  </si>
  <si>
    <t>#E_F#M_0By the way, I see you chose not to join
the Noble Alliance... Is everything all right
on that front?</t>
  </si>
  <si>
    <t>#KWell, I've never wanted anything to do
with the Noble Faction to begin with.</t>
  </si>
  <si>
    <t>#E_0#M_0There's always the chance they'll try
and invite me to join, but I'm confident 
I can talk my way out of it.</t>
  </si>
  <si>
    <t>#E[3]#M_AI'm a little concerned that I can't get in 
touch with Viscount Arseid, however.</t>
  </si>
  <si>
    <t>#3KYou can't?</t>
  </si>
  <si>
    <t>8</t>
  </si>
  <si>
    <t>#K#FDid something happen over in Legram?</t>
  </si>
  <si>
    <t>#E_8#M_AOr maybe even the Courageous?</t>
  </si>
  <si>
    <t>#4KI'm afraid I couldn't tell you, but it's Viscount
Arseid we're talking about. He'll be fine.</t>
  </si>
  <si>
    <t>#E_I#M_ARegardless, I'm just trying to make sure
that we're well prepared for anything.</t>
  </si>
  <si>
    <t>#E_2#M_AEspecially since our duties have expanded
to sheltering Her Highness.</t>
  </si>
  <si>
    <t>#K#F...That's true.</t>
  </si>
  <si>
    <t>#E_F#M_0The alliance already has His Majesty and 
the crown prince, so it's safe to assume 
they want Princess Alfin as well.</t>
  </si>
  <si>
    <t>#E_2#M_0Dad, let me know if there's anything I can
do to make your job easier. I'm more than
happy to help.</t>
  </si>
  <si>
    <t>#4KOf course. I'm sure I'll be counting on you
in the days to come.</t>
  </si>
  <si>
    <t>Still, start with trying not to rush things.</t>
  </si>
  <si>
    <t>You shouldn't have to jump to thinking
you need to shoulder more than your
fair share of responsibility.</t>
  </si>
  <si>
    <t xml:space="preserve">#E_0#M_0There's only so much burden that one 
person can bear. </t>
  </si>
  <si>
    <t>#3KDo you think I'm shouldering too much?</t>
  </si>
  <si>
    <t>Ha. Admittedly, those are Master Ka-fai's
words and not mine, but they get across
what I want to say well enough.</t>
  </si>
  <si>
    <t>#E_2#M_0And whether I think it or not, this is a good
chance for you to get some well-earned rest.
I want you to make the most of it, all right?</t>
  </si>
  <si>
    <t>#3K...Sure. Thanks, Dad.</t>
  </si>
  <si>
    <t>EV_00_06_00</t>
  </si>
  <si>
    <t>AniEv7200</t>
  </si>
  <si>
    <t>AniEv7205</t>
  </si>
  <si>
    <t>#3KWow, that smells delicious.</t>
  </si>
  <si>
    <t>#E_0#M_9Wait a sec...is that pheasant stew?</t>
  </si>
  <si>
    <t>#E[5]#M_4</t>
  </si>
  <si>
    <t>#2KHeehee. Your very favorite.</t>
  </si>
  <si>
    <t>#E_4#M_4Your father said that he wanted you to 
have a nourishing dinner, so he went
and caught one himself.</t>
  </si>
  <si>
    <t>#3KReally? I'll be sure to thank him later.</t>
  </si>
  <si>
    <t>#E[C]#M_0Speaking of food, you've got a lot going
on here. It smells amazing.</t>
  </si>
  <si>
    <t>#2KWell, the circumstances may not be
ideal, but it's been too long since
we last dined together as a family.</t>
  </si>
  <si>
    <t>#E_4#M_4And ever since Her Highness arrived,
it's been so lively that I feel like
I've gained a second daughter.</t>
  </si>
  <si>
    <t>#E[5]#M_4Times like these are when a mother
has to put her best foot forward,
don't you think?</t>
  </si>
  <si>
    <t>#3KHaha... You really are the perfect mother.</t>
  </si>
  <si>
    <t>#E[G]#M_9Even in times like these, you're right here,
ready to warmly welcome us home with
open arms. I can't see that ever changing.</t>
  </si>
  <si>
    <t>#E_F#M_0If only I were half as good a son as you
are a mom.</t>
  </si>
  <si>
    <t>#3KUmm... Mom? Is something wrong?</t>
  </si>
  <si>
    <t>#2K...That's not true at all.</t>
  </si>
  <si>
    <t>#E_E#M_0When I had no idea what was going on
with you and your sister, I worried myself
sick.</t>
  </si>
  <si>
    <t>#E[9]#M_0At times, it felt as though my chest was
going to burst from it all.</t>
  </si>
  <si>
    <t>#E[1]#M_0But believing that you two would come
back to me safely was the key to keeping
myself together.</t>
  </si>
  <si>
    <t>#E_8#M_4With that in mind, I could focus instead
on getting this house ready to welcome
you both home.</t>
  </si>
  <si>
    <t>#3KM-Mom...?</t>
  </si>
  <si>
    <t>#2KWhatever doubts you may have about your
place in this family, as long as you're
here in this house, you're our son.</t>
  </si>
  <si>
    <t>#E[1]#M_0If you're ever feeling down or afraid,
you can always find comfort in my arms.</t>
  </si>
  <si>
    <t>#E_8#M_4And then, once you've found the strength
to keep going, you can pick things back up
right where you left them.</t>
  </si>
  <si>
    <t>#E[C]#M[8]</t>
  </si>
  <si>
    <t>#3K...</t>
  </si>
  <si>
    <t>#E[1]#M_9...Thanks, Mom.</t>
  </si>
  <si>
    <t>#E_8#M_9I actually feel a lot better now.</t>
  </si>
  <si>
    <t>#2KHeehee.</t>
  </si>
  <si>
    <t>Well, look forward to dinner tonight.</t>
  </si>
  <si>
    <t>#E[5]#M_4And make sure you work up a good
appetite for it, all right?</t>
  </si>
  <si>
    <t>#3KHaha. No worries there.</t>
  </si>
  <si>
    <t>EV_01_00_01</t>
  </si>
  <si>
    <t>C_NPC376_C00</t>
  </si>
  <si>
    <t>Parish Leader</t>
  </si>
  <si>
    <t>AniEvYaruki</t>
  </si>
  <si>
    <t>#1C#1CHowever, my father was heavily wounded,
and he had been in a deep sleep ever since.</t>
  </si>
  <si>
    <t>#1C#1CAnd while we knew his injuries weren't life
threatening, he would still need to be under
careful watch for some time.</t>
  </si>
  <si>
    <t>#1C#1CMeanwhile...</t>
  </si>
  <si>
    <t>#K#0TYou're set on leaving now, aren't you?</t>
  </si>
  <si>
    <t>FC_look_dir_Yes</t>
  </si>
  <si>
    <t>I am.</t>
  </si>
  <si>
    <t>#E_E#M_AI realize that with Dad unconscious,
I should probably stay and protect
Ymir in his place.</t>
  </si>
  <si>
    <t>#E[9]#M_AMaybe you could even say that I've
got a duty to do so as his son.</t>
  </si>
  <si>
    <t>#E_2#M_ABut I've got something else that I need
to do, and to me, that takes priority.</t>
  </si>
  <si>
    <t>WAIT1</t>
  </si>
  <si>
    <t>If that's your decision, Rean, then I've no
intention of stopping you.</t>
  </si>
  <si>
    <t>Like I said when you and Elise first left
here to attend Thors and St. Astraia...</t>
  </si>
  <si>
    <t>...it's a mother's duty to watch over her
children and wish them well as they fly 
the nest.</t>
  </si>
  <si>
    <t>#4PMom...thanks.</t>
  </si>
  <si>
    <t>Heehee. I'll be sure to watch over your
father and this village in your absence.</t>
  </si>
  <si>
    <t>#E[5]Do all that you can to bring Princess
Alfin and Elise back safely.</t>
  </si>
  <si>
    <t>#E_2#M_A</t>
  </si>
  <si>
    <t>#4PWill do.</t>
  </si>
  <si>
    <t>#4KToval, Celine...</t>
  </si>
  <si>
    <t>#E[1]#M_0Please, take care of him.</t>
  </si>
  <si>
    <t>#KYou can count on me.</t>
  </si>
  <si>
    <t>#KOn my honor as a member of the Bracer
Guild, I'll do everything in my power
to see your request through.</t>
  </si>
  <si>
    <t>#KI'd tag along even if he said no.</t>
  </si>
  <si>
    <t>#E_J#M_0It's about time we went and looked
for Emma.</t>
  </si>
  <si>
    <t>#KThanks, you two. I'll be counting on you.</t>
  </si>
  <si>
    <t>#KOkay, Mom, we'll see you soon.</t>
  </si>
  <si>
    <t>#4KTake care.</t>
  </si>
  <si>
    <t>#E_4#M_4And may the Goddess watch over you.</t>
  </si>
  <si>
    <t>EV_01_27_02</t>
  </si>
  <si>
    <t>C_NPC025_C14</t>
  </si>
  <si>
    <t>C_NPC009_C10</t>
  </si>
  <si>
    <t>AniEvTeburi</t>
  </si>
  <si>
    <t>AniEvTeMune</t>
  </si>
  <si>
    <t>AniEvRyoteKosi</t>
  </si>
  <si>
    <t>AniEvUdegumiF</t>
  </si>
  <si>
    <t>G</t>
  </si>
  <si>
    <t>#E[G]#M[A]</t>
  </si>
  <si>
    <t>#1000W...</t>
  </si>
  <si>
    <t>#KHe looks like he's sleeping a lot more
peacefully now.</t>
  </si>
  <si>
    <t>#1K#FFather Bernard said his condition has
been gradually improving.</t>
  </si>
  <si>
    <t>#E_F#M_AHe also said it will likely be some time
before he regains consciousness...</t>
  </si>
  <si>
    <t>#KI see...</t>
  </si>
  <si>
    <t>#KUmm... If there's anything that we can do
to help, please don't hesitate to tell us.</t>
  </si>
  <si>
    <t>#KMm-hmm. We're guests, so we need
to chip in and do our part.</t>
  </si>
  <si>
    <t>#E[5]#M_0</t>
  </si>
  <si>
    <t>#KHeehee. Rean, your friends are always
so sweet.</t>
  </si>
  <si>
    <t>#E_8#M_0I appreciate the offer, but I know how
tired all of you must be. I think it would
be best if you spent the day relaxing.</t>
  </si>
  <si>
    <t>#E_0#M_0Perhaps you could even set tomorrow
aside as a day off.</t>
  </si>
  <si>
    <t>#KBut...</t>
  </si>
  <si>
    <t>#2KWhy not?</t>
  </si>
  <si>
    <t>#E_I#M_0Valimar's out of commission anyway,
so we're going to be here whether we
like it or not.</t>
  </si>
  <si>
    <t>#KPlus, you've gotta get in some R&amp;R
while you still can.</t>
  </si>
  <si>
    <t>#KIt's hard to take it easy when we're still
not sure if the rest of us are even safe...</t>
  </si>
  <si>
    <t>#KAs much as I agree with you, Elliot, I think
they're probably right. We need to be at
our peak when we're out looking for them.</t>
  </si>
  <si>
    <t>#4KCan't argue with that logic.</t>
  </si>
  <si>
    <t>#E_4#M_9Like Celine said, we're stuck here anyway,
so let's make the most of this well-deserved
break.</t>
  </si>
  <si>
    <t>#KRoger.</t>
  </si>
  <si>
    <t>#KI think I'll start tinkering with the town's
communications equipment, then.</t>
  </si>
  <si>
    <t>EV_01_28_01</t>
  </si>
  <si>
    <t>open2</t>
  </si>
  <si>
    <t>#E[1]#M[9]</t>
  </si>
  <si>
    <t>#2K(Feels kind of weird to have a day off...)</t>
  </si>
  <si>
    <t>#E_0#M[9](I guess I could kill time by hanging out
with the others.)</t>
  </si>
  <si>
    <t>#E_I#M[9](It wouldn't hurt to go out to the valley
and get some light exercise in, either.)</t>
  </si>
  <si>
    <t>wait</t>
  </si>
  <si>
    <t>Set_Mquartz_Lv</t>
  </si>
  <si>
    <t>TU_01_FREEDAY</t>
  </si>
  <si>
    <t>EV_01_29_00</t>
  </si>
  <si>
    <t>YR_00_01</t>
  </si>
  <si>
    <t>I_VIS050</t>
  </si>
  <si>
    <t>#3K(Should I go rest in my room now?)</t>
  </si>
  <si>
    <t>Choosing to rest will cause the main story to advance.</t>
  </si>
  <si>
    <t>Any unseen bonding events will no longer be available.</t>
  </si>
  <si>
    <t>Rest</t>
  </si>
  <si>
    <t>Cancel</t>
  </si>
  <si>
    <t>open1</t>
  </si>
  <si>
    <t>nousePomFoodBack</t>
  </si>
  <si>
    <t>EV_01_47_03</t>
  </si>
  <si>
    <t>C_PLY001_C10</t>
  </si>
  <si>
    <t>Alisa</t>
  </si>
  <si>
    <t>C_PLY002_C10</t>
  </si>
  <si>
    <t>Elliot</t>
  </si>
  <si>
    <t>C_PLY004_C10</t>
  </si>
  <si>
    <t>Machias</t>
  </si>
  <si>
    <t>C_PLY007_C10</t>
  </si>
  <si>
    <t>Fie</t>
  </si>
  <si>
    <t>C_PLY008_C10</t>
  </si>
  <si>
    <t>Gaius</t>
  </si>
  <si>
    <t>C_PLY009_C10</t>
  </si>
  <si>
    <t>Millium</t>
  </si>
  <si>
    <t>Captain Claire</t>
  </si>
  <si>
    <t>C_NPC001</t>
  </si>
  <si>
    <t>Sharon</t>
  </si>
  <si>
    <t>Welcome home, Rean.</t>
  </si>
  <si>
    <t>#E[1]#M_0And I see your friends are with you,
too. Hello there.</t>
  </si>
  <si>
    <t>#E_0#M_0I'm sorry I can't do much more to
welcome you, but I'm happy to see
you here.</t>
  </si>
  <si>
    <t>#4KDad...</t>
  </si>
  <si>
    <t>#K#0TAhaha. Not at all. We're just glad that
you're awake.</t>
  </si>
  <si>
    <t>#3K#FWe heard about what happened, sir.</t>
  </si>
  <si>
    <t>#E_8#M_9It's wonderful to know that you're
well enough to talk to us like this.</t>
  </si>
  <si>
    <t>Haha. I appreciate your concern.</t>
  </si>
  <si>
    <t>Incidentally, I hear that you, Toval, and...
Captain Claire, I believe?--have been
watching over the village in my stead.</t>
  </si>
  <si>
    <t>#E[1]#M_0On behalf of the people of Ymir, I'd like
to thank you for all you've done.</t>
  </si>
  <si>
    <t>#E_0#M_0As this village's lord, I truly could not
feel more honored to have your aid.</t>
  </si>
  <si>
    <t xml:space="preserve">#4KHaha! Aww, no need to thank me.
It was just a little something I was
doin' on the side. </t>
  </si>
  <si>
    <t>#3KThe people of Ymir have shown me nothing
but kindness during my stay. It's the least
I can do to repay that kindness.</t>
  </si>
  <si>
    <t>#E_0#M_4And I have every intention of keeping up
with my patrols to ensure this village
sees no further bloodshed.</t>
  </si>
  <si>
    <t>My thanks to both of you.</t>
  </si>
  <si>
    <t>#4PIf Ymir could stay out of harm's way,
I know that my family could rest easier.</t>
  </si>
  <si>
    <t>I'm aware my injuries have caused both of
you plenty of grief, Lucia and Rean. I can
only hope you'll forgive me for worrying you.</t>
  </si>
  <si>
    <t>#E[9]#M_AHad I not been so utterly incompetent,
Elise and Princess Alfin would never have
been taken from us to begin with.</t>
  </si>
  <si>
    <t>You know you don't need to apologize.</t>
  </si>
  <si>
    <t>FC_look_dir_No</t>
  </si>
  <si>
    <t>Them being captured isn't your fault, Dad.
It never was.</t>
  </si>
  <si>
    <t>#E_0#M_9What matters is that you pulled through
for us. That in itself is a miracle.</t>
  </si>
  <si>
    <t>#E_2#M_9Now, you leave everything else to us and
focus on recovering. We'll bring them back.
I promise.</t>
  </si>
  <si>
    <t>Absolutely.</t>
  </si>
  <si>
    <t>We fully intend to do everything we can
to support you.</t>
  </si>
  <si>
    <t>Yeah! We'll bring 'em back in no time!</t>
  </si>
  <si>
    <t>#1PAs long as Class VII is together,
there's nothing we can't do!</t>
  </si>
  <si>
    <t>#E_4#M_0</t>
  </si>
  <si>
    <t>#K#0THeehee. I couldn't agree more.</t>
  </si>
  <si>
    <t>#E[5]#M_0I have every confidence that you'll
rescue Lady Elise and Her Highness.</t>
  </si>
  <si>
    <t>#K#0TWell, aren't you guys just brimming
with optimism?</t>
  </si>
  <si>
    <t>#E_2#M_AStill, we've only got three members
of Class VII to find now.</t>
  </si>
  <si>
    <t>#E_I#M_0Which means that if all three are
around Legram, that's where we'll 
find Emma.</t>
  </si>
  <si>
    <t>Assuming they stay there, yeah.</t>
  </si>
  <si>
    <t>#E_2#M_9And then we can finally be together
again.</t>
  </si>
  <si>
    <t>I'll be praying to Aidios for you.</t>
  </si>
  <si>
    <t>#E_0#M_AAnd remember, make the most of the
time you have to take a well-earned
break.</t>
  </si>
  <si>
    <t xml:space="preserve">You won't be able to leave tomorrow
regardless, yes? </t>
  </si>
  <si>
    <t>#E_J#M_A</t>
  </si>
  <si>
    <t>#3KThat's right. We need to wait for
Valimar to finish recovering.</t>
  </si>
  <si>
    <t>#3KThat only took about a day last time, and
I don't see why it would be any different
this time.</t>
  </si>
  <si>
    <t>#E[1]#M_0I admit, a part of me wishes we could leave
right away, but we'll just have to sit tight
and be patient.</t>
  </si>
  <si>
    <t>#K#0TI think it'd be for the best, anyway.</t>
  </si>
  <si>
    <t>#K#0TWe can double check Ymir's defenses one
last time while we wait, too.</t>
  </si>
  <si>
    <t>#800WThank you, Toval.</t>
  </si>
  <si>
    <t>#E[A]#M_0#600WI wish you all well...</t>
  </si>
  <si>
    <t>#500WI leave Elise...and Princess Alfin in...</t>
  </si>
  <si>
    <t>#3KOh...</t>
  </si>
  <si>
    <t>#3KLooks like he went back to sleep.</t>
  </si>
  <si>
    <t>#KHe still hasn't got most of his stamina
back, I'm afraid.</t>
  </si>
  <si>
    <t>#E[1]#M_AIt'll be a little while longer before he's
ready to see any of the villagers, too.</t>
  </si>
  <si>
    <t>#E_F#M_0</t>
  </si>
  <si>
    <t>#KThat's not surprising, really.</t>
  </si>
  <si>
    <t>#4KIn the meantime, it would be my honor
to assist you in any way I can.</t>
  </si>
  <si>
    <t>#E[1]#M_0I'm confident that my skills as a maid
will prove to be of use.</t>
  </si>
  <si>
    <t>#KWhy, thank you. I'd be delighted to take
you up on that.</t>
  </si>
  <si>
    <t>#K#FAnd like your father said, take care to
rest as much as you can tomorrow.</t>
  </si>
  <si>
    <t>#4K#FOf course.</t>
  </si>
  <si>
    <t>#3KAnd you should take care not to overwork
yourself, please. We're happy to help out
however we can.</t>
  </si>
  <si>
    <t>That was how we had all made it safely
back from Nord.</t>
  </si>
  <si>
    <t>Word of my father's awakening spread
throughout the village like wildfire...</t>
  </si>
  <si>
    <t>And while there were still plenty of dark
times looming on the horizon, for the first
time in a while, the people of Ymir had a
reason to smile.</t>
  </si>
  <si>
    <t>Sharon joined the party.</t>
  </si>
  <si>
    <t>Rean and Sharon can now use
Overdrive when linked with one
another.</t>
  </si>
  <si>
    <t>With Rean acting as a medium,
Alisa and Sharon can now use
Overdrive when linked with one
another.</t>
  </si>
  <si>
    <t>With Rean acting as a medium,
Millium and Claire can now use
Overdrive when linked with one
another.</t>
  </si>
  <si>
    <t>EV_01_48_01</t>
  </si>
  <si>
    <t>#E_I#M[0]</t>
  </si>
  <si>
    <t>#2K(Looks like Dad's staying in bed today.
Good. He needs all the rest he can get.)</t>
  </si>
  <si>
    <t>#E[1]#M[9](I'm glad he's woken up, at least, even
if he's still got a long way to go until
he's fully recovered.)</t>
  </si>
  <si>
    <t>#E_0#M[0](...I'll bet everyone else has already gone
out for the day.)</t>
  </si>
  <si>
    <t>#E_0#M[9](I should probably go find something to
do, too. Got to make the most of today
to get ready for tomorrow.)</t>
  </si>
  <si>
    <t>TU_01_FREEDAY2</t>
  </si>
  <si>
    <t>EV_01_49_00</t>
  </si>
  <si>
    <t>EV_01_50_01</t>
  </si>
  <si>
    <t>AniEvRyoteMune</t>
  </si>
  <si>
    <t>#4KGood morning, everyone.</t>
  </si>
  <si>
    <t>#E_0#M_0Did you sleep well?</t>
  </si>
  <si>
    <t>#KWe did, thank you. I think I can speak for
everyone when I say that was just what
we needed to take on the day.</t>
  </si>
  <si>
    <t>#KBreakfast was deeelicious, too!</t>
  </si>
  <si>
    <t>#1KI'm kinda jealous of you, Rean.</t>
  </si>
  <si>
    <t>#KHaha. Really?</t>
  </si>
  <si>
    <t>#4KIt wouldn't have been possible if not
for Sharon. She's been an incredible
help these past couple of days.</t>
  </si>
  <si>
    <t>#E_0#M_0She's even taught me a few new tricks
in the kitchen. All this cooking's been
rather fun with her around.</t>
  </si>
  <si>
    <t>#1KOh, the pleasure's been all mine.
This has been a wonderful opportunity
to learn more about the local dishes.</t>
  </si>
  <si>
    <t>#E_0#M_0I simply can't wait to treat each and
every one of you to the new recipes I've
picked up after some additional practice.</t>
  </si>
  <si>
    <t>#KAhaha. I doubt you even NEED the
practice, Sharon.</t>
  </si>
  <si>
    <t>#K*sigh* Just don't forget that this isn't
your home, okay? No overstepping your
bounds.</t>
  </si>
  <si>
    <t>#KTeehee. But of course.</t>
  </si>
  <si>
    <t>#1KIncidentally, how is Baron Schwarzer?</t>
  </si>
  <si>
    <t>#E_8#M_0As much of a relief it was to see him
up and about again, he doesn't seem
to be back to his old self yet.</t>
  </si>
  <si>
    <t>#4KI'm afraid not. And you wouldn't be
the only one who's noticed, either.</t>
  </si>
  <si>
    <t>#E_8#M_AFather Bernard said as much when he
came by as well. For now, he needs to
focus on getting his strength back.</t>
  </si>
  <si>
    <t>#E_0#M_0We'll have to take things one step at a
time, but so long as he eats well and
gets plenty of rest, I'm told he'll be fine.</t>
  </si>
  <si>
    <t>#1K#FHaha. Glad to hear it.</t>
  </si>
  <si>
    <t>#K...So am I.</t>
  </si>
  <si>
    <t>#E_8#M_9Just...please tell him not to try and
rush things. You know how he is, Mom.</t>
  </si>
  <si>
    <t>Voice</t>
  </si>
  <si>
    <t>#0TNo need to tell me. I heard you just
fine myself.</t>
  </si>
  <si>
    <t>C</t>
  </si>
  <si>
    <t>#K#0T...!</t>
  </si>
  <si>
    <t>#K#0TShouldn't you be resting, darling?</t>
  </si>
  <si>
    <t>#K#0TAnd what did I literally just say?
You should get back to bed, Dad.</t>
  </si>
  <si>
    <t>Not to worry. My injuries have entirely
closed at this point, so a little trip down
the stairs won't kill me.</t>
  </si>
  <si>
    <t>#E[1]#M_AIf anything, I'm a bit unsteady on my
feet after all that sleeping...</t>
  </si>
  <si>
    <t>#E_0#M_0...but you can't fault me for wanting to
see my son and his friends off, can you?</t>
  </si>
  <si>
    <t>#E_8#M_0You can forgive your old man for playing
tough just this once.</t>
  </si>
  <si>
    <t>#K#0TWell...if it's just this once.</t>
  </si>
  <si>
    <t>#E_8#M_4</t>
  </si>
  <si>
    <t>#K#0T*sigh* If you must...</t>
  </si>
  <si>
    <t>#K#0THaha. You can clearly see who
Rean takes after.</t>
  </si>
  <si>
    <t>#K#0TAin't that the truth.</t>
  </si>
  <si>
    <t>I don't doubt for a moment that you'll find
your classmates and bring them back here
safely.</t>
  </si>
  <si>
    <t>#E_2#M_ASo go out there and do it. Go, and walk the
path that you want to take through these
turbulent times.</t>
  </si>
  <si>
    <t>You may not know what that path is just yet,
but so long as you're together, you'll find
something to guide you in the right direction.</t>
  </si>
  <si>
    <t>#3KThanks, Dad.</t>
  </si>
  <si>
    <t>#E_0#M_9I'll be back before you know it.</t>
  </si>
  <si>
    <t>#E_0#M_9Until then, I leave everything here
in your capable hands.</t>
  </si>
  <si>
    <t>I won't let you down.</t>
  </si>
  <si>
    <t>#E_2#M_0Good luck, son!</t>
  </si>
  <si>
    <t>ET_01_74_02_position</t>
  </si>
  <si>
    <t>EV_01_74_02</t>
  </si>
  <si>
    <t>C_NPC000</t>
  </si>
  <si>
    <t>Instructor Sara</t>
  </si>
  <si>
    <t>C_PLY003_C10</t>
  </si>
  <si>
    <t>Laura</t>
  </si>
  <si>
    <t>C_PLY005_C10</t>
  </si>
  <si>
    <t>Emma</t>
  </si>
  <si>
    <t>C_PLY006_C10</t>
  </si>
  <si>
    <t>Jusis</t>
  </si>
  <si>
    <t>Claire</t>
  </si>
  <si>
    <t>C_NPC900</t>
  </si>
  <si>
    <t>Dummy</t>
  </si>
  <si>
    <t>AniEvRyoteburi</t>
  </si>
  <si>
    <t>AniEvMegane</t>
  </si>
  <si>
    <t>AniEvRyoteAtama</t>
  </si>
  <si>
    <t>AniEvHookaki</t>
  </si>
  <si>
    <t>AniEv2135</t>
  </si>
  <si>
    <t>AniEvTeKosi</t>
  </si>
  <si>
    <t>AniEvYareyare</t>
  </si>
  <si>
    <t>AniEv1355</t>
  </si>
  <si>
    <t>AniEvShagami</t>
  </si>
  <si>
    <t>AniEvRyoteGyu</t>
  </si>
  <si>
    <t>ET_01_74_02_position</t>
  </si>
  <si>
    <t>#4KWelcome home, Rean.</t>
  </si>
  <si>
    <t>#E_0#M_0I see you were able to find the rest of
your classmates.</t>
  </si>
  <si>
    <t>#KYeah. This is everyone!</t>
  </si>
  <si>
    <t>#K*sigh* It sure wasn't easy...</t>
  </si>
  <si>
    <t>#KAhaha. It sure wasn't easy, but we
managed.</t>
  </si>
  <si>
    <t>#KI'm just glad we made it back
in one piece.</t>
  </si>
  <si>
    <t>#E_0#M_9The last part was definitely the
biggest pain.</t>
  </si>
  <si>
    <t>#KI'm just glad we made it back at all!</t>
  </si>
  <si>
    <t>#E_0#M_0It's nice that we found everybody,
though.</t>
  </si>
  <si>
    <t>#KHaha. The winds were on our side
this time.</t>
  </si>
  <si>
    <t>#E[8]#M_9</t>
  </si>
  <si>
    <t>#2KSOMEONE didn't make it
easy to find them, though.</t>
  </si>
  <si>
    <t>#KHeh...</t>
  </si>
  <si>
    <t>#K...Indeed.</t>
  </si>
  <si>
    <t>#KRegardless, we wouldn't have been able
to make it here if not for you all coming
to find us.</t>
  </si>
  <si>
    <t>#E_4#M_4Thank you.</t>
  </si>
  <si>
    <t>#K#FHeehee. And naturally, that goes for you,
too, Celine.</t>
  </si>
  <si>
    <t>#KYeah, yeah. Whatever.</t>
  </si>
  <si>
    <t>#2KIt's good to see you guys again.</t>
  </si>
  <si>
    <t>#E[5]#M_9</t>
  </si>
  <si>
    <t>#2KHeehee. It's great to see you guys
again.</t>
  </si>
  <si>
    <t>#2KAhaha. It's great to see you guys
again.</t>
  </si>
  <si>
    <t>#2KThe winds must have been on your side.</t>
  </si>
  <si>
    <t>#2KIt sounds like there was some trouble
along the way, but you came back, and
that's all that matters.</t>
  </si>
  <si>
    <t>4[autoE4]</t>
  </si>
  <si>
    <t>#E[3]#M_4</t>
  </si>
  <si>
    <t>#K#0TI can't say I'm surprised to find you're
in good health, though. Ill weeds grow
apace, after all.</t>
  </si>
  <si>
    <t>#E[9]#M_9</t>
  </si>
  <si>
    <t>#1PHeh. I could say the same about you.</t>
  </si>
  <si>
    <t>#E[H]#M_9Given how useless you are at anything you
can't learn from a book, part of me expected
we would next meet with you behind bars.
Again.</t>
  </si>
  <si>
    <t>#E[H]#M_0</t>
  </si>
  <si>
    <t>#K#0TArgh! It hasn't even been thirty damn
seconds and I already want to kill you...</t>
  </si>
  <si>
    <t>#E[Q]#M_0</t>
  </si>
  <si>
    <t>OKAY, my turn!</t>
  </si>
  <si>
    <t>Q</t>
  </si>
  <si>
    <t>F</t>
  </si>
  <si>
    <t>ET_01_74_02_MILLIUM</t>
  </si>
  <si>
    <t>R</t>
  </si>
  <si>
    <t>E</t>
  </si>
  <si>
    <t>Aww. Why'd you move outta the way?</t>
  </si>
  <si>
    <t>#7PBecause you were trying to hug me,
obviously.</t>
  </si>
  <si>
    <t>#E[A]#M_A</t>
  </si>
  <si>
    <t>Oh, c'mon. You know you want to.</t>
  </si>
  <si>
    <t>5</t>
  </si>
  <si>
    <t>#2KWhile I'd expected you to come back with
your classmates, I didn't think you'd come
back with Sara, too.</t>
  </si>
  <si>
    <t>#E[5]#M_0#e[4]Not that anything'd ever happen to you
of all people.</t>
  </si>
  <si>
    <t>#2KStill, while I expected you to return with
your classmates, I wasn't expecting you
to bring back Sara, too...</t>
  </si>
  <si>
    <t>#E_8#M_9Not that anything would ever happen to
you, of course.</t>
  </si>
  <si>
    <t>#2KHeehee. I didn't doubt your safe return
for a moment, Lady Sara. ㈱</t>
  </si>
  <si>
    <t>#K#0TUh... Thanks, I guess?</t>
  </si>
  <si>
    <t>#4KHeh. It certainly has gotten lively around
here.</t>
  </si>
  <si>
    <t>#KHaha. It sure has.</t>
  </si>
  <si>
    <t>#E_4#M_9You're looking a lot better, Dad.</t>
  </si>
  <si>
    <t>#4KI'm still a ways from being back to my
old self, but I'm finding it a lot easier to
walk around.</t>
  </si>
  <si>
    <t>#E[1]#M_0Toval and Captain Claire have kindly been
handling both the village's security and
correspondence with the other regions.</t>
  </si>
  <si>
    <t>#E_0#M_0Which means I can focus on my health.</t>
  </si>
  <si>
    <t>#KHaha. We're not doing anything special,
really.</t>
  </si>
  <si>
    <t>#KWe're just glad that you've been getting
better.</t>
  </si>
  <si>
    <t>#E[1]#M_0Toval and Sharon have kindly been
handling both the village's security and
correspondence with the other regions.</t>
  </si>
  <si>
    <t>#KHeehee. We've done nothing special,
I assure you.</t>
  </si>
  <si>
    <t>#KWe're just glad to see you getting
better.</t>
  </si>
  <si>
    <t>#E[1]#M_0Sharon and Captain Claire have kindly been
handling both the village's security and
correspondence with the other regions.</t>
  </si>
  <si>
    <t>#KHeehee. We're doing nothing special,
really.</t>
  </si>
  <si>
    <t>#KWe're simply glad to see your condition
steadily improving.</t>
  </si>
  <si>
    <t>#4KThat's not true at all. You've done
so much for us, I don't even know
where to begin thanking you.</t>
  </si>
  <si>
    <t>#E[1]#M_0And, Rean, I want you to know that
we're both so proud of what you've
accomplished.</t>
  </si>
  <si>
    <t>#E_8#M_0It couldn't have been easy coming
this far, but you did it. You should
hold your head high.</t>
  </si>
  <si>
    <t>#KHaha... Thanks, Mom.</t>
  </si>
  <si>
    <t>#E[G]#M_9Though, I wouldn't have been able to
do any of it alone. It was only possible
because everyone was with me.</t>
  </si>
  <si>
    <t>#4KHaha. Well, I think we've been standing
out here long enough.</t>
  </si>
  <si>
    <t>#E_0#M_0I've had rooms prepared for you all
at the Phoenix Wings, so go ahead
and rest there.</t>
  </si>
  <si>
    <t>#KOh, nice.</t>
  </si>
  <si>
    <t>#E[4]#M_4</t>
  </si>
  <si>
    <t>#KIsn't that where we stayed during our
last visit?</t>
  </si>
  <si>
    <t>#4KThat's the one. I imagine you must all
be exhausted after all that's transpired
in the past few days.</t>
  </si>
  <si>
    <t>#4KThe open-air bath's finally been
repaired, too.</t>
  </si>
  <si>
    <t>#E_4#M_0If you get the chance, you should
enjoy a nice, relaxing bath after all
your hard work.</t>
  </si>
  <si>
    <t>ET_01_74_02_MILLIUM</t>
  </si>
  <si>
    <t>ET_01_74_02_LoadSaveData</t>
  </si>
  <si>
    <t>EV_01_75_01</t>
  </si>
  <si>
    <t>#E[1]#M[0]</t>
  </si>
  <si>
    <t>#2K(Okay. Our meeting in the Phoenix Wings'
cafeteria isn't until this afternoon...)</t>
  </si>
  <si>
    <t>(Which means I've got plenty of time to
figure out what we can do beforehand.)</t>
  </si>
  <si>
    <t>#E_I#M[0](Maybe it'd help to ask the others about
what's on their minds, too...)</t>
  </si>
  <si>
    <t>#E_0#M[9](Yeah. Sounds like a plan!)</t>
  </si>
  <si>
    <t>TU_01_FREEDAY3</t>
  </si>
  <si>
    <t>EV_01_76_00</t>
  </si>
  <si>
    <t>#3K(I've still got some time left before the
meeting starts.)</t>
  </si>
  <si>
    <t>#E[1]#M[0](Maybe I should go get some rest?)</t>
  </si>
  <si>
    <t>#1C#1CEventually, the clock struck twelve...</t>
  </si>
  <si>
    <t>One by one, Class VII began to make their way to the
Phoenix Wings' cafeteria.</t>
  </si>
  <si>
    <t>And once they had all gathered, they jumped right into
discussing what they were going to do from that point
forward.</t>
  </si>
  <si>
    <t>SB_KIZUNA_LAURA_01</t>
  </si>
  <si>
    <t>#4KSo this is your bedroom?</t>
  </si>
  <si>
    <t>#E[1]#M_4The decor has something of an Eastern
feel to it. Fitting for a former student
of Yun Ka-fai's.</t>
  </si>
  <si>
    <t>#E_0#M_4Is there anything here that's particularly
representative of the Eight Leaves school?</t>
  </si>
  <si>
    <t>#E_F#M_9</t>
  </si>
  <si>
    <t>#4KHaha... I should've known.</t>
  </si>
  <si>
    <t>#E[9]#M_0You caught me off guard when you asked
to see my room, but it figures that's what
you were interested in.</t>
  </si>
  <si>
    <t>#4KHmm? Why would you be surprised?</t>
  </si>
  <si>
    <t>#4KOh, it's nothing.</t>
  </si>
  <si>
    <t>#E[1]#M_0As for your question, I don't have all that
much, I'm afraid.</t>
  </si>
  <si>
    <t>#E_0#M_9Wait... Actually, I have some tea leaves
Master Ka-fai gave to Dad a while back,
I think.</t>
  </si>
  <si>
    <t>#E_J#M_9How about it? You up for having some
green tea?</t>
  </si>
  <si>
    <t>#4KReally? I'd like that very much.</t>
  </si>
  <si>
    <t>Table_Ocha</t>
  </si>
  <si>
    <t>isu01</t>
  </si>
  <si>
    <t>#K*sip* This has quite a refined taste
indeed.</t>
  </si>
  <si>
    <t>It isn't my first time tasting green tea--
Monica let me sample the tea served at
her class' teahouse during the festival...</t>
  </si>
  <si>
    <t>#E_4#M_4...but this seems to have more depth to its
flavor and fragrance.</t>
  </si>
  <si>
    <t>#4K#0THaha. Master Ka-fai is a huge fan of this
kind, apparently. He brought it back from
the East himself.</t>
  </si>
  <si>
    <t>#E[1]#M_9He's always bringing gifts whenever he
comes to visit, so he's popular among the
locals. Everyone here likes him.</t>
  </si>
  <si>
    <t>#KHeehee. Really, now?</t>
  </si>
  <si>
    <t>I've yet to have the opportunity to meet
him in person...</t>
  </si>
  <si>
    <t>#E_0#M_4...but I can easily see why he and Father
get along so well.</t>
  </si>
  <si>
    <t>#E[C]#M_0Would you happen to know where he is
now?</t>
  </si>
  <si>
    <t>#4K#0TNope, afraid not. That letter I received
from him during our vacation here didn't
specify.</t>
  </si>
  <si>
    <t>#E_E#M_0He's always been something of a vagrant.
He wanders the continent throughout the
year, stopping off wherever he pleases.</t>
  </si>
  <si>
    <t>#E[1]#M_0So while I couldn't tell you where he is,
I'm sure he's just fine.</t>
  </si>
  <si>
    <t>#KI imagine so. If rumor is to be believed,
he's as proficient with a blade as Father,
if not more so.</t>
  </si>
  <si>
    <t>#K#0TAre you worried about your dad?</t>
  </si>
  <si>
    <t>#K#0TI am. I try to avoid admitting it publicly,
but it's a fact.</t>
  </si>
  <si>
    <t>#E_8#M_0His skill is as immense as ever, but given
the various new weapons that have come
into play during this war...</t>
  </si>
  <si>
    <t xml:space="preserve">#E_F#M_0...along with other powerful warriors such
as General Aurelia and that knight from
Ouroboros... </t>
  </si>
  <si>
    <t>#K#0TYeah. I can't blame you for being a little
concerned under the circumstances.</t>
  </si>
  <si>
    <t>#E_0#M_0Still, all we can do in the meantime is
keep going and do what we're able.</t>
  </si>
  <si>
    <t>So long as we keep that up, I'm sure we'll
be reunited with them in due time.</t>
  </si>
  <si>
    <t>#K#0TMaybe...</t>
  </si>
  <si>
    <t>#E[1]#M_4Heehee. No. You're right.</t>
  </si>
  <si>
    <t>#E_0#M_4In a sense, this is but another trial we
must overcome to reach greater heights.</t>
  </si>
  <si>
    <t xml:space="preserve">#K#0TYeah. And I know we can overcome it so
long as we're together. </t>
  </si>
  <si>
    <t>Your bond with Laura strengthened!</t>
  </si>
  <si>
    <t>SB_KIZUNA_EMMA_01A</t>
  </si>
  <si>
    <t>Keito1</t>
  </si>
  <si>
    <t>Keito2</t>
  </si>
  <si>
    <t>Keito3</t>
  </si>
  <si>
    <t>KZ0501_1</t>
  </si>
  <si>
    <t>KZ0501_OFF</t>
  </si>
  <si>
    <t>AniEv5750</t>
  </si>
  <si>
    <t>AniAttachEQU214</t>
  </si>
  <si>
    <t>#E[1]#M[4]</t>
  </si>
  <si>
    <t>#K♪ ♪ ♪</t>
  </si>
  <si>
    <t>#3KI made some tea, Emma.</t>
  </si>
  <si>
    <t>#E[C]#M_9Wow... That looks great so far.</t>
  </si>
  <si>
    <t>#KHeehee. Why, thank you, Rean.</t>
  </si>
  <si>
    <t>#E[5]#M_4I think this deep blue color will really
suit her, personally.</t>
  </si>
  <si>
    <t>#3KYeah, definitely. I can't wait to see how
it'll look when it's done.</t>
  </si>
  <si>
    <t>AniDetachEQU214</t>
  </si>
  <si>
    <t>#K#0THaha. It's nice to see how close the two
of you are.</t>
  </si>
  <si>
    <t>#K#0TClose? Do you really think so?</t>
  </si>
  <si>
    <t>#E_8#M_0She's certainly important to me, but at
the same time, she's not exactly pleasant 
to me most of the time, either...</t>
  </si>
  <si>
    <t>#K#0TI don't think she means any harm by it.</t>
  </si>
  <si>
    <t>#E_8#M_9Don't tell her that I said this, but she
was really worried about you the whole
time we were separated.</t>
  </si>
  <si>
    <t>#E_8#M_9I know for a fact that she cares about
you, even if she has a tough time putting
it into words.</t>
  </si>
  <si>
    <t>#K#0TReally...?</t>
  </si>
  <si>
    <t>#E_4#M_0Heehee. Thanks for telling me. We've been
together since the day I was born, but I
guess I still have a hard time reading her.</t>
  </si>
  <si>
    <t>#E[1]#M_0Once I began training to become a full-
fledged witch, she became my familiar...</t>
  </si>
  <si>
    <t>#E_8#M_0So in a sense, she's like a sister to me.</t>
  </si>
  <si>
    <t>#K#0TReally? I'm kind of jealous.</t>
  </si>
  <si>
    <t>#E_8#M_9As far as siblings go, it's like you two
can be completely open with one another.</t>
  </si>
  <si>
    <t>#E[5]#M_9But when it comes to Elise, I always find
myself holding back from saying what I'm
really thinking.</t>
  </si>
  <si>
    <t>#K#0TAhaha... You say that, but I'm sure Celine
is still keeping plenty of things from me.</t>
  </si>
  <si>
    <t>#E_E#M_AI can certainly be more open with her
than I can with Vita, though, at least...</t>
  </si>
  <si>
    <t>#K#0T...If you don't mind my asking, how are
the two of you related, anyway?</t>
  </si>
  <si>
    <t>#E_0#M_0You said she was 'something of a sister'
to you when we first found out her true
identity.</t>
  </si>
  <si>
    <t>#K#0TShe's a sister in the sense that we both
trained to become witches together.</t>
  </si>
  <si>
    <t>#E[1]#M_AI always admired and looked up to her,
both for her skill in witchcraft and her
beautiful voice.</t>
  </si>
  <si>
    <t>#E_F#M_AEven now, I feel like I'll never be able
to catch up to her in terms of raw talent.</t>
  </si>
  <si>
    <t>#K#0TI see...</t>
  </si>
  <si>
    <t>#E[1]#M_9Maybe you can, maybe you can't. All you
can do is keep trying, really.</t>
  </si>
  <si>
    <t>#K#0TI suppose...</t>
  </si>
  <si>
    <t>#E_J#M_0</t>
  </si>
  <si>
    <t>#K#0TOne thing's for certain: you won't be able
to catch up with her in a day.</t>
  </si>
  <si>
    <t>#E[1]#M_0You didn't learn how to knit that scarf in
a day, right? That took time. Catching up
to Vita shouldn't feel any different.</t>
  </si>
  <si>
    <t xml:space="preserve">#E_0#M_9All you can do is keep trying to better
yourself. </t>
  </si>
  <si>
    <t>#K#0TWhen you put it that way...</t>
  </si>
  <si>
    <t>#E[1]#M_4Heehee. You have a point.</t>
  </si>
  <si>
    <t>#E_4#M_4Thank you for the encouragement, Rean.
I feel a lot better now.</t>
  </si>
  <si>
    <t>Eventually, Emma finished knitting the scarf and promptly
delivered it to Celine.</t>
  </si>
  <si>
    <t>And while she may not have put it in words, it was obvious
from her purring that she was very pleased.</t>
  </si>
  <si>
    <t>Your bond with Emma strengthened!</t>
  </si>
  <si>
    <t>SB_KIZUNA_FIE_01</t>
  </si>
  <si>
    <t>KZ0701_1</t>
  </si>
  <si>
    <t>KZ0701_2</t>
  </si>
  <si>
    <t>#KSo, what're we making?</t>
  </si>
  <si>
    <t>You've got a lot of different ingredients
together, that's for sure.</t>
  </si>
  <si>
    <t>#KField rations.</t>
  </si>
  <si>
    <t>#E[1]#M_0We've still got a lot more traveling ahead
of us, so I thought it'd be a good idea to
prep some.</t>
  </si>
  <si>
    <t>#KField rations? Like the ones used by the
army?</t>
  </si>
  <si>
    <t>#E[1]#M_0That's actually not a bad idea, Fie.
There's no telling what kind of situation
we could find ourselves in.</t>
  </si>
  <si>
    <t>#E_0#M_9So you know how to make them?</t>
  </si>
  <si>
    <t>#KYup. I helped make them back in the corps,
and it stuck with me.</t>
  </si>
  <si>
    <t>#E[1]#M_9Came in handy when we were lying low
in Celdic, too.</t>
  </si>
  <si>
    <t>#KSounds like learning really paid off.
All right! I'm ready when you are.</t>
  </si>
  <si>
    <t>Fie then began teaching Rean the best way to make field
rations, their difference in experience all too obvious.</t>
  </si>
  <si>
    <t>Eventually, the time to sample their new creations came,
and...</t>
  </si>
  <si>
    <t>food1</t>
  </si>
  <si>
    <t>#3KWell, they certainly taste...unique.</t>
  </si>
  <si>
    <t>#E[9]#M_0In the sense that they don't really taste
much like anything at all. Makes me think
of the food we had at Garrelia Fortress.</t>
  </si>
  <si>
    <t>#E[A]#M_0</t>
  </si>
  <si>
    <t>#4KThis tastes even worse.</t>
  </si>
  <si>
    <t>#E[9]#M_0You don't eat them for fun, though. Just
to get nutrition in the field.</t>
  </si>
  <si>
    <t>#E_I#M_0Elliot and Machias didn't have an easy
time with them. It was like they had the
life drained out of them.</t>
  </si>
  <si>
    <t>#3KYou know, I get that they're just to have
food to eat in combat situations, but why
not try and make them a bit tastier?</t>
  </si>
  <si>
    <t>#4KWhy?</t>
  </si>
  <si>
    <t>#3KWell, I'm sure you and Captain Claire are
used to eating food like this...</t>
  </si>
  <si>
    <t>#E_8#M_9...but to say the rest of us aren't is an
understatement.</t>
  </si>
  <si>
    <t>#E[5]#M_9And besides, if you're going to take the
time to make food, wouldn't it be better
if everyone could enjoy it?</t>
  </si>
  <si>
    <t>#4K...I guess.</t>
  </si>
  <si>
    <t>#E[1]#M_0Keeping morale up is just as important as
keeping everyone fed.</t>
  </si>
  <si>
    <t>#E_2#M_0It'd be a good chance to put the cooking
classes at the academy to use, too.</t>
  </si>
  <si>
    <t>#3KYeah. Ready to see what we can do?</t>
  </si>
  <si>
    <t>Thus the experiment to make a new kind of ration that
tasted reasonably edible began.</t>
  </si>
  <si>
    <t>After scouring the mansion, they threw in one ingredient
after another. As one might expect, this also led to one
failure after another...</t>
  </si>
  <si>
    <t>In the end, they eventually gave up and asked Rean's mother,
who was more than happy to help.</t>
  </si>
  <si>
    <t>food2</t>
  </si>
  <si>
    <t>#3K*munch* Wow! These are pretty good!</t>
  </si>
  <si>
    <t>#3K...Yeah, they are.</t>
  </si>
  <si>
    <t>#E_4#M_9Hooray.</t>
  </si>
  <si>
    <t>#0THard to believe adding a few herbs could
make this much of a difference.</t>
  </si>
  <si>
    <t>#E_0#M_9Seems like there's more to cooking than
meets the eye.</t>
  </si>
  <si>
    <t>#K#0THaha. Agreed.</t>
  </si>
  <si>
    <t>#E[1]#M_9It's not easy, but putting in the effort's
worth it in the long run if these rations
have anything to say about it.</t>
  </si>
  <si>
    <t>#K#0TTrue. I had fun prepping them together
with someone, too.</t>
  </si>
  <si>
    <t>#E_I#M_0(...Unlike in the corps.)</t>
  </si>
  <si>
    <t>#K#0THmm? Did you say something?</t>
  </si>
  <si>
    <t>#K#0TJust that it was a good learning
experience.</t>
  </si>
  <si>
    <t>#E_4#M_9Thanks, Rean.</t>
  </si>
  <si>
    <t>After that, they tried making a few more of their new
rations while they still had the recipe fresh in mind.</t>
  </si>
  <si>
    <t>Your bond with Fie strengthened!</t>
  </si>
  <si>
    <t>SB_KIZUNA_SHARON_02</t>
  </si>
  <si>
    <t>AniEv7790</t>
  </si>
  <si>
    <t>AniEv7795</t>
  </si>
  <si>
    <t>AniEvOdoroki</t>
  </si>
  <si>
    <t>#4KOh, you're making Ymir-style borscht?</t>
  </si>
  <si>
    <t>#E_0#M_9Good idea. It's got plenty of vegetables,
and it should be great for warming him
up, to boot.</t>
  </si>
  <si>
    <t>#1KHeehee. I couldn't agree more. All of the
protein in the meat I'll be using should
help accelerate his recovery as well.</t>
  </si>
  <si>
    <t>#E_0#M_0Master Rean, could I trouble you to chop
the vegetables?</t>
  </si>
  <si>
    <t>#E[5]#M_0If you would, I'll set about preparing the
meat and seasoning the soup.</t>
  </si>
  <si>
    <t>#4KSure.</t>
  </si>
  <si>
    <t>#K#4K*whistle* ♪</t>
  </si>
  <si>
    <t>#E_4#M[9]</t>
  </si>
  <si>
    <t>#4K(It's times like these where she seems
like just any other maid.)</t>
  </si>
  <si>
    <t>#E[G]#M[9](Takes me back to watching her cook for
us in the dorm.)</t>
  </si>
  <si>
    <t>#E_8#M[9](It's hard to believe that she's actually
an Enforcer for Ouroboros sometimes...)</t>
  </si>
  <si>
    <t>#E_2#M_A#e[D]</t>
  </si>
  <si>
    <t>Ow!</t>
  </si>
  <si>
    <t>#KIs something wrong?</t>
  </si>
  <si>
    <t>Heavens! You've sliced your finger.</t>
  </si>
  <si>
    <t>#3K...Haha. Sorry. I should've been paying
more attention.</t>
  </si>
  <si>
    <t>#E_8#M_9I didn't cut it too deeply, though, so it
should be fine.</t>
  </si>
  <si>
    <t>Oh, no. That won't do at all.</t>
  </si>
  <si>
    <t>#E_4#M_0Would you hold still a moment, please?
I'll stop the bleeding.</t>
  </si>
  <si>
    <t>AniWait1</t>
  </si>
  <si>
    <t>*suck*</t>
  </si>
  <si>
    <t>#3KSh-Sharon?! What are you...?!</t>
  </si>
  <si>
    <t>#E_F#M[0](Th-This is so awkward...)</t>
  </si>
  <si>
    <t>There. That should do the trick.</t>
  </si>
  <si>
    <t>#3KSh-Sharon, I'm not sure it's a good idea
to start sucking on people's fingers out
of the blue like that...</t>
  </si>
  <si>
    <t>Teehee. Any particular reason? Hmm?</t>
  </si>
  <si>
    <t>#E[5]#M_0I'll bring you a bandage, so please wait in
the adjacent room. ㈱</t>
  </si>
  <si>
    <t>#E[9]#M[8]</t>
  </si>
  <si>
    <t>#3K(She's messing with me again, isn't she?
*sigh*)</t>
  </si>
  <si>
    <t>#K#0TThere we are. All better.</t>
  </si>
  <si>
    <t>#E_0#M_0Please leave the rest of the work to me.
You should give your finger time to heal.</t>
  </si>
  <si>
    <t>#K#0T*sigh* You're probably right... I'm sorry
that I couldn't be of more help.</t>
  </si>
  <si>
    <t>#K#0TYou needn't be sorry, Master Rean. You
made a valuable contribution as it was.</t>
  </si>
  <si>
    <t>#E[1]#M_0It brought back memories of Lady Alisa's
younger days, too.</t>
  </si>
  <si>
    <t>#E[5]#M_0Whenever she fell and scraped her knees,
she would always start crying for me to
come and help her. ♪</t>
  </si>
  <si>
    <t>#K#0THaha. Aww, how sweet.
(I can picture how embarrassed she'd be if
she learned Sharon was telling people this.)</t>
  </si>
  <si>
    <t>#E_0#M_9Come to think of it, you've been working
for the Reinford family for a while now,
haven't you?</t>
  </si>
  <si>
    <t>#K#0TSeven years, in fact. It was shortly after
Mr. Reinford's passing.</t>
  </si>
  <si>
    <t>#E_8#M_0I cannot begin to thank Madam Chairman
Irina enough for giving me the chance she
did.</t>
  </si>
  <si>
    <t>#E[1]#M_0It was only thanks to her kindness that
I was able to begin a new life under her
employ.</t>
  </si>
  <si>
    <t>#K#0TDoes that mean you'd never been a maid
before she hired you, then?</t>
  </si>
  <si>
    <t>#E_F#M_0What were you before tha...? ...Oh.</t>
  </si>
  <si>
    <t>#K#0THeehee. As you no doubt suspect, I lived
as an Enforcer.</t>
  </si>
  <si>
    <t>#E[1]#M_AA mission given to me by Ouroboros was
what first led me to meet her...</t>
  </si>
  <si>
    <t>#E_0#M_0...and she wasted no time in trying to hire
me.</t>
  </si>
  <si>
    <t>#E[5]#M_0I served in both capacities concurrently
after that.</t>
  </si>
  <si>
    <t>#K#0TYou won't find many executives who would
knowingly hire an agent of Ouroboros...
She never ceases to amaze, huh?</t>
  </si>
  <si>
    <t>#K#0TTeehee. She certainly doesn't.</t>
  </si>
  <si>
    <t>#E[1]#M_0Nonetheless, it was thanks to her that
I was able to find a new path of my own.</t>
  </si>
  <si>
    <t>#E_E#M_0It's too late for me to turn back and
change what's already been done, but she
was willing to give me a different future.</t>
  </si>
  <si>
    <t>#K#0TWhat do you mean...?</t>
  </si>
  <si>
    <t>#K#0T...Oh, nothing. I was simply thinking out
loud.</t>
  </si>
  <si>
    <t>#E_0#M_0Regardless of what happened in the past,
my love for the Reinford family will never
waver.</t>
  </si>
  <si>
    <t>#E[5]#M_0Nor will my devotion to Class VII, Master
Rean. I shall continue to do all that I can
to serve you. ㈱</t>
  </si>
  <si>
    <t>#K#0T...Thank you. I know we can always count
on you.</t>
  </si>
  <si>
    <t>#E_0#M_9And everyone else knows that, too. I hope
we'll always stay fondly in your thoughts,
Sharon.</t>
  </si>
  <si>
    <t>After their conversation was finished, Sharon returned to
preparing Baron Schwarzer's meal...</t>
  </si>
  <si>
    <t>...and after helping however he could until his mother
returned, Rean left them to finish by themselves.</t>
  </si>
  <si>
    <t>Your bond with Sharon strengthened!</t>
  </si>
  <si>
    <t>SB_KIZUNA_ALISA_02_B</t>
  </si>
  <si>
    <t>SB_KIZUNA_FIE_01_B</t>
  </si>
  <si>
    <t>SB_KIZUNA_SHARON_01_B</t>
  </si>
  <si>
    <t>SB_KIZUNA_SHARON_02_B</t>
  </si>
  <si>
    <t>EV_SB_04_TALK_TEO_LUCIA_1</t>
  </si>
  <si>
    <t>SB_04_TALK_TEO_LUCIA</t>
  </si>
  <si>
    <t>AniEv7810</t>
  </si>
  <si>
    <t>#KRean...we were just told what's
about to happen.</t>
  </si>
  <si>
    <t>#KYou're to take part in the liberation of
the capital, yes?</t>
  </si>
  <si>
    <t>#E_2I'm sure you're aware of how dangerous
this will be. More so than anything else
you've done to date.</t>
  </si>
  <si>
    <t>#3K#0TI am. But this is our chance to bring the
civil war to an end for good.</t>
  </si>
  <si>
    <t>#E_FI know how you guys worry about me...</t>
  </si>
  <si>
    <t>#E[3]...but as a student of Thors, I want to fight
to protect my country...and as Elise's
brother, I want to fight to take her back.</t>
  </si>
  <si>
    <t>#E_2I'm sorry, but my mind's made up. I have
to go.</t>
  </si>
  <si>
    <t>#E[9]#M_4</t>
  </si>
  <si>
    <t>#KHeehee. We knew you'd say something
like that.</t>
  </si>
  <si>
    <t>#KThat we did. You're not a child anymore--
you've grown into a fine young man.</t>
  </si>
  <si>
    <t>#E_2#M_0And I have no intentions of stopping you.
Do what you feel needs to be done.</t>
  </si>
  <si>
    <t>Bring Elise home and rescue His Majesty,
Rean.</t>
  </si>
  <si>
    <t>#E_2#M_9</t>
  </si>
  <si>
    <t>#3K#0TI won't let you down!</t>
  </si>
  <si>
    <t>#1PIt's hard to believe just how much you've
grown in these past two months.</t>
  </si>
  <si>
    <t>#E[1]#M_AI think it may finally be time...</t>
  </si>
  <si>
    <t>#E[3]You deserve to know the truth, Rean.</t>
  </si>
  <si>
    <t>#K#0TDad...?</t>
  </si>
  <si>
    <t>There's something that I've been keeping
from you all this time.</t>
  </si>
  <si>
    <t>#E[1]#M_AI've wondered when this day would come,
and now I believe you're old enough--and
mature enough--to handle it.</t>
  </si>
  <si>
    <t>And so, once all of this is over...</t>
  </si>
  <si>
    <t>...I will tell you all that I know about
your birth.</t>
  </si>
  <si>
    <t>3</t>
  </si>
  <si>
    <t>#E[C]#M[3]</t>
  </si>
  <si>
    <t>#5S!!</t>
  </si>
  <si>
    <t>#2PD-Darling, are you sure...?</t>
  </si>
  <si>
    <t>I am. I'm sorry for not running this past
you first, Lucia, but wouldn't you agree
he has the right to know?</t>
  </si>
  <si>
    <t>#E_2And I'm sorry to you as well, son. I didn't
intend to bring this up so suddenly.</t>
  </si>
  <si>
    <t>...It's all right, Dad.</t>
  </si>
  <si>
    <t>I wasn't expecting you to bring up the
issue now...</t>
  </si>
  <si>
    <t>#E_8#M_9...but somewhere in the back of my mind,
I'd always suspected there was something
you weren't telling me.</t>
  </si>
  <si>
    <t>I see...</t>
  </si>
  <si>
    <t>#K#0TY-You did...?</t>
  </si>
  <si>
    <t>#K#0TYou did?</t>
  </si>
  <si>
    <t>#E[F]#M_9</t>
  </si>
  <si>
    <t>#2PHeh. It's not like I had proof or anything.</t>
  </si>
  <si>
    <t>#E_8#M_9But I was found abandoned in a blizzard...
Under those circumstances, a kid my age
would freeze to death in a matter of hours.</t>
  </si>
  <si>
    <t>#E[Q]#800WAnd yet Dad just happened to find me in
the nick of time. I couldn't help but wonder
if maybe there was more to it.</t>
  </si>
  <si>
    <t>#E[R]#800WI kept turning it over and over in my head,
trying to figure out if there was something
I was missing all this time...</t>
  </si>
  <si>
    <t>#KHmm...</t>
  </si>
  <si>
    <t>#K#0TI'm so sorry. We didn't realize you were
suffering so much over it...</t>
  </si>
  <si>
    <t>#2PHaha. I don't think it's something you
should have to apologize for. I know why
you wouldn't tell me.</t>
  </si>
  <si>
    <t>#E[8]#M_9And besides, I feel like I've grown a lot
in this last year, too, personally.</t>
  </si>
  <si>
    <t>#E[G]Thanks to Elise and everyone I've met at
Thors, I can finally feel proud of who I am.</t>
  </si>
  <si>
    <t>#M_9And that's why, no matter what happens
now, no matter what you have to tell
me...</t>
  </si>
  <si>
    <t>#E[2]#M_9</t>
  </si>
  <si>
    <t>#2P...I'll always be your son. That's never
going to change.</t>
  </si>
  <si>
    <t>4</t>
  </si>
  <si>
    <t>I'd be lying if I said I wasn't looking
forward to finding out, but it's not the
big deal it once was anymore.</t>
  </si>
  <si>
    <t>#K#0T...Haha.</t>
  </si>
  <si>
    <t>#E_4#M_0Thank you, son.</t>
  </si>
  <si>
    <t>*sniffle* I was going to do that...</t>
  </si>
  <si>
    <t>#E[G]#M[4]</t>
  </si>
  <si>
    <t>(Haha...)</t>
  </si>
  <si>
    <t>(I should be the one thanking the
two of you...)</t>
  </si>
  <si>
    <t>#E[8]#M_4</t>
  </si>
  <si>
    <t>#K#0T*sniffle* I feel like crying...</t>
  </si>
  <si>
    <t>#K#0TYour parents are amazing, Rean...</t>
  </si>
  <si>
    <t>#K#0T...I'm kinda jealous.</t>
  </si>
  <si>
    <t>#E_4#M[4]</t>
  </si>
  <si>
    <t>#K#0T#F(I'm so happy for you, Rean.)</t>
  </si>
  <si>
    <t>#K#0T#F(I'm truly happy for you, Rean.)</t>
  </si>
  <si>
    <t>#E_8#M[4]</t>
  </si>
  <si>
    <t>#K#0T#F(I'm happy for you, Rean.)</t>
  </si>
  <si>
    <t>#E[5]#M[4]</t>
  </si>
  <si>
    <t>#K#0T#F(Aww. I'm so happy for you, Rean.)</t>
  </si>
  <si>
    <t>#K#0T#F(I'm really happy for you, Rean.)</t>
  </si>
  <si>
    <t>door02</t>
  </si>
  <si>
    <t>open1_c</t>
  </si>
  <si>
    <t>#1PWell, guess it's time to go.</t>
  </si>
  <si>
    <t>#K#0T#FTake care, Rean. I know you can do it.</t>
  </si>
  <si>
    <t>#K#0TCome back safely, all of you. We'll be
right here to welcome you back.</t>
  </si>
  <si>
    <t>Everyone</t>
  </si>
  <si>
    <t>2[autoE2]</t>
  </si>
  <si>
    <t>19</t>
  </si>
  <si>
    <t>#0T#6SWe will!</t>
  </si>
  <si>
    <t>EV_SB_04_TALK_TEO_LUCIA_1</t>
  </si>
  <si>
    <t>#2PYes, you're right... I'm sure he'll be
able to handle it.</t>
  </si>
  <si>
    <t>#2PIndeed.</t>
  </si>
  <si>
    <t>#E_4#M_0All we can do is believe in him and pray
that Aidios watches over him from above...</t>
  </si>
  <si>
    <t>YR_00_01</t>
  </si>
  <si>
    <t>#K#E[1]#M[0](It's such a shame to waste a day off
holed up in my room.)</t>
  </si>
  <si>
    <t>#E[I]#M[0](It wouldn't hurt to get some exercise
in. I wonder if there're any good places
to hang out today.)</t>
  </si>
  <si>
    <t>FC_Party_Face_Reset</t>
  </si>
  <si>
    <t>TU_00_EVMARKER</t>
  </si>
  <si>
    <t>I_NOTE_HELP004</t>
  </si>
  <si>
    <t>Ymir's town map can now be accessed by pressing the
□ button.</t>
  </si>
  <si>
    <t>The town map allows you to confirm the present location
of both important characters and objectives.</t>
  </si>
  <si>
    <t>TU_01_FREEDAY</t>
  </si>
  <si>
    <t>I_NOTE_HELP005</t>
  </si>
  <si>
    <t>Received bonding points.</t>
  </si>
  <si>
    <t>~Bonding Points~</t>
  </si>
  <si>
    <t>On days off, you can view bonding events
with Rean's classmates and other support
members.</t>
  </si>
  <si>
    <t xml:space="preserve">These events require bonding points.
Viewing a character's bonding event raises the
link level between Rean and that character. </t>
  </si>
  <si>
    <t>To advance the story, inspect the door to Rean's room and
select 'Rest.'</t>
  </si>
  <si>
    <t>Occasionally, there will be key events which must be
viewed before proceeding.</t>
  </si>
  <si>
    <t>TU_01_FREEDAY2</t>
  </si>
  <si>
    <t>TU_01_FREEDAY3</t>
  </si>
  <si>
    <t xml:space="preserve">This time, Laura, Emma, Jusis, and Sara
have two bonding events each that can
be viewed instead of one. </t>
  </si>
  <si>
    <t>Talking to one of these characters after
viewing their first bonding event will allow
you to view their second.</t>
  </si>
  <si>
    <t>LP_QS1104</t>
  </si>
  <si>
    <t>There are two cranes made from fuki leaves.</t>
  </si>
  <si>
    <t>#K#0T(These must be the ones that Alf
and Kiki made.)</t>
  </si>
  <si>
    <t>(That really was sweet of them.
I'll have to thank them sometime.)</t>
  </si>
  <si>
    <t>_EV_00_04_02</t>
  </si>
  <si>
    <t>fill</t>
  </si>
  <si>
    <t>_EV_00_06_00</t>
  </si>
  <si>
    <t>_EV_01_00_01</t>
  </si>
  <si>
    <t>_EV_01_29_00</t>
  </si>
  <si>
    <t>_EV_01_47_03</t>
  </si>
  <si>
    <t>_EV_01_48_01</t>
  </si>
  <si>
    <t>_EV_01_49_00</t>
  </si>
  <si>
    <t>_EV_01_74_02</t>
  </si>
  <si>
    <t>_ET_01_74_02_MILLIUM</t>
  </si>
  <si>
    <t>_EV_01_75_01</t>
  </si>
  <si>
    <t>_EV_01_76_00</t>
  </si>
  <si>
    <t>_SB_KIZUNA_LAURA_01</t>
  </si>
  <si>
    <t>_SB_KIZUNA_EMMA_01A</t>
  </si>
  <si>
    <t>_SB_KIZUNA_FIE_01</t>
  </si>
  <si>
    <t>_SB_KIZUNA_SHARON_02</t>
  </si>
  <si>
    <t>_SB_04_TALK_TEO_LUCIA</t>
  </si>
  <si>
    <t>_TU_00_EVMARKER</t>
  </si>
  <si>
    <t>_TU_01_FREEDAY</t>
  </si>
  <si>
    <t>_TU_01_FREEDAY2</t>
  </si>
  <si>
    <t>_TU_01_FREEDAY3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</si>
</sst>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8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9173"/>
      </patternFill>
    </fill>
    <fill>
      <patternFill patternType="solid">
        <fgColor rgb="FFFF9473"/>
      </patternFill>
    </fill>
    <fill>
      <patternFill patternType="solid">
        <fgColor rgb="FFE1F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9873"/>
      </patternFill>
    </fill>
    <fill>
      <patternFill patternType="solid">
        <fgColor rgb="FFFF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C0FF73"/>
      </patternFill>
    </fill>
    <fill>
      <patternFill patternType="solid">
        <fgColor rgb="FFFDFF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D0FF73"/>
      </patternFill>
    </fill>
    <fill>
      <patternFill patternType="solid">
        <fgColor rgb="FFD7FF73"/>
      </patternFill>
    </fill>
    <fill>
      <patternFill patternType="solid">
        <fgColor rgb="FFFFDA73"/>
      </patternFill>
    </fill>
    <fill>
      <patternFill patternType="solid">
        <fgColor rgb="FFBEFF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F8FF73"/>
      </patternFill>
    </fill>
    <fill>
      <patternFill patternType="solid">
        <fgColor rgb="FFFF9673"/>
      </patternFill>
    </fill>
    <fill>
      <patternFill patternType="solid">
        <fgColor rgb="FFFF7C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C2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C2FF73"/>
      </patternFill>
    </fill>
    <fill>
      <patternFill patternType="solid">
        <fgColor rgb="FFE8FF73"/>
      </patternFill>
    </fill>
    <fill>
      <patternFill patternType="solid">
        <fgColor rgb="FFFF8673"/>
      </patternFill>
    </fill>
    <fill>
      <patternFill patternType="solid">
        <fgColor rgb="FF73FF96"/>
      </patternFill>
    </fill>
    <fill>
      <patternFill patternType="solid">
        <fgColor rgb="FF73FF81"/>
      </patternFill>
    </fill>
    <fill>
      <patternFill patternType="solid">
        <fgColor rgb="FF73FFB4"/>
      </patternFill>
    </fill>
    <fill>
      <patternFill patternType="solid">
        <fgColor rgb="FF9FFF73"/>
      </patternFill>
    </fill>
    <fill>
      <patternFill patternType="solid">
        <fgColor rgb="FF9DFF73"/>
      </patternFill>
    </fill>
    <fill>
      <patternFill patternType="solid">
        <fgColor rgb="FFB4FF73"/>
      </patternFill>
    </fill>
    <fill>
      <patternFill patternType="solid">
        <fgColor rgb="FF73FFE1"/>
      </patternFill>
    </fill>
    <fill>
      <patternFill patternType="solid">
        <fgColor rgb="FFAD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3FFB0"/>
      </patternFill>
    </fill>
    <fill>
      <patternFill patternType="solid">
        <fgColor rgb="FF73FFB9"/>
      </patternFill>
    </fill>
    <fill>
      <patternFill patternType="solid">
        <fgColor rgb="FFFFB773"/>
      </patternFill>
    </fill>
    <fill>
      <patternFill patternType="solid">
        <fgColor rgb="FFEFFF73"/>
      </patternFill>
    </fill>
    <fill>
      <patternFill patternType="solid">
        <fgColor rgb="FFECFF73"/>
      </patternFill>
    </fill>
    <fill>
      <patternFill patternType="solid">
        <fgColor rgb="FFC7FF73"/>
      </patternFill>
    </fill>
    <fill>
      <patternFill patternType="solid">
        <fgColor rgb="FF73FFDC"/>
      </patternFill>
    </fill>
    <fill>
      <patternFill patternType="solid">
        <fgColor rgb="FF73FF9B"/>
      </patternFill>
    </fill>
    <fill>
      <patternFill patternType="solid">
        <fgColor rgb="FFEAFF73"/>
      </patternFill>
    </fill>
    <fill>
      <patternFill patternType="solid">
        <fgColor rgb="FFFFEC73"/>
      </patternFill>
    </fill>
    <fill>
      <patternFill patternType="solid">
        <fgColor rgb="FFABFF73"/>
      </patternFill>
    </fill>
    <fill>
      <patternFill patternType="solid">
        <fgColor rgb="FF73FFC2"/>
      </patternFill>
    </fill>
    <fill>
      <patternFill patternType="solid">
        <fgColor rgb="FF73FFA9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5" fillId="0" borderId="2" xfId="0" applyFont="1" applyBorder="1"/>
    <xf numFmtId="0" fontId="0" fillId="9" borderId="2" xfId="0" applyFill="1" applyBorder="1"/>
    <xf numFmtId="0" fontId="0" fillId="10" borderId="2" xfId="0" applyFill="1" applyBorder="1"/>
    <xf numFmtId="0" fontId="0" fillId="11" borderId="0" xfId="0" applyFill="1" applyAlignment="1">
      <alignment horizontal="center" vertical="center" wrapText="1"/>
    </xf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A1366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1660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1664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1685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  <c r="C12" s="4" t="s">
        <v>7</v>
      </c>
      <c r="D12" s="4" t="s">
        <v>10</v>
      </c>
      <c r="E12" s="4" t="s">
        <v>7</v>
      </c>
      <c r="F12" s="4" t="s">
        <v>11</v>
      </c>
    </row>
    <row r="13">
      <c r="A13" t="n">
        <v>1688</v>
      </c>
      <c r="B13" s="9" t="n">
        <v>5</v>
      </c>
      <c r="C13" s="7" t="n">
        <v>30</v>
      </c>
      <c r="D13" s="7" t="n">
        <v>6527</v>
      </c>
      <c r="E13" s="7" t="n">
        <v>1</v>
      </c>
      <c r="F13" s="10" t="n">
        <f t="normal" ca="1">A23</f>
        <v>0</v>
      </c>
    </row>
    <row r="14">
      <c r="A14" t="s">
        <v>4</v>
      </c>
      <c r="B14" s="4" t="s">
        <v>5</v>
      </c>
      <c r="C14" s="4" t="s">
        <v>10</v>
      </c>
    </row>
    <row r="15">
      <c r="A15" t="n">
        <v>1697</v>
      </c>
      <c r="B15" s="11" t="n">
        <v>12</v>
      </c>
      <c r="C15" s="7" t="n">
        <v>6405</v>
      </c>
    </row>
    <row r="16">
      <c r="A16" t="s">
        <v>4</v>
      </c>
      <c r="B16" s="4" t="s">
        <v>5</v>
      </c>
      <c r="C16" s="4" t="s">
        <v>10</v>
      </c>
    </row>
    <row r="17" spans="1:6">
      <c r="A17" t="n">
        <v>1700</v>
      </c>
      <c r="B17" s="11" t="n">
        <v>12</v>
      </c>
      <c r="C17" s="7" t="n">
        <v>6408</v>
      </c>
    </row>
    <row r="18" spans="1:6">
      <c r="A18" t="s">
        <v>4</v>
      </c>
      <c r="B18" s="4" t="s">
        <v>5</v>
      </c>
      <c r="C18" s="4" t="s">
        <v>10</v>
      </c>
    </row>
    <row r="19" spans="1:6">
      <c r="A19" t="n">
        <v>1703</v>
      </c>
      <c r="B19" s="11" t="n">
        <v>12</v>
      </c>
      <c r="C19" s="7" t="n">
        <v>6409</v>
      </c>
    </row>
    <row r="20" spans="1:6">
      <c r="A20" t="s">
        <v>4</v>
      </c>
      <c r="B20" s="4" t="s">
        <v>5</v>
      </c>
      <c r="C20" s="4" t="s">
        <v>11</v>
      </c>
    </row>
    <row r="21" spans="1:6">
      <c r="A21" t="n">
        <v>1706</v>
      </c>
      <c r="B21" s="12" t="n">
        <v>3</v>
      </c>
      <c r="C21" s="10" t="n">
        <f t="normal" ca="1">A35</f>
        <v>0</v>
      </c>
    </row>
    <row r="22" spans="1:6">
      <c r="A22" t="s">
        <v>4</v>
      </c>
      <c r="B22" s="4" t="s">
        <v>5</v>
      </c>
      <c r="C22" s="4" t="s">
        <v>7</v>
      </c>
      <c r="D22" s="13" t="s">
        <v>12</v>
      </c>
      <c r="E22" s="4" t="s">
        <v>5</v>
      </c>
      <c r="F22" s="4" t="s">
        <v>7</v>
      </c>
      <c r="G22" s="4" t="s">
        <v>10</v>
      </c>
      <c r="H22" s="13" t="s">
        <v>13</v>
      </c>
      <c r="I22" s="4" t="s">
        <v>7</v>
      </c>
      <c r="J22" s="4" t="s">
        <v>11</v>
      </c>
    </row>
    <row r="23" spans="1:6">
      <c r="A23" t="n">
        <v>1711</v>
      </c>
      <c r="B23" s="9" t="n">
        <v>5</v>
      </c>
      <c r="C23" s="7" t="n">
        <v>28</v>
      </c>
      <c r="D23" s="13" t="s">
        <v>3</v>
      </c>
      <c r="E23" s="8" t="n">
        <v>162</v>
      </c>
      <c r="F23" s="7" t="n">
        <v>2</v>
      </c>
      <c r="G23" s="7" t="n">
        <v>9</v>
      </c>
      <c r="H23" s="13" t="s">
        <v>3</v>
      </c>
      <c r="I23" s="7" t="n">
        <v>1</v>
      </c>
      <c r="J23" s="10" t="n">
        <f t="normal" ca="1">A31</f>
        <v>0</v>
      </c>
    </row>
    <row r="24" spans="1:6">
      <c r="A24" t="s">
        <v>4</v>
      </c>
      <c r="B24" s="4" t="s">
        <v>5</v>
      </c>
      <c r="C24" s="4" t="s">
        <v>10</v>
      </c>
    </row>
    <row r="25" spans="1:6">
      <c r="A25" t="n">
        <v>1722</v>
      </c>
      <c r="B25" s="14" t="n">
        <v>13</v>
      </c>
      <c r="C25" s="7" t="n">
        <v>6672</v>
      </c>
    </row>
    <row r="26" spans="1:6">
      <c r="A26" t="s">
        <v>4</v>
      </c>
      <c r="B26" s="4" t="s">
        <v>5</v>
      </c>
      <c r="C26" s="4" t="s">
        <v>10</v>
      </c>
    </row>
    <row r="27" spans="1:6">
      <c r="A27" t="n">
        <v>1725</v>
      </c>
      <c r="B27" s="11" t="n">
        <v>12</v>
      </c>
      <c r="C27" s="7" t="n">
        <v>6678</v>
      </c>
    </row>
    <row r="28" spans="1:6">
      <c r="A28" t="s">
        <v>4</v>
      </c>
      <c r="B28" s="4" t="s">
        <v>5</v>
      </c>
      <c r="C28" s="4" t="s">
        <v>11</v>
      </c>
    </row>
    <row r="29" spans="1:6">
      <c r="A29" t="n">
        <v>1728</v>
      </c>
      <c r="B29" s="12" t="n">
        <v>3</v>
      </c>
      <c r="C29" s="10" t="n">
        <f t="normal" ca="1">A35</f>
        <v>0</v>
      </c>
    </row>
    <row r="30" spans="1:6">
      <c r="A30" t="s">
        <v>4</v>
      </c>
      <c r="B30" s="4" t="s">
        <v>5</v>
      </c>
      <c r="C30" s="4" t="s">
        <v>7</v>
      </c>
      <c r="D30" s="13" t="s">
        <v>12</v>
      </c>
      <c r="E30" s="4" t="s">
        <v>5</v>
      </c>
      <c r="F30" s="4" t="s">
        <v>7</v>
      </c>
      <c r="G30" s="4" t="s">
        <v>10</v>
      </c>
      <c r="H30" s="13" t="s">
        <v>13</v>
      </c>
      <c r="I30" s="4" t="s">
        <v>7</v>
      </c>
      <c r="J30" s="4" t="s">
        <v>11</v>
      </c>
    </row>
    <row r="31" spans="1:6">
      <c r="A31" t="n">
        <v>1733</v>
      </c>
      <c r="B31" s="9" t="n">
        <v>5</v>
      </c>
      <c r="C31" s="7" t="n">
        <v>28</v>
      </c>
      <c r="D31" s="13" t="s">
        <v>3</v>
      </c>
      <c r="E31" s="8" t="n">
        <v>162</v>
      </c>
      <c r="F31" s="7" t="n">
        <v>2</v>
      </c>
      <c r="G31" s="7" t="n">
        <v>4147</v>
      </c>
      <c r="H31" s="13" t="s">
        <v>3</v>
      </c>
      <c r="I31" s="7" t="n">
        <v>1</v>
      </c>
      <c r="J31" s="10" t="n">
        <f t="normal" ca="1">A35</f>
        <v>0</v>
      </c>
    </row>
    <row r="32" spans="1:6">
      <c r="A32" t="s">
        <v>4</v>
      </c>
      <c r="B32" s="4" t="s">
        <v>5</v>
      </c>
      <c r="C32" s="4" t="s">
        <v>10</v>
      </c>
    </row>
    <row r="33" spans="1:10">
      <c r="A33" t="n">
        <v>1744</v>
      </c>
      <c r="B33" s="14" t="n">
        <v>13</v>
      </c>
      <c r="C33" s="7" t="n">
        <v>6676</v>
      </c>
    </row>
    <row r="34" spans="1:10">
      <c r="A34" t="s">
        <v>4</v>
      </c>
      <c r="B34" s="4" t="s">
        <v>5</v>
      </c>
    </row>
    <row r="35" spans="1:10">
      <c r="A35" t="n">
        <v>1747</v>
      </c>
      <c r="B35" s="5" t="n">
        <v>1</v>
      </c>
    </row>
    <row r="36" spans="1:10" s="3" customFormat="1" customHeight="0">
      <c r="A36" s="3" t="s">
        <v>2</v>
      </c>
      <c r="B36" s="3" t="s">
        <v>14</v>
      </c>
    </row>
    <row r="37" spans="1:10">
      <c r="A37" t="s">
        <v>4</v>
      </c>
      <c r="B37" s="4" t="s">
        <v>5</v>
      </c>
      <c r="C37" s="4" t="s">
        <v>7</v>
      </c>
      <c r="D37" s="4" t="s">
        <v>7</v>
      </c>
      <c r="E37" s="4" t="s">
        <v>7</v>
      </c>
      <c r="F37" s="4" t="s">
        <v>7</v>
      </c>
    </row>
    <row r="38" spans="1:10">
      <c r="A38" t="n">
        <v>1748</v>
      </c>
      <c r="B38" s="15" t="n">
        <v>14</v>
      </c>
      <c r="C38" s="7" t="n">
        <v>8</v>
      </c>
      <c r="D38" s="7" t="n">
        <v>0</v>
      </c>
      <c r="E38" s="7" t="n">
        <v>0</v>
      </c>
      <c r="F38" s="7" t="n">
        <v>0</v>
      </c>
    </row>
    <row r="39" spans="1:10">
      <c r="A39" t="s">
        <v>4</v>
      </c>
      <c r="B39" s="4" t="s">
        <v>5</v>
      </c>
      <c r="C39" s="4" t="s">
        <v>7</v>
      </c>
    </row>
    <row r="40" spans="1:10">
      <c r="A40" t="n">
        <v>1753</v>
      </c>
      <c r="B40" s="16" t="n">
        <v>73</v>
      </c>
      <c r="C40" s="7" t="n">
        <v>8</v>
      </c>
    </row>
    <row r="41" spans="1:10">
      <c r="A41" t="s">
        <v>4</v>
      </c>
      <c r="B41" s="4" t="s">
        <v>5</v>
      </c>
      <c r="C41" s="4" t="s">
        <v>7</v>
      </c>
      <c r="D41" s="4" t="s">
        <v>10</v>
      </c>
      <c r="E41" s="4" t="s">
        <v>7</v>
      </c>
      <c r="F41" s="4" t="s">
        <v>11</v>
      </c>
    </row>
    <row r="42" spans="1:10">
      <c r="A42" t="n">
        <v>1755</v>
      </c>
      <c r="B42" s="9" t="n">
        <v>5</v>
      </c>
      <c r="C42" s="7" t="n">
        <v>30</v>
      </c>
      <c r="D42" s="7" t="n">
        <v>6767</v>
      </c>
      <c r="E42" s="7" t="n">
        <v>1</v>
      </c>
      <c r="F42" s="10" t="n">
        <f t="normal" ca="1">A50</f>
        <v>0</v>
      </c>
    </row>
    <row r="43" spans="1:10">
      <c r="A43" t="s">
        <v>4</v>
      </c>
      <c r="B43" s="4" t="s">
        <v>5</v>
      </c>
      <c r="C43" s="4" t="s">
        <v>10</v>
      </c>
    </row>
    <row r="44" spans="1:10">
      <c r="A44" t="n">
        <v>1764</v>
      </c>
      <c r="B44" s="14" t="n">
        <v>13</v>
      </c>
      <c r="C44" s="7" t="n">
        <v>6767</v>
      </c>
    </row>
    <row r="45" spans="1:10">
      <c r="A45" t="s">
        <v>4</v>
      </c>
      <c r="B45" s="4" t="s">
        <v>5</v>
      </c>
      <c r="C45" s="4" t="s">
        <v>7</v>
      </c>
      <c r="D45" s="4" t="s">
        <v>10</v>
      </c>
      <c r="E45" s="4" t="s">
        <v>15</v>
      </c>
      <c r="F45" s="4" t="s">
        <v>10</v>
      </c>
      <c r="G45" s="4" t="s">
        <v>15</v>
      </c>
      <c r="H45" s="4" t="s">
        <v>7</v>
      </c>
    </row>
    <row r="46" spans="1:10">
      <c r="A46" t="n">
        <v>1767</v>
      </c>
      <c r="B46" s="17" t="n">
        <v>49</v>
      </c>
      <c r="C46" s="7" t="n">
        <v>4</v>
      </c>
      <c r="D46" s="7" t="n">
        <v>2</v>
      </c>
      <c r="E46" s="7" t="n">
        <v>1</v>
      </c>
      <c r="F46" s="7" t="n">
        <v>0</v>
      </c>
      <c r="G46" s="7" t="n">
        <v>0</v>
      </c>
      <c r="H46" s="7" t="n">
        <v>0</v>
      </c>
    </row>
    <row r="47" spans="1:10">
      <c r="A47" t="s">
        <v>4</v>
      </c>
      <c r="B47" s="4" t="s">
        <v>5</v>
      </c>
      <c r="C47" s="4" t="s">
        <v>11</v>
      </c>
    </row>
    <row r="48" spans="1:10">
      <c r="A48" t="n">
        <v>1782</v>
      </c>
      <c r="B48" s="12" t="n">
        <v>3</v>
      </c>
      <c r="C48" s="10" t="n">
        <f t="normal" ca="1">A54</f>
        <v>0</v>
      </c>
    </row>
    <row r="49" spans="1:8">
      <c r="A49" t="s">
        <v>4</v>
      </c>
      <c r="B49" s="4" t="s">
        <v>5</v>
      </c>
      <c r="C49" s="4" t="s">
        <v>7</v>
      </c>
      <c r="D49" s="4" t="s">
        <v>10</v>
      </c>
      <c r="E49" s="4" t="s">
        <v>7</v>
      </c>
      <c r="F49" s="4" t="s">
        <v>7</v>
      </c>
      <c r="G49" s="4" t="s">
        <v>11</v>
      </c>
    </row>
    <row r="50" spans="1:8">
      <c r="A50" t="n">
        <v>1787</v>
      </c>
      <c r="B50" s="9" t="n">
        <v>5</v>
      </c>
      <c r="C50" s="7" t="n">
        <v>30</v>
      </c>
      <c r="D50" s="7" t="n">
        <v>8195</v>
      </c>
      <c r="E50" s="7" t="n">
        <v>8</v>
      </c>
      <c r="F50" s="7" t="n">
        <v>1</v>
      </c>
      <c r="G50" s="10" t="n">
        <f t="normal" ca="1">A54</f>
        <v>0</v>
      </c>
    </row>
    <row r="51" spans="1:8">
      <c r="A51" t="s">
        <v>4</v>
      </c>
      <c r="B51" s="4" t="s">
        <v>5</v>
      </c>
      <c r="C51" s="4" t="s">
        <v>7</v>
      </c>
      <c r="D51" s="4" t="s">
        <v>10</v>
      </c>
      <c r="E51" s="4" t="s">
        <v>15</v>
      </c>
      <c r="F51" s="4" t="s">
        <v>10</v>
      </c>
      <c r="G51" s="4" t="s">
        <v>15</v>
      </c>
      <c r="H51" s="4" t="s">
        <v>7</v>
      </c>
    </row>
    <row r="52" spans="1:8">
      <c r="A52" t="n">
        <v>1797</v>
      </c>
      <c r="B52" s="17" t="n">
        <v>49</v>
      </c>
      <c r="C52" s="7" t="n">
        <v>4</v>
      </c>
      <c r="D52" s="7" t="n">
        <v>2</v>
      </c>
      <c r="E52" s="7" t="n">
        <v>1</v>
      </c>
      <c r="F52" s="7" t="n">
        <v>0</v>
      </c>
      <c r="G52" s="7" t="n">
        <v>0</v>
      </c>
      <c r="H52" s="7" t="n">
        <v>0</v>
      </c>
    </row>
    <row r="53" spans="1:8">
      <c r="A53" t="s">
        <v>4</v>
      </c>
      <c r="B53" s="4" t="s">
        <v>5</v>
      </c>
      <c r="C53" s="4" t="s">
        <v>7</v>
      </c>
      <c r="D53" s="4" t="s">
        <v>10</v>
      </c>
      <c r="E53" s="4" t="s">
        <v>15</v>
      </c>
      <c r="F53" s="4" t="s">
        <v>10</v>
      </c>
      <c r="G53" s="4" t="s">
        <v>16</v>
      </c>
      <c r="H53" s="4" t="s">
        <v>16</v>
      </c>
      <c r="I53" s="4" t="s">
        <v>10</v>
      </c>
      <c r="J53" s="4" t="s">
        <v>10</v>
      </c>
      <c r="K53" s="4" t="s">
        <v>16</v>
      </c>
      <c r="L53" s="4" t="s">
        <v>16</v>
      </c>
      <c r="M53" s="4" t="s">
        <v>16</v>
      </c>
      <c r="N53" s="4" t="s">
        <v>16</v>
      </c>
      <c r="O53" s="4" t="s">
        <v>8</v>
      </c>
    </row>
    <row r="54" spans="1:8">
      <c r="A54" t="n">
        <v>1812</v>
      </c>
      <c r="B54" s="18" t="n">
        <v>50</v>
      </c>
      <c r="C54" s="7" t="n">
        <v>0</v>
      </c>
      <c r="D54" s="7" t="n">
        <v>8100</v>
      </c>
      <c r="E54" s="7" t="n">
        <v>0.100000001490116</v>
      </c>
      <c r="F54" s="7" t="n">
        <v>1000</v>
      </c>
      <c r="G54" s="7" t="n">
        <v>0</v>
      </c>
      <c r="H54" s="7" t="n">
        <v>-1069547520</v>
      </c>
      <c r="I54" s="7" t="n">
        <v>1</v>
      </c>
      <c r="J54" s="7" t="n">
        <v>65533</v>
      </c>
      <c r="K54" s="7" t="n">
        <v>0</v>
      </c>
      <c r="L54" s="7" t="n">
        <v>0</v>
      </c>
      <c r="M54" s="7" t="n">
        <v>0</v>
      </c>
      <c r="N54" s="7" t="n">
        <v>0</v>
      </c>
      <c r="O54" s="7" t="s">
        <v>17</v>
      </c>
    </row>
    <row r="55" spans="1:8">
      <c r="A55" t="s">
        <v>4</v>
      </c>
      <c r="B55" s="4" t="s">
        <v>5</v>
      </c>
      <c r="C55" s="4" t="s">
        <v>7</v>
      </c>
      <c r="D55" s="4" t="s">
        <v>10</v>
      </c>
      <c r="E55" s="4" t="s">
        <v>15</v>
      </c>
      <c r="F55" s="4" t="s">
        <v>10</v>
      </c>
      <c r="G55" s="4" t="s">
        <v>16</v>
      </c>
      <c r="H55" s="4" t="s">
        <v>16</v>
      </c>
      <c r="I55" s="4" t="s">
        <v>10</v>
      </c>
      <c r="J55" s="4" t="s">
        <v>10</v>
      </c>
      <c r="K55" s="4" t="s">
        <v>16</v>
      </c>
      <c r="L55" s="4" t="s">
        <v>16</v>
      </c>
      <c r="M55" s="4" t="s">
        <v>16</v>
      </c>
      <c r="N55" s="4" t="s">
        <v>16</v>
      </c>
      <c r="O55" s="4" t="s">
        <v>8</v>
      </c>
    </row>
    <row r="56" spans="1:8">
      <c r="A56" t="n">
        <v>1862</v>
      </c>
      <c r="B56" s="18" t="n">
        <v>50</v>
      </c>
      <c r="C56" s="7" t="n">
        <v>0</v>
      </c>
      <c r="D56" s="7" t="n">
        <v>8100</v>
      </c>
      <c r="E56" s="7" t="n">
        <v>0.100000001490116</v>
      </c>
      <c r="F56" s="7" t="n">
        <v>1000</v>
      </c>
      <c r="G56" s="7" t="n">
        <v>0</v>
      </c>
      <c r="H56" s="7" t="n">
        <v>-1069547520</v>
      </c>
      <c r="I56" s="7" t="n">
        <v>1</v>
      </c>
      <c r="J56" s="7" t="n">
        <v>65533</v>
      </c>
      <c r="K56" s="7" t="n">
        <v>0</v>
      </c>
      <c r="L56" s="7" t="n">
        <v>0</v>
      </c>
      <c r="M56" s="7" t="n">
        <v>0</v>
      </c>
      <c r="N56" s="7" t="n">
        <v>0</v>
      </c>
      <c r="O56" s="7" t="s">
        <v>18</v>
      </c>
    </row>
    <row r="57" spans="1:8">
      <c r="A57" t="s">
        <v>4</v>
      </c>
      <c r="B57" s="4" t="s">
        <v>5</v>
      </c>
      <c r="C57" s="4" t="s">
        <v>7</v>
      </c>
      <c r="D57" s="4" t="s">
        <v>8</v>
      </c>
    </row>
    <row r="58" spans="1:8">
      <c r="A58" t="n">
        <v>1912</v>
      </c>
      <c r="B58" s="6" t="n">
        <v>2</v>
      </c>
      <c r="C58" s="7" t="n">
        <v>11</v>
      </c>
      <c r="D58" s="7" t="s">
        <v>19</v>
      </c>
    </row>
    <row r="59" spans="1:8">
      <c r="A59" t="s">
        <v>4</v>
      </c>
      <c r="B59" s="4" t="s">
        <v>5</v>
      </c>
      <c r="C59" s="4" t="s">
        <v>7</v>
      </c>
      <c r="D59" s="4" t="s">
        <v>10</v>
      </c>
      <c r="E59" s="4" t="s">
        <v>10</v>
      </c>
      <c r="F59" s="4" t="s">
        <v>10</v>
      </c>
      <c r="G59" s="4" t="s">
        <v>10</v>
      </c>
      <c r="H59" s="4" t="s">
        <v>10</v>
      </c>
      <c r="I59" s="4" t="s">
        <v>10</v>
      </c>
      <c r="J59" s="4" t="s">
        <v>16</v>
      </c>
      <c r="K59" s="4" t="s">
        <v>16</v>
      </c>
      <c r="L59" s="4" t="s">
        <v>16</v>
      </c>
      <c r="M59" s="4" t="s">
        <v>8</v>
      </c>
    </row>
    <row r="60" spans="1:8">
      <c r="A60" t="n">
        <v>1926</v>
      </c>
      <c r="B60" s="19" t="n">
        <v>124</v>
      </c>
      <c r="C60" s="7" t="n">
        <v>255</v>
      </c>
      <c r="D60" s="7" t="n">
        <v>0</v>
      </c>
      <c r="E60" s="7" t="n">
        <v>0</v>
      </c>
      <c r="F60" s="7" t="n">
        <v>0</v>
      </c>
      <c r="G60" s="7" t="n">
        <v>0</v>
      </c>
      <c r="H60" s="7" t="n">
        <v>0</v>
      </c>
      <c r="I60" s="7" t="n">
        <v>65535</v>
      </c>
      <c r="J60" s="7" t="n">
        <v>0</v>
      </c>
      <c r="K60" s="7" t="n">
        <v>0</v>
      </c>
      <c r="L60" s="7" t="n">
        <v>0</v>
      </c>
      <c r="M60" s="7" t="s">
        <v>20</v>
      </c>
    </row>
    <row r="61" spans="1:8">
      <c r="A61" t="s">
        <v>4</v>
      </c>
      <c r="B61" s="4" t="s">
        <v>5</v>
      </c>
    </row>
    <row r="62" spans="1:8">
      <c r="A62" t="n">
        <v>1953</v>
      </c>
      <c r="B62" s="5" t="n">
        <v>1</v>
      </c>
    </row>
    <row r="63" spans="1:8" s="3" customFormat="1" customHeight="0">
      <c r="A63" s="3" t="s">
        <v>2</v>
      </c>
      <c r="B63" s="3" t="s">
        <v>21</v>
      </c>
    </row>
    <row r="64" spans="1:8">
      <c r="A64" t="s">
        <v>4</v>
      </c>
      <c r="B64" s="4" t="s">
        <v>5</v>
      </c>
      <c r="C64" s="4" t="s">
        <v>7</v>
      </c>
      <c r="D64" s="4" t="s">
        <v>8</v>
      </c>
      <c r="E64" s="4" t="s">
        <v>10</v>
      </c>
    </row>
    <row r="65" spans="1:15">
      <c r="A65" t="n">
        <v>1956</v>
      </c>
      <c r="B65" s="20" t="n">
        <v>94</v>
      </c>
      <c r="C65" s="7" t="n">
        <v>1</v>
      </c>
      <c r="D65" s="7" t="s">
        <v>22</v>
      </c>
      <c r="E65" s="7" t="n">
        <v>1</v>
      </c>
    </row>
    <row r="66" spans="1:15">
      <c r="A66" t="s">
        <v>4</v>
      </c>
      <c r="B66" s="4" t="s">
        <v>5</v>
      </c>
      <c r="C66" s="4" t="s">
        <v>7</v>
      </c>
      <c r="D66" s="4" t="s">
        <v>8</v>
      </c>
      <c r="E66" s="4" t="s">
        <v>10</v>
      </c>
    </row>
    <row r="67" spans="1:15">
      <c r="A67" t="n">
        <v>1972</v>
      </c>
      <c r="B67" s="20" t="n">
        <v>94</v>
      </c>
      <c r="C67" s="7" t="n">
        <v>1</v>
      </c>
      <c r="D67" s="7" t="s">
        <v>22</v>
      </c>
      <c r="E67" s="7" t="n">
        <v>2</v>
      </c>
    </row>
    <row r="68" spans="1:15">
      <c r="A68" t="s">
        <v>4</v>
      </c>
      <c r="B68" s="4" t="s">
        <v>5</v>
      </c>
      <c r="C68" s="4" t="s">
        <v>7</v>
      </c>
      <c r="D68" s="4" t="s">
        <v>8</v>
      </c>
      <c r="E68" s="4" t="s">
        <v>10</v>
      </c>
    </row>
    <row r="69" spans="1:15">
      <c r="A69" t="n">
        <v>1988</v>
      </c>
      <c r="B69" s="20" t="n">
        <v>94</v>
      </c>
      <c r="C69" s="7" t="n">
        <v>0</v>
      </c>
      <c r="D69" s="7" t="s">
        <v>22</v>
      </c>
      <c r="E69" s="7" t="n">
        <v>4</v>
      </c>
    </row>
    <row r="70" spans="1:15">
      <c r="A70" t="s">
        <v>4</v>
      </c>
      <c r="B70" s="4" t="s">
        <v>5</v>
      </c>
      <c r="C70" s="4" t="s">
        <v>7</v>
      </c>
      <c r="D70" s="4" t="s">
        <v>8</v>
      </c>
      <c r="E70" s="4" t="s">
        <v>15</v>
      </c>
      <c r="F70" s="4" t="s">
        <v>15</v>
      </c>
      <c r="G70" s="4" t="s">
        <v>15</v>
      </c>
    </row>
    <row r="71" spans="1:15">
      <c r="A71" t="n">
        <v>2004</v>
      </c>
      <c r="B71" s="20" t="n">
        <v>94</v>
      </c>
      <c r="C71" s="7" t="n">
        <v>2</v>
      </c>
      <c r="D71" s="7" t="s">
        <v>23</v>
      </c>
      <c r="E71" s="7" t="n">
        <v>11.1890001296997</v>
      </c>
      <c r="F71" s="7" t="n">
        <v>4</v>
      </c>
      <c r="G71" s="7" t="n">
        <v>7.24399995803833</v>
      </c>
    </row>
    <row r="72" spans="1:15">
      <c r="A72" t="s">
        <v>4</v>
      </c>
      <c r="B72" s="4" t="s">
        <v>5</v>
      </c>
      <c r="C72" s="4" t="s">
        <v>7</v>
      </c>
      <c r="D72" s="4" t="s">
        <v>10</v>
      </c>
      <c r="E72" s="4" t="s">
        <v>8</v>
      </c>
      <c r="F72" s="4" t="s">
        <v>8</v>
      </c>
      <c r="G72" s="4" t="s">
        <v>7</v>
      </c>
    </row>
    <row r="73" spans="1:15">
      <c r="A73" t="n">
        <v>2028</v>
      </c>
      <c r="B73" s="21" t="n">
        <v>32</v>
      </c>
      <c r="C73" s="7" t="n">
        <v>0</v>
      </c>
      <c r="D73" s="7" t="n">
        <v>65533</v>
      </c>
      <c r="E73" s="7" t="s">
        <v>24</v>
      </c>
      <c r="F73" s="7" t="s">
        <v>25</v>
      </c>
      <c r="G73" s="7" t="n">
        <v>1</v>
      </c>
    </row>
    <row r="74" spans="1:15">
      <c r="A74" t="s">
        <v>4</v>
      </c>
      <c r="B74" s="4" t="s">
        <v>5</v>
      </c>
      <c r="C74" s="4" t="s">
        <v>7</v>
      </c>
      <c r="D74" s="4" t="s">
        <v>10</v>
      </c>
      <c r="E74" s="4" t="s">
        <v>8</v>
      </c>
      <c r="F74" s="4" t="s">
        <v>8</v>
      </c>
      <c r="G74" s="4" t="s">
        <v>7</v>
      </c>
    </row>
    <row r="75" spans="1:15">
      <c r="A75" t="n">
        <v>2045</v>
      </c>
      <c r="B75" s="21" t="n">
        <v>32</v>
      </c>
      <c r="C75" s="7" t="n">
        <v>0</v>
      </c>
      <c r="D75" s="7" t="n">
        <v>65533</v>
      </c>
      <c r="E75" s="7" t="s">
        <v>24</v>
      </c>
      <c r="F75" s="7" t="s">
        <v>26</v>
      </c>
      <c r="G75" s="7" t="n">
        <v>0</v>
      </c>
    </row>
    <row r="76" spans="1:15">
      <c r="A76" t="s">
        <v>4</v>
      </c>
      <c r="B76" s="4" t="s">
        <v>5</v>
      </c>
      <c r="C76" s="4" t="s">
        <v>7</v>
      </c>
      <c r="D76" s="4" t="s">
        <v>10</v>
      </c>
      <c r="E76" s="4" t="s">
        <v>8</v>
      </c>
      <c r="F76" s="4" t="s">
        <v>8</v>
      </c>
      <c r="G76" s="4" t="s">
        <v>7</v>
      </c>
    </row>
    <row r="77" spans="1:15">
      <c r="A77" t="n">
        <v>2062</v>
      </c>
      <c r="B77" s="21" t="n">
        <v>32</v>
      </c>
      <c r="C77" s="7" t="n">
        <v>0</v>
      </c>
      <c r="D77" s="7" t="n">
        <v>65533</v>
      </c>
      <c r="E77" s="7" t="s">
        <v>24</v>
      </c>
      <c r="F77" s="7" t="s">
        <v>27</v>
      </c>
      <c r="G77" s="7" t="n">
        <v>0</v>
      </c>
    </row>
    <row r="78" spans="1:15">
      <c r="A78" t="s">
        <v>4</v>
      </c>
      <c r="B78" s="4" t="s">
        <v>5</v>
      </c>
      <c r="C78" s="4" t="s">
        <v>7</v>
      </c>
      <c r="D78" s="4" t="s">
        <v>10</v>
      </c>
      <c r="E78" s="4" t="s">
        <v>7</v>
      </c>
      <c r="F78" s="4" t="s">
        <v>10</v>
      </c>
      <c r="G78" s="4" t="s">
        <v>7</v>
      </c>
      <c r="H78" s="4" t="s">
        <v>7</v>
      </c>
      <c r="I78" s="4" t="s">
        <v>7</v>
      </c>
      <c r="J78" s="4" t="s">
        <v>11</v>
      </c>
    </row>
    <row r="79" spans="1:15">
      <c r="A79" t="n">
        <v>2079</v>
      </c>
      <c r="B79" s="9" t="n">
        <v>5</v>
      </c>
      <c r="C79" s="7" t="n">
        <v>30</v>
      </c>
      <c r="D79" s="7" t="n">
        <v>8944</v>
      </c>
      <c r="E79" s="7" t="n">
        <v>30</v>
      </c>
      <c r="F79" s="7" t="n">
        <v>8958</v>
      </c>
      <c r="G79" s="7" t="n">
        <v>8</v>
      </c>
      <c r="H79" s="7" t="n">
        <v>9</v>
      </c>
      <c r="I79" s="7" t="n">
        <v>1</v>
      </c>
      <c r="J79" s="10" t="n">
        <f t="normal" ca="1">A89</f>
        <v>0</v>
      </c>
    </row>
    <row r="80" spans="1:15">
      <c r="A80" t="s">
        <v>4</v>
      </c>
      <c r="B80" s="4" t="s">
        <v>5</v>
      </c>
      <c r="C80" s="4" t="s">
        <v>7</v>
      </c>
      <c r="D80" s="4" t="s">
        <v>10</v>
      </c>
      <c r="E80" s="4" t="s">
        <v>8</v>
      </c>
      <c r="F80" s="4" t="s">
        <v>8</v>
      </c>
      <c r="G80" s="4" t="s">
        <v>7</v>
      </c>
    </row>
    <row r="81" spans="1:10">
      <c r="A81" t="n">
        <v>2093</v>
      </c>
      <c r="B81" s="21" t="n">
        <v>32</v>
      </c>
      <c r="C81" s="7" t="n">
        <v>0</v>
      </c>
      <c r="D81" s="7" t="n">
        <v>65533</v>
      </c>
      <c r="E81" s="7" t="s">
        <v>24</v>
      </c>
      <c r="F81" s="7" t="s">
        <v>25</v>
      </c>
      <c r="G81" s="7" t="n">
        <v>0</v>
      </c>
    </row>
    <row r="82" spans="1:10">
      <c r="A82" t="s">
        <v>4</v>
      </c>
      <c r="B82" s="4" t="s">
        <v>5</v>
      </c>
      <c r="C82" s="4" t="s">
        <v>7</v>
      </c>
      <c r="D82" s="4" t="s">
        <v>10</v>
      </c>
      <c r="E82" s="4" t="s">
        <v>8</v>
      </c>
      <c r="F82" s="4" t="s">
        <v>8</v>
      </c>
      <c r="G82" s="4" t="s">
        <v>7</v>
      </c>
    </row>
    <row r="83" spans="1:10">
      <c r="A83" t="n">
        <v>2110</v>
      </c>
      <c r="B83" s="21" t="n">
        <v>32</v>
      </c>
      <c r="C83" s="7" t="n">
        <v>0</v>
      </c>
      <c r="D83" s="7" t="n">
        <v>65533</v>
      </c>
      <c r="E83" s="7" t="s">
        <v>24</v>
      </c>
      <c r="F83" s="7" t="s">
        <v>26</v>
      </c>
      <c r="G83" s="7" t="n">
        <v>1</v>
      </c>
    </row>
    <row r="84" spans="1:10">
      <c r="A84" t="s">
        <v>4</v>
      </c>
      <c r="B84" s="4" t="s">
        <v>5</v>
      </c>
      <c r="C84" s="4" t="s">
        <v>7</v>
      </c>
      <c r="D84" s="4" t="s">
        <v>10</v>
      </c>
      <c r="E84" s="4" t="s">
        <v>8</v>
      </c>
      <c r="F84" s="4" t="s">
        <v>8</v>
      </c>
      <c r="G84" s="4" t="s">
        <v>7</v>
      </c>
    </row>
    <row r="85" spans="1:10">
      <c r="A85" t="n">
        <v>2127</v>
      </c>
      <c r="B85" s="21" t="n">
        <v>32</v>
      </c>
      <c r="C85" s="7" t="n">
        <v>0</v>
      </c>
      <c r="D85" s="7" t="n">
        <v>65533</v>
      </c>
      <c r="E85" s="7" t="s">
        <v>24</v>
      </c>
      <c r="F85" s="7" t="s">
        <v>27</v>
      </c>
      <c r="G85" s="7" t="n">
        <v>0</v>
      </c>
    </row>
    <row r="86" spans="1:10">
      <c r="A86" t="s">
        <v>4</v>
      </c>
      <c r="B86" s="4" t="s">
        <v>5</v>
      </c>
      <c r="C86" s="4" t="s">
        <v>11</v>
      </c>
    </row>
    <row r="87" spans="1:10">
      <c r="A87" t="n">
        <v>2144</v>
      </c>
      <c r="B87" s="12" t="n">
        <v>3</v>
      </c>
      <c r="C87" s="10" t="n">
        <f t="normal" ca="1">A97</f>
        <v>0</v>
      </c>
    </row>
    <row r="88" spans="1:10">
      <c r="A88" t="s">
        <v>4</v>
      </c>
      <c r="B88" s="4" t="s">
        <v>5</v>
      </c>
      <c r="C88" s="4" t="s">
        <v>7</v>
      </c>
      <c r="D88" s="4" t="s">
        <v>10</v>
      </c>
      <c r="E88" s="4" t="s">
        <v>7</v>
      </c>
      <c r="F88" s="4" t="s">
        <v>10</v>
      </c>
      <c r="G88" s="4" t="s">
        <v>7</v>
      </c>
      <c r="H88" s="4" t="s">
        <v>7</v>
      </c>
      <c r="I88" s="4" t="s">
        <v>7</v>
      </c>
      <c r="J88" s="4" t="s">
        <v>11</v>
      </c>
    </row>
    <row r="89" spans="1:10">
      <c r="A89" t="n">
        <v>2149</v>
      </c>
      <c r="B89" s="9" t="n">
        <v>5</v>
      </c>
      <c r="C89" s="7" t="n">
        <v>30</v>
      </c>
      <c r="D89" s="7" t="n">
        <v>8958</v>
      </c>
      <c r="E89" s="7" t="n">
        <v>30</v>
      </c>
      <c r="F89" s="7" t="n">
        <v>9712</v>
      </c>
      <c r="G89" s="7" t="n">
        <v>8</v>
      </c>
      <c r="H89" s="7" t="n">
        <v>9</v>
      </c>
      <c r="I89" s="7" t="n">
        <v>1</v>
      </c>
      <c r="J89" s="10" t="n">
        <f t="normal" ca="1">A97</f>
        <v>0</v>
      </c>
    </row>
    <row r="90" spans="1:10">
      <c r="A90" t="s">
        <v>4</v>
      </c>
      <c r="B90" s="4" t="s">
        <v>5</v>
      </c>
      <c r="C90" s="4" t="s">
        <v>7</v>
      </c>
      <c r="D90" s="4" t="s">
        <v>10</v>
      </c>
      <c r="E90" s="4" t="s">
        <v>8</v>
      </c>
      <c r="F90" s="4" t="s">
        <v>8</v>
      </c>
      <c r="G90" s="4" t="s">
        <v>7</v>
      </c>
    </row>
    <row r="91" spans="1:10">
      <c r="A91" t="n">
        <v>2163</v>
      </c>
      <c r="B91" s="21" t="n">
        <v>32</v>
      </c>
      <c r="C91" s="7" t="n">
        <v>0</v>
      </c>
      <c r="D91" s="7" t="n">
        <v>65533</v>
      </c>
      <c r="E91" s="7" t="s">
        <v>24</v>
      </c>
      <c r="F91" s="7" t="s">
        <v>25</v>
      </c>
      <c r="G91" s="7" t="n">
        <v>0</v>
      </c>
    </row>
    <row r="92" spans="1:10">
      <c r="A92" t="s">
        <v>4</v>
      </c>
      <c r="B92" s="4" t="s">
        <v>5</v>
      </c>
      <c r="C92" s="4" t="s">
        <v>7</v>
      </c>
      <c r="D92" s="4" t="s">
        <v>10</v>
      </c>
      <c r="E92" s="4" t="s">
        <v>8</v>
      </c>
      <c r="F92" s="4" t="s">
        <v>8</v>
      </c>
      <c r="G92" s="4" t="s">
        <v>7</v>
      </c>
    </row>
    <row r="93" spans="1:10">
      <c r="A93" t="n">
        <v>2180</v>
      </c>
      <c r="B93" s="21" t="n">
        <v>32</v>
      </c>
      <c r="C93" s="7" t="n">
        <v>0</v>
      </c>
      <c r="D93" s="7" t="n">
        <v>65533</v>
      </c>
      <c r="E93" s="7" t="s">
        <v>24</v>
      </c>
      <c r="F93" s="7" t="s">
        <v>26</v>
      </c>
      <c r="G93" s="7" t="n">
        <v>0</v>
      </c>
    </row>
    <row r="94" spans="1:10">
      <c r="A94" t="s">
        <v>4</v>
      </c>
      <c r="B94" s="4" t="s">
        <v>5</v>
      </c>
      <c r="C94" s="4" t="s">
        <v>7</v>
      </c>
      <c r="D94" s="4" t="s">
        <v>10</v>
      </c>
      <c r="E94" s="4" t="s">
        <v>8</v>
      </c>
      <c r="F94" s="4" t="s">
        <v>8</v>
      </c>
      <c r="G94" s="4" t="s">
        <v>7</v>
      </c>
    </row>
    <row r="95" spans="1:10">
      <c r="A95" t="n">
        <v>2197</v>
      </c>
      <c r="B95" s="21" t="n">
        <v>32</v>
      </c>
      <c r="C95" s="7" t="n">
        <v>0</v>
      </c>
      <c r="D95" s="7" t="n">
        <v>65533</v>
      </c>
      <c r="E95" s="7" t="s">
        <v>24</v>
      </c>
      <c r="F95" s="7" t="s">
        <v>27</v>
      </c>
      <c r="G95" s="7" t="n">
        <v>1</v>
      </c>
    </row>
    <row r="96" spans="1:10">
      <c r="A96" t="s">
        <v>4</v>
      </c>
      <c r="B96" s="4" t="s">
        <v>5</v>
      </c>
      <c r="C96" s="4" t="s">
        <v>7</v>
      </c>
      <c r="D96" s="4" t="s">
        <v>8</v>
      </c>
      <c r="E96" s="4" t="s">
        <v>10</v>
      </c>
    </row>
    <row r="97" spans="1:10">
      <c r="A97" t="n">
        <v>2214</v>
      </c>
      <c r="B97" s="20" t="n">
        <v>94</v>
      </c>
      <c r="C97" s="7" t="n">
        <v>1</v>
      </c>
      <c r="D97" s="7" t="s">
        <v>28</v>
      </c>
      <c r="E97" s="7" t="n">
        <v>1</v>
      </c>
    </row>
    <row r="98" spans="1:10">
      <c r="A98" t="s">
        <v>4</v>
      </c>
      <c r="B98" s="4" t="s">
        <v>5</v>
      </c>
      <c r="C98" s="4" t="s">
        <v>7</v>
      </c>
      <c r="D98" s="4" t="s">
        <v>8</v>
      </c>
      <c r="E98" s="4" t="s">
        <v>10</v>
      </c>
    </row>
    <row r="99" spans="1:10">
      <c r="A99" t="n">
        <v>2226</v>
      </c>
      <c r="B99" s="20" t="n">
        <v>94</v>
      </c>
      <c r="C99" s="7" t="n">
        <v>1</v>
      </c>
      <c r="D99" s="7" t="s">
        <v>28</v>
      </c>
      <c r="E99" s="7" t="n">
        <v>2</v>
      </c>
    </row>
    <row r="100" spans="1:10">
      <c r="A100" t="s">
        <v>4</v>
      </c>
      <c r="B100" s="4" t="s">
        <v>5</v>
      </c>
      <c r="C100" s="4" t="s">
        <v>7</v>
      </c>
      <c r="D100" s="4" t="s">
        <v>8</v>
      </c>
      <c r="E100" s="4" t="s">
        <v>10</v>
      </c>
    </row>
    <row r="101" spans="1:10">
      <c r="A101" t="n">
        <v>2238</v>
      </c>
      <c r="B101" s="20" t="n">
        <v>94</v>
      </c>
      <c r="C101" s="7" t="n">
        <v>0</v>
      </c>
      <c r="D101" s="7" t="s">
        <v>28</v>
      </c>
      <c r="E101" s="7" t="n">
        <v>4</v>
      </c>
    </row>
    <row r="102" spans="1:10">
      <c r="A102" t="s">
        <v>4</v>
      </c>
      <c r="B102" s="4" t="s">
        <v>5</v>
      </c>
      <c r="C102" s="4" t="s">
        <v>7</v>
      </c>
      <c r="D102" s="4" t="s">
        <v>8</v>
      </c>
      <c r="E102" s="4" t="s">
        <v>15</v>
      </c>
      <c r="F102" s="4" t="s">
        <v>15</v>
      </c>
      <c r="G102" s="4" t="s">
        <v>15</v>
      </c>
    </row>
    <row r="103" spans="1:10">
      <c r="A103" t="n">
        <v>2250</v>
      </c>
      <c r="B103" s="20" t="n">
        <v>94</v>
      </c>
      <c r="C103" s="7" t="n">
        <v>2</v>
      </c>
      <c r="D103" s="7" t="s">
        <v>28</v>
      </c>
      <c r="E103" s="7" t="n">
        <v>18.0450000762939</v>
      </c>
      <c r="F103" s="7" t="n">
        <v>4</v>
      </c>
      <c r="G103" s="7" t="n">
        <v>11.6260004043579</v>
      </c>
    </row>
    <row r="104" spans="1:10">
      <c r="A104" t="s">
        <v>4</v>
      </c>
      <c r="B104" s="4" t="s">
        <v>5</v>
      </c>
      <c r="C104" s="4" t="s">
        <v>7</v>
      </c>
      <c r="D104" s="4" t="s">
        <v>10</v>
      </c>
      <c r="E104" s="4" t="s">
        <v>7</v>
      </c>
      <c r="F104" s="4" t="s">
        <v>11</v>
      </c>
    </row>
    <row r="105" spans="1:10">
      <c r="A105" t="n">
        <v>2272</v>
      </c>
      <c r="B105" s="9" t="n">
        <v>5</v>
      </c>
      <c r="C105" s="7" t="n">
        <v>30</v>
      </c>
      <c r="D105" s="7" t="n">
        <v>9712</v>
      </c>
      <c r="E105" s="7" t="n">
        <v>1</v>
      </c>
      <c r="F105" s="10" t="n">
        <f t="normal" ca="1">A109</f>
        <v>0</v>
      </c>
    </row>
    <row r="106" spans="1:10">
      <c r="A106" t="s">
        <v>4</v>
      </c>
      <c r="B106" s="4" t="s">
        <v>5</v>
      </c>
      <c r="C106" s="4" t="s">
        <v>11</v>
      </c>
    </row>
    <row r="107" spans="1:10">
      <c r="A107" t="n">
        <v>2281</v>
      </c>
      <c r="B107" s="12" t="n">
        <v>3</v>
      </c>
      <c r="C107" s="10" t="n">
        <f t="normal" ca="1">A191</f>
        <v>0</v>
      </c>
    </row>
    <row r="108" spans="1:10">
      <c r="A108" t="s">
        <v>4</v>
      </c>
      <c r="B108" s="4" t="s">
        <v>5</v>
      </c>
      <c r="C108" s="4" t="s">
        <v>7</v>
      </c>
      <c r="D108" s="4" t="s">
        <v>10</v>
      </c>
      <c r="E108" s="4" t="s">
        <v>7</v>
      </c>
      <c r="F108" s="4" t="s">
        <v>11</v>
      </c>
    </row>
    <row r="109" spans="1:10">
      <c r="A109" t="n">
        <v>2286</v>
      </c>
      <c r="B109" s="9" t="n">
        <v>5</v>
      </c>
      <c r="C109" s="7" t="n">
        <v>30</v>
      </c>
      <c r="D109" s="7" t="n">
        <v>8958</v>
      </c>
      <c r="E109" s="7" t="n">
        <v>1</v>
      </c>
      <c r="F109" s="10" t="n">
        <f t="normal" ca="1">A123</f>
        <v>0</v>
      </c>
    </row>
    <row r="110" spans="1:10">
      <c r="A110" t="s">
        <v>4</v>
      </c>
      <c r="B110" s="4" t="s">
        <v>5</v>
      </c>
      <c r="C110" s="4" t="s">
        <v>7</v>
      </c>
      <c r="D110" s="4" t="s">
        <v>8</v>
      </c>
      <c r="E110" s="4" t="s">
        <v>10</v>
      </c>
    </row>
    <row r="111" spans="1:10">
      <c r="A111" t="n">
        <v>2295</v>
      </c>
      <c r="B111" s="20" t="n">
        <v>94</v>
      </c>
      <c r="C111" s="7" t="n">
        <v>0</v>
      </c>
      <c r="D111" s="7" t="s">
        <v>28</v>
      </c>
      <c r="E111" s="7" t="n">
        <v>1</v>
      </c>
    </row>
    <row r="112" spans="1:10">
      <c r="A112" t="s">
        <v>4</v>
      </c>
      <c r="B112" s="4" t="s">
        <v>5</v>
      </c>
      <c r="C112" s="4" t="s">
        <v>7</v>
      </c>
      <c r="D112" s="4" t="s">
        <v>8</v>
      </c>
      <c r="E112" s="4" t="s">
        <v>10</v>
      </c>
    </row>
    <row r="113" spans="1:7">
      <c r="A113" t="n">
        <v>2307</v>
      </c>
      <c r="B113" s="20" t="n">
        <v>94</v>
      </c>
      <c r="C113" s="7" t="n">
        <v>0</v>
      </c>
      <c r="D113" s="7" t="s">
        <v>28</v>
      </c>
      <c r="E113" s="7" t="n">
        <v>2</v>
      </c>
    </row>
    <row r="114" spans="1:7">
      <c r="A114" t="s">
        <v>4</v>
      </c>
      <c r="B114" s="4" t="s">
        <v>5</v>
      </c>
      <c r="C114" s="4" t="s">
        <v>7</v>
      </c>
      <c r="D114" s="4" t="s">
        <v>8</v>
      </c>
      <c r="E114" s="4" t="s">
        <v>10</v>
      </c>
    </row>
    <row r="115" spans="1:7">
      <c r="A115" t="n">
        <v>2319</v>
      </c>
      <c r="B115" s="20" t="n">
        <v>94</v>
      </c>
      <c r="C115" s="7" t="n">
        <v>1</v>
      </c>
      <c r="D115" s="7" t="s">
        <v>28</v>
      </c>
      <c r="E115" s="7" t="n">
        <v>4</v>
      </c>
    </row>
    <row r="116" spans="1:7">
      <c r="A116" t="s">
        <v>4</v>
      </c>
      <c r="B116" s="4" t="s">
        <v>5</v>
      </c>
      <c r="C116" s="4" t="s">
        <v>7</v>
      </c>
      <c r="D116" s="4" t="s">
        <v>8</v>
      </c>
    </row>
    <row r="117" spans="1:7">
      <c r="A117" t="n">
        <v>2331</v>
      </c>
      <c r="B117" s="20" t="n">
        <v>94</v>
      </c>
      <c r="C117" s="7" t="n">
        <v>5</v>
      </c>
      <c r="D117" s="7" t="s">
        <v>28</v>
      </c>
    </row>
    <row r="118" spans="1:7">
      <c r="A118" t="s">
        <v>4</v>
      </c>
      <c r="B118" s="4" t="s">
        <v>5</v>
      </c>
      <c r="C118" s="4" t="s">
        <v>7</v>
      </c>
      <c r="D118" s="4" t="s">
        <v>8</v>
      </c>
      <c r="E118" s="4" t="s">
        <v>15</v>
      </c>
      <c r="F118" s="4" t="s">
        <v>15</v>
      </c>
      <c r="G118" s="4" t="s">
        <v>15</v>
      </c>
    </row>
    <row r="119" spans="1:7">
      <c r="A119" t="n">
        <v>2341</v>
      </c>
      <c r="B119" s="20" t="n">
        <v>94</v>
      </c>
      <c r="C119" s="7" t="n">
        <v>2</v>
      </c>
      <c r="D119" s="7" t="s">
        <v>28</v>
      </c>
      <c r="E119" s="7" t="n">
        <v>18.6450004577637</v>
      </c>
      <c r="F119" s="7" t="n">
        <v>4</v>
      </c>
      <c r="G119" s="7" t="n">
        <v>11.6260004043579</v>
      </c>
    </row>
    <row r="120" spans="1:7">
      <c r="A120" t="s">
        <v>4</v>
      </c>
      <c r="B120" s="4" t="s">
        <v>5</v>
      </c>
      <c r="C120" s="4" t="s">
        <v>11</v>
      </c>
    </row>
    <row r="121" spans="1:7">
      <c r="A121" t="n">
        <v>2363</v>
      </c>
      <c r="B121" s="12" t="n">
        <v>3</v>
      </c>
      <c r="C121" s="10" t="n">
        <f t="normal" ca="1">A191</f>
        <v>0</v>
      </c>
    </row>
    <row r="122" spans="1:7">
      <c r="A122" t="s">
        <v>4</v>
      </c>
      <c r="B122" s="4" t="s">
        <v>5</v>
      </c>
      <c r="C122" s="4" t="s">
        <v>7</v>
      </c>
      <c r="D122" s="4" t="s">
        <v>10</v>
      </c>
      <c r="E122" s="4" t="s">
        <v>7</v>
      </c>
      <c r="F122" s="4" t="s">
        <v>11</v>
      </c>
    </row>
    <row r="123" spans="1:7">
      <c r="A123" t="n">
        <v>2368</v>
      </c>
      <c r="B123" s="9" t="n">
        <v>5</v>
      </c>
      <c r="C123" s="7" t="n">
        <v>30</v>
      </c>
      <c r="D123" s="7" t="n">
        <v>8954</v>
      </c>
      <c r="E123" s="7" t="n">
        <v>1</v>
      </c>
      <c r="F123" s="10" t="n">
        <f t="normal" ca="1">A137</f>
        <v>0</v>
      </c>
    </row>
    <row r="124" spans="1:7">
      <c r="A124" t="s">
        <v>4</v>
      </c>
      <c r="B124" s="4" t="s">
        <v>5</v>
      </c>
      <c r="C124" s="4" t="s">
        <v>7</v>
      </c>
      <c r="D124" s="4" t="s">
        <v>8</v>
      </c>
      <c r="E124" s="4" t="s">
        <v>10</v>
      </c>
    </row>
    <row r="125" spans="1:7">
      <c r="A125" t="n">
        <v>2377</v>
      </c>
      <c r="B125" s="20" t="n">
        <v>94</v>
      </c>
      <c r="C125" s="7" t="n">
        <v>0</v>
      </c>
      <c r="D125" s="7" t="s">
        <v>28</v>
      </c>
      <c r="E125" s="7" t="n">
        <v>1</v>
      </c>
    </row>
    <row r="126" spans="1:7">
      <c r="A126" t="s">
        <v>4</v>
      </c>
      <c r="B126" s="4" t="s">
        <v>5</v>
      </c>
      <c r="C126" s="4" t="s">
        <v>7</v>
      </c>
      <c r="D126" s="4" t="s">
        <v>8</v>
      </c>
      <c r="E126" s="4" t="s">
        <v>10</v>
      </c>
    </row>
    <row r="127" spans="1:7">
      <c r="A127" t="n">
        <v>2389</v>
      </c>
      <c r="B127" s="20" t="n">
        <v>94</v>
      </c>
      <c r="C127" s="7" t="n">
        <v>0</v>
      </c>
      <c r="D127" s="7" t="s">
        <v>28</v>
      </c>
      <c r="E127" s="7" t="n">
        <v>2</v>
      </c>
    </row>
    <row r="128" spans="1:7">
      <c r="A128" t="s">
        <v>4</v>
      </c>
      <c r="B128" s="4" t="s">
        <v>5</v>
      </c>
      <c r="C128" s="4" t="s">
        <v>7</v>
      </c>
      <c r="D128" s="4" t="s">
        <v>8</v>
      </c>
      <c r="E128" s="4" t="s">
        <v>10</v>
      </c>
    </row>
    <row r="129" spans="1:7">
      <c r="A129" t="n">
        <v>2401</v>
      </c>
      <c r="B129" s="20" t="n">
        <v>94</v>
      </c>
      <c r="C129" s="7" t="n">
        <v>1</v>
      </c>
      <c r="D129" s="7" t="s">
        <v>28</v>
      </c>
      <c r="E129" s="7" t="n">
        <v>4</v>
      </c>
    </row>
    <row r="130" spans="1:7">
      <c r="A130" t="s">
        <v>4</v>
      </c>
      <c r="B130" s="4" t="s">
        <v>5</v>
      </c>
      <c r="C130" s="4" t="s">
        <v>7</v>
      </c>
      <c r="D130" s="4" t="s">
        <v>8</v>
      </c>
    </row>
    <row r="131" spans="1:7">
      <c r="A131" t="n">
        <v>2413</v>
      </c>
      <c r="B131" s="20" t="n">
        <v>94</v>
      </c>
      <c r="C131" s="7" t="n">
        <v>5</v>
      </c>
      <c r="D131" s="7" t="s">
        <v>28</v>
      </c>
    </row>
    <row r="132" spans="1:7">
      <c r="A132" t="s">
        <v>4</v>
      </c>
      <c r="B132" s="4" t="s">
        <v>5</v>
      </c>
      <c r="C132" s="4" t="s">
        <v>7</v>
      </c>
      <c r="D132" s="4" t="s">
        <v>8</v>
      </c>
      <c r="E132" s="4" t="s">
        <v>15</v>
      </c>
      <c r="F132" s="4" t="s">
        <v>15</v>
      </c>
      <c r="G132" s="4" t="s">
        <v>15</v>
      </c>
    </row>
    <row r="133" spans="1:7">
      <c r="A133" t="n">
        <v>2423</v>
      </c>
      <c r="B133" s="20" t="n">
        <v>94</v>
      </c>
      <c r="C133" s="7" t="n">
        <v>2</v>
      </c>
      <c r="D133" s="7" t="s">
        <v>28</v>
      </c>
      <c r="E133" s="7" t="n">
        <v>19.0450000762939</v>
      </c>
      <c r="F133" s="7" t="n">
        <v>4</v>
      </c>
      <c r="G133" s="7" t="n">
        <v>11.6260004043579</v>
      </c>
    </row>
    <row r="134" spans="1:7">
      <c r="A134" t="s">
        <v>4</v>
      </c>
      <c r="B134" s="4" t="s">
        <v>5</v>
      </c>
      <c r="C134" s="4" t="s">
        <v>11</v>
      </c>
    </row>
    <row r="135" spans="1:7">
      <c r="A135" t="n">
        <v>2445</v>
      </c>
      <c r="B135" s="12" t="n">
        <v>3</v>
      </c>
      <c r="C135" s="10" t="n">
        <f t="normal" ca="1">A191</f>
        <v>0</v>
      </c>
    </row>
    <row r="136" spans="1:7">
      <c r="A136" t="s">
        <v>4</v>
      </c>
      <c r="B136" s="4" t="s">
        <v>5</v>
      </c>
      <c r="C136" s="4" t="s">
        <v>7</v>
      </c>
      <c r="D136" s="4" t="s">
        <v>10</v>
      </c>
      <c r="E136" s="4" t="s">
        <v>7</v>
      </c>
      <c r="F136" s="4" t="s">
        <v>11</v>
      </c>
    </row>
    <row r="137" spans="1:7">
      <c r="A137" t="n">
        <v>2450</v>
      </c>
      <c r="B137" s="9" t="n">
        <v>5</v>
      </c>
      <c r="C137" s="7" t="n">
        <v>30</v>
      </c>
      <c r="D137" s="7" t="n">
        <v>8953</v>
      </c>
      <c r="E137" s="7" t="n">
        <v>1</v>
      </c>
      <c r="F137" s="10" t="n">
        <f t="normal" ca="1">A151</f>
        <v>0</v>
      </c>
    </row>
    <row r="138" spans="1:7">
      <c r="A138" t="s">
        <v>4</v>
      </c>
      <c r="B138" s="4" t="s">
        <v>5</v>
      </c>
      <c r="C138" s="4" t="s">
        <v>7</v>
      </c>
      <c r="D138" s="4" t="s">
        <v>8</v>
      </c>
      <c r="E138" s="4" t="s">
        <v>10</v>
      </c>
    </row>
    <row r="139" spans="1:7">
      <c r="A139" t="n">
        <v>2459</v>
      </c>
      <c r="B139" s="20" t="n">
        <v>94</v>
      </c>
      <c r="C139" s="7" t="n">
        <v>0</v>
      </c>
      <c r="D139" s="7" t="s">
        <v>28</v>
      </c>
      <c r="E139" s="7" t="n">
        <v>1</v>
      </c>
    </row>
    <row r="140" spans="1:7">
      <c r="A140" t="s">
        <v>4</v>
      </c>
      <c r="B140" s="4" t="s">
        <v>5</v>
      </c>
      <c r="C140" s="4" t="s">
        <v>7</v>
      </c>
      <c r="D140" s="4" t="s">
        <v>8</v>
      </c>
      <c r="E140" s="4" t="s">
        <v>10</v>
      </c>
    </row>
    <row r="141" spans="1:7">
      <c r="A141" t="n">
        <v>2471</v>
      </c>
      <c r="B141" s="20" t="n">
        <v>94</v>
      </c>
      <c r="C141" s="7" t="n">
        <v>0</v>
      </c>
      <c r="D141" s="7" t="s">
        <v>28</v>
      </c>
      <c r="E141" s="7" t="n">
        <v>2</v>
      </c>
    </row>
    <row r="142" spans="1:7">
      <c r="A142" t="s">
        <v>4</v>
      </c>
      <c r="B142" s="4" t="s">
        <v>5</v>
      </c>
      <c r="C142" s="4" t="s">
        <v>7</v>
      </c>
      <c r="D142" s="4" t="s">
        <v>8</v>
      </c>
      <c r="E142" s="4" t="s">
        <v>10</v>
      </c>
    </row>
    <row r="143" spans="1:7">
      <c r="A143" t="n">
        <v>2483</v>
      </c>
      <c r="B143" s="20" t="n">
        <v>94</v>
      </c>
      <c r="C143" s="7" t="n">
        <v>1</v>
      </c>
      <c r="D143" s="7" t="s">
        <v>28</v>
      </c>
      <c r="E143" s="7" t="n">
        <v>4</v>
      </c>
    </row>
    <row r="144" spans="1:7">
      <c r="A144" t="s">
        <v>4</v>
      </c>
      <c r="B144" s="4" t="s">
        <v>5</v>
      </c>
      <c r="C144" s="4" t="s">
        <v>7</v>
      </c>
      <c r="D144" s="4" t="s">
        <v>8</v>
      </c>
    </row>
    <row r="145" spans="1:7">
      <c r="A145" t="n">
        <v>2495</v>
      </c>
      <c r="B145" s="20" t="n">
        <v>94</v>
      </c>
      <c r="C145" s="7" t="n">
        <v>5</v>
      </c>
      <c r="D145" s="7" t="s">
        <v>28</v>
      </c>
    </row>
    <row r="146" spans="1:7">
      <c r="A146" t="s">
        <v>4</v>
      </c>
      <c r="B146" s="4" t="s">
        <v>5</v>
      </c>
      <c r="C146" s="4" t="s">
        <v>7</v>
      </c>
      <c r="D146" s="4" t="s">
        <v>8</v>
      </c>
      <c r="E146" s="4" t="s">
        <v>15</v>
      </c>
      <c r="F146" s="4" t="s">
        <v>15</v>
      </c>
      <c r="G146" s="4" t="s">
        <v>15</v>
      </c>
    </row>
    <row r="147" spans="1:7">
      <c r="A147" t="n">
        <v>2505</v>
      </c>
      <c r="B147" s="20" t="n">
        <v>94</v>
      </c>
      <c r="C147" s="7" t="n">
        <v>2</v>
      </c>
      <c r="D147" s="7" t="s">
        <v>28</v>
      </c>
      <c r="E147" s="7" t="n">
        <v>19.0450000762939</v>
      </c>
      <c r="F147" s="7" t="n">
        <v>4</v>
      </c>
      <c r="G147" s="7" t="n">
        <v>11.6260004043579</v>
      </c>
    </row>
    <row r="148" spans="1:7">
      <c r="A148" t="s">
        <v>4</v>
      </c>
      <c r="B148" s="4" t="s">
        <v>5</v>
      </c>
      <c r="C148" s="4" t="s">
        <v>11</v>
      </c>
    </row>
    <row r="149" spans="1:7">
      <c r="A149" t="n">
        <v>2527</v>
      </c>
      <c r="B149" s="12" t="n">
        <v>3</v>
      </c>
      <c r="C149" s="10" t="n">
        <f t="normal" ca="1">A191</f>
        <v>0</v>
      </c>
    </row>
    <row r="150" spans="1:7">
      <c r="A150" t="s">
        <v>4</v>
      </c>
      <c r="B150" s="4" t="s">
        <v>5</v>
      </c>
      <c r="C150" s="4" t="s">
        <v>7</v>
      </c>
      <c r="D150" s="4" t="s">
        <v>10</v>
      </c>
      <c r="E150" s="4" t="s">
        <v>7</v>
      </c>
      <c r="F150" s="4" t="s">
        <v>11</v>
      </c>
    </row>
    <row r="151" spans="1:7">
      <c r="A151" t="n">
        <v>2532</v>
      </c>
      <c r="B151" s="9" t="n">
        <v>5</v>
      </c>
      <c r="C151" s="7" t="n">
        <v>30</v>
      </c>
      <c r="D151" s="7" t="n">
        <v>8950</v>
      </c>
      <c r="E151" s="7" t="n">
        <v>1</v>
      </c>
      <c r="F151" s="10" t="n">
        <f t="normal" ca="1">A165</f>
        <v>0</v>
      </c>
    </row>
    <row r="152" spans="1:7">
      <c r="A152" t="s">
        <v>4</v>
      </c>
      <c r="B152" s="4" t="s">
        <v>5</v>
      </c>
      <c r="C152" s="4" t="s">
        <v>7</v>
      </c>
      <c r="D152" s="4" t="s">
        <v>8</v>
      </c>
      <c r="E152" s="4" t="s">
        <v>10</v>
      </c>
    </row>
    <row r="153" spans="1:7">
      <c r="A153" t="n">
        <v>2541</v>
      </c>
      <c r="B153" s="20" t="n">
        <v>94</v>
      </c>
      <c r="C153" s="7" t="n">
        <v>0</v>
      </c>
      <c r="D153" s="7" t="s">
        <v>28</v>
      </c>
      <c r="E153" s="7" t="n">
        <v>1</v>
      </c>
    </row>
    <row r="154" spans="1:7">
      <c r="A154" t="s">
        <v>4</v>
      </c>
      <c r="B154" s="4" t="s">
        <v>5</v>
      </c>
      <c r="C154" s="4" t="s">
        <v>7</v>
      </c>
      <c r="D154" s="4" t="s">
        <v>8</v>
      </c>
      <c r="E154" s="4" t="s">
        <v>10</v>
      </c>
    </row>
    <row r="155" spans="1:7">
      <c r="A155" t="n">
        <v>2553</v>
      </c>
      <c r="B155" s="20" t="n">
        <v>94</v>
      </c>
      <c r="C155" s="7" t="n">
        <v>0</v>
      </c>
      <c r="D155" s="7" t="s">
        <v>28</v>
      </c>
      <c r="E155" s="7" t="n">
        <v>2</v>
      </c>
    </row>
    <row r="156" spans="1:7">
      <c r="A156" t="s">
        <v>4</v>
      </c>
      <c r="B156" s="4" t="s">
        <v>5</v>
      </c>
      <c r="C156" s="4" t="s">
        <v>7</v>
      </c>
      <c r="D156" s="4" t="s">
        <v>8</v>
      </c>
      <c r="E156" s="4" t="s">
        <v>10</v>
      </c>
    </row>
    <row r="157" spans="1:7">
      <c r="A157" t="n">
        <v>2565</v>
      </c>
      <c r="B157" s="20" t="n">
        <v>94</v>
      </c>
      <c r="C157" s="7" t="n">
        <v>1</v>
      </c>
      <c r="D157" s="7" t="s">
        <v>28</v>
      </c>
      <c r="E157" s="7" t="n">
        <v>4</v>
      </c>
    </row>
    <row r="158" spans="1:7">
      <c r="A158" t="s">
        <v>4</v>
      </c>
      <c r="B158" s="4" t="s">
        <v>5</v>
      </c>
      <c r="C158" s="4" t="s">
        <v>7</v>
      </c>
      <c r="D158" s="4" t="s">
        <v>8</v>
      </c>
    </row>
    <row r="159" spans="1:7">
      <c r="A159" t="n">
        <v>2577</v>
      </c>
      <c r="B159" s="20" t="n">
        <v>94</v>
      </c>
      <c r="C159" s="7" t="n">
        <v>5</v>
      </c>
      <c r="D159" s="7" t="s">
        <v>28</v>
      </c>
    </row>
    <row r="160" spans="1:7">
      <c r="A160" t="s">
        <v>4</v>
      </c>
      <c r="B160" s="4" t="s">
        <v>5</v>
      </c>
      <c r="C160" s="4" t="s">
        <v>7</v>
      </c>
      <c r="D160" s="4" t="s">
        <v>8</v>
      </c>
      <c r="E160" s="4" t="s">
        <v>15</v>
      </c>
      <c r="F160" s="4" t="s">
        <v>15</v>
      </c>
      <c r="G160" s="4" t="s">
        <v>15</v>
      </c>
    </row>
    <row r="161" spans="1:7">
      <c r="A161" t="n">
        <v>2587</v>
      </c>
      <c r="B161" s="20" t="n">
        <v>94</v>
      </c>
      <c r="C161" s="7" t="n">
        <v>2</v>
      </c>
      <c r="D161" s="7" t="s">
        <v>28</v>
      </c>
      <c r="E161" s="7" t="n">
        <v>19.0450000762939</v>
      </c>
      <c r="F161" s="7" t="n">
        <v>4</v>
      </c>
      <c r="G161" s="7" t="n">
        <v>11.6260004043579</v>
      </c>
    </row>
    <row r="162" spans="1:7">
      <c r="A162" t="s">
        <v>4</v>
      </c>
      <c r="B162" s="4" t="s">
        <v>5</v>
      </c>
      <c r="C162" s="4" t="s">
        <v>11</v>
      </c>
    </row>
    <row r="163" spans="1:7">
      <c r="A163" t="n">
        <v>2609</v>
      </c>
      <c r="B163" s="12" t="n">
        <v>3</v>
      </c>
      <c r="C163" s="10" t="n">
        <f t="normal" ca="1">A191</f>
        <v>0</v>
      </c>
    </row>
    <row r="164" spans="1:7">
      <c r="A164" t="s">
        <v>4</v>
      </c>
      <c r="B164" s="4" t="s">
        <v>5</v>
      </c>
      <c r="C164" s="4" t="s">
        <v>7</v>
      </c>
      <c r="D164" s="4" t="s">
        <v>10</v>
      </c>
      <c r="E164" s="4" t="s">
        <v>7</v>
      </c>
      <c r="F164" s="4" t="s">
        <v>11</v>
      </c>
    </row>
    <row r="165" spans="1:7">
      <c r="A165" t="n">
        <v>2614</v>
      </c>
      <c r="B165" s="9" t="n">
        <v>5</v>
      </c>
      <c r="C165" s="7" t="n">
        <v>30</v>
      </c>
      <c r="D165" s="7" t="n">
        <v>8949</v>
      </c>
      <c r="E165" s="7" t="n">
        <v>1</v>
      </c>
      <c r="F165" s="10" t="n">
        <f t="normal" ca="1">A179</f>
        <v>0</v>
      </c>
    </row>
    <row r="166" spans="1:7">
      <c r="A166" t="s">
        <v>4</v>
      </c>
      <c r="B166" s="4" t="s">
        <v>5</v>
      </c>
      <c r="C166" s="4" t="s">
        <v>7</v>
      </c>
      <c r="D166" s="4" t="s">
        <v>8</v>
      </c>
      <c r="E166" s="4" t="s">
        <v>10</v>
      </c>
    </row>
    <row r="167" spans="1:7">
      <c r="A167" t="n">
        <v>2623</v>
      </c>
      <c r="B167" s="20" t="n">
        <v>94</v>
      </c>
      <c r="C167" s="7" t="n">
        <v>0</v>
      </c>
      <c r="D167" s="7" t="s">
        <v>28</v>
      </c>
      <c r="E167" s="7" t="n">
        <v>1</v>
      </c>
    </row>
    <row r="168" spans="1:7">
      <c r="A168" t="s">
        <v>4</v>
      </c>
      <c r="B168" s="4" t="s">
        <v>5</v>
      </c>
      <c r="C168" s="4" t="s">
        <v>7</v>
      </c>
      <c r="D168" s="4" t="s">
        <v>8</v>
      </c>
      <c r="E168" s="4" t="s">
        <v>10</v>
      </c>
    </row>
    <row r="169" spans="1:7">
      <c r="A169" t="n">
        <v>2635</v>
      </c>
      <c r="B169" s="20" t="n">
        <v>94</v>
      </c>
      <c r="C169" s="7" t="n">
        <v>0</v>
      </c>
      <c r="D169" s="7" t="s">
        <v>28</v>
      </c>
      <c r="E169" s="7" t="n">
        <v>2</v>
      </c>
    </row>
    <row r="170" spans="1:7">
      <c r="A170" t="s">
        <v>4</v>
      </c>
      <c r="B170" s="4" t="s">
        <v>5</v>
      </c>
      <c r="C170" s="4" t="s">
        <v>7</v>
      </c>
      <c r="D170" s="4" t="s">
        <v>8</v>
      </c>
      <c r="E170" s="4" t="s">
        <v>10</v>
      </c>
    </row>
    <row r="171" spans="1:7">
      <c r="A171" t="n">
        <v>2647</v>
      </c>
      <c r="B171" s="20" t="n">
        <v>94</v>
      </c>
      <c r="C171" s="7" t="n">
        <v>1</v>
      </c>
      <c r="D171" s="7" t="s">
        <v>28</v>
      </c>
      <c r="E171" s="7" t="n">
        <v>4</v>
      </c>
    </row>
    <row r="172" spans="1:7">
      <c r="A172" t="s">
        <v>4</v>
      </c>
      <c r="B172" s="4" t="s">
        <v>5</v>
      </c>
      <c r="C172" s="4" t="s">
        <v>7</v>
      </c>
      <c r="D172" s="4" t="s">
        <v>8</v>
      </c>
    </row>
    <row r="173" spans="1:7">
      <c r="A173" t="n">
        <v>2659</v>
      </c>
      <c r="B173" s="20" t="n">
        <v>94</v>
      </c>
      <c r="C173" s="7" t="n">
        <v>5</v>
      </c>
      <c r="D173" s="7" t="s">
        <v>28</v>
      </c>
    </row>
    <row r="174" spans="1:7">
      <c r="A174" t="s">
        <v>4</v>
      </c>
      <c r="B174" s="4" t="s">
        <v>5</v>
      </c>
      <c r="C174" s="4" t="s">
        <v>7</v>
      </c>
      <c r="D174" s="4" t="s">
        <v>8</v>
      </c>
      <c r="E174" s="4" t="s">
        <v>15</v>
      </c>
      <c r="F174" s="4" t="s">
        <v>15</v>
      </c>
      <c r="G174" s="4" t="s">
        <v>15</v>
      </c>
    </row>
    <row r="175" spans="1:7">
      <c r="A175" t="n">
        <v>2669</v>
      </c>
      <c r="B175" s="20" t="n">
        <v>94</v>
      </c>
      <c r="C175" s="7" t="n">
        <v>2</v>
      </c>
      <c r="D175" s="7" t="s">
        <v>28</v>
      </c>
      <c r="E175" s="7" t="n">
        <v>19.0450000762939</v>
      </c>
      <c r="F175" s="7" t="n">
        <v>4</v>
      </c>
      <c r="G175" s="7" t="n">
        <v>11.6260004043579</v>
      </c>
    </row>
    <row r="176" spans="1:7">
      <c r="A176" t="s">
        <v>4</v>
      </c>
      <c r="B176" s="4" t="s">
        <v>5</v>
      </c>
      <c r="C176" s="4" t="s">
        <v>11</v>
      </c>
    </row>
    <row r="177" spans="1:7">
      <c r="A177" t="n">
        <v>2691</v>
      </c>
      <c r="B177" s="12" t="n">
        <v>3</v>
      </c>
      <c r="C177" s="10" t="n">
        <f t="normal" ca="1">A191</f>
        <v>0</v>
      </c>
    </row>
    <row r="178" spans="1:7">
      <c r="A178" t="s">
        <v>4</v>
      </c>
      <c r="B178" s="4" t="s">
        <v>5</v>
      </c>
      <c r="C178" s="4" t="s">
        <v>7</v>
      </c>
      <c r="D178" s="4" t="s">
        <v>10</v>
      </c>
      <c r="E178" s="4" t="s">
        <v>7</v>
      </c>
      <c r="F178" s="4" t="s">
        <v>11</v>
      </c>
    </row>
    <row r="179" spans="1:7">
      <c r="A179" t="n">
        <v>2696</v>
      </c>
      <c r="B179" s="9" t="n">
        <v>5</v>
      </c>
      <c r="C179" s="7" t="n">
        <v>30</v>
      </c>
      <c r="D179" s="7" t="n">
        <v>8944</v>
      </c>
      <c r="E179" s="7" t="n">
        <v>1</v>
      </c>
      <c r="F179" s="10" t="n">
        <f t="normal" ca="1">A191</f>
        <v>0</v>
      </c>
    </row>
    <row r="180" spans="1:7">
      <c r="A180" t="s">
        <v>4</v>
      </c>
      <c r="B180" s="4" t="s">
        <v>5</v>
      </c>
      <c r="C180" s="4" t="s">
        <v>7</v>
      </c>
      <c r="D180" s="4" t="s">
        <v>8</v>
      </c>
      <c r="E180" s="4" t="s">
        <v>10</v>
      </c>
    </row>
    <row r="181" spans="1:7">
      <c r="A181" t="n">
        <v>2705</v>
      </c>
      <c r="B181" s="20" t="n">
        <v>94</v>
      </c>
      <c r="C181" s="7" t="n">
        <v>0</v>
      </c>
      <c r="D181" s="7" t="s">
        <v>28</v>
      </c>
      <c r="E181" s="7" t="n">
        <v>1</v>
      </c>
    </row>
    <row r="182" spans="1:7">
      <c r="A182" t="s">
        <v>4</v>
      </c>
      <c r="B182" s="4" t="s">
        <v>5</v>
      </c>
      <c r="C182" s="4" t="s">
        <v>7</v>
      </c>
      <c r="D182" s="4" t="s">
        <v>8</v>
      </c>
      <c r="E182" s="4" t="s">
        <v>10</v>
      </c>
    </row>
    <row r="183" spans="1:7">
      <c r="A183" t="n">
        <v>2717</v>
      </c>
      <c r="B183" s="20" t="n">
        <v>94</v>
      </c>
      <c r="C183" s="7" t="n">
        <v>0</v>
      </c>
      <c r="D183" s="7" t="s">
        <v>28</v>
      </c>
      <c r="E183" s="7" t="n">
        <v>2</v>
      </c>
    </row>
    <row r="184" spans="1:7">
      <c r="A184" t="s">
        <v>4</v>
      </c>
      <c r="B184" s="4" t="s">
        <v>5</v>
      </c>
      <c r="C184" s="4" t="s">
        <v>7</v>
      </c>
      <c r="D184" s="4" t="s">
        <v>8</v>
      </c>
      <c r="E184" s="4" t="s">
        <v>10</v>
      </c>
    </row>
    <row r="185" spans="1:7">
      <c r="A185" t="n">
        <v>2729</v>
      </c>
      <c r="B185" s="20" t="n">
        <v>94</v>
      </c>
      <c r="C185" s="7" t="n">
        <v>1</v>
      </c>
      <c r="D185" s="7" t="s">
        <v>28</v>
      </c>
      <c r="E185" s="7" t="n">
        <v>4</v>
      </c>
    </row>
    <row r="186" spans="1:7">
      <c r="A186" t="s">
        <v>4</v>
      </c>
      <c r="B186" s="4" t="s">
        <v>5</v>
      </c>
      <c r="C186" s="4" t="s">
        <v>7</v>
      </c>
      <c r="D186" s="4" t="s">
        <v>8</v>
      </c>
    </row>
    <row r="187" spans="1:7">
      <c r="A187" t="n">
        <v>2741</v>
      </c>
      <c r="B187" s="20" t="n">
        <v>94</v>
      </c>
      <c r="C187" s="7" t="n">
        <v>5</v>
      </c>
      <c r="D187" s="7" t="s">
        <v>28</v>
      </c>
    </row>
    <row r="188" spans="1:7">
      <c r="A188" t="s">
        <v>4</v>
      </c>
      <c r="B188" s="4" t="s">
        <v>5</v>
      </c>
      <c r="C188" s="4" t="s">
        <v>7</v>
      </c>
      <c r="D188" s="4" t="s">
        <v>8</v>
      </c>
      <c r="E188" s="4" t="s">
        <v>15</v>
      </c>
      <c r="F188" s="4" t="s">
        <v>15</v>
      </c>
      <c r="G188" s="4" t="s">
        <v>15</v>
      </c>
    </row>
    <row r="189" spans="1:7">
      <c r="A189" t="n">
        <v>2751</v>
      </c>
      <c r="B189" s="20" t="n">
        <v>94</v>
      </c>
      <c r="C189" s="7" t="n">
        <v>2</v>
      </c>
      <c r="D189" s="7" t="s">
        <v>28</v>
      </c>
      <c r="E189" s="7" t="n">
        <v>18.6450004577637</v>
      </c>
      <c r="F189" s="7" t="n">
        <v>4</v>
      </c>
      <c r="G189" s="7" t="n">
        <v>11.6260004043579</v>
      </c>
    </row>
    <row r="190" spans="1:7">
      <c r="A190" t="s">
        <v>4</v>
      </c>
      <c r="B190" s="4" t="s">
        <v>5</v>
      </c>
      <c r="C190" s="4" t="s">
        <v>7</v>
      </c>
      <c r="D190" s="4" t="s">
        <v>10</v>
      </c>
      <c r="E190" s="4" t="s">
        <v>7</v>
      </c>
      <c r="F190" s="4" t="s">
        <v>11</v>
      </c>
    </row>
    <row r="191" spans="1:7">
      <c r="A191" t="n">
        <v>2773</v>
      </c>
      <c r="B191" s="9" t="n">
        <v>5</v>
      </c>
      <c r="C191" s="7" t="n">
        <v>30</v>
      </c>
      <c r="D191" s="7" t="n">
        <v>6400</v>
      </c>
      <c r="E191" s="7" t="n">
        <v>1</v>
      </c>
      <c r="F191" s="10" t="n">
        <f t="normal" ca="1">A241</f>
        <v>0</v>
      </c>
    </row>
    <row r="192" spans="1:7">
      <c r="A192" t="s">
        <v>4</v>
      </c>
      <c r="B192" s="4" t="s">
        <v>5</v>
      </c>
      <c r="C192" s="4" t="s">
        <v>7</v>
      </c>
      <c r="D192" s="4" t="s">
        <v>7</v>
      </c>
      <c r="E192" s="4" t="s">
        <v>7</v>
      </c>
      <c r="F192" s="4" t="s">
        <v>16</v>
      </c>
      <c r="G192" s="4" t="s">
        <v>7</v>
      </c>
      <c r="H192" s="4" t="s">
        <v>7</v>
      </c>
      <c r="I192" s="4" t="s">
        <v>11</v>
      </c>
    </row>
    <row r="193" spans="1:9">
      <c r="A193" t="n">
        <v>2782</v>
      </c>
      <c r="B193" s="9" t="n">
        <v>5</v>
      </c>
      <c r="C193" s="7" t="n">
        <v>35</v>
      </c>
      <c r="D193" s="7" t="n">
        <v>3</v>
      </c>
      <c r="E193" s="7" t="n">
        <v>0</v>
      </c>
      <c r="F193" s="7" t="n">
        <v>0</v>
      </c>
      <c r="G193" s="7" t="n">
        <v>2</v>
      </c>
      <c r="H193" s="7" t="n">
        <v>1</v>
      </c>
      <c r="I193" s="10" t="n">
        <f t="normal" ca="1">A197</f>
        <v>0</v>
      </c>
    </row>
    <row r="194" spans="1:9">
      <c r="A194" t="s">
        <v>4</v>
      </c>
      <c r="B194" s="4" t="s">
        <v>5</v>
      </c>
      <c r="C194" s="4" t="s">
        <v>11</v>
      </c>
    </row>
    <row r="195" spans="1:9">
      <c r="A195" t="n">
        <v>2796</v>
      </c>
      <c r="B195" s="12" t="n">
        <v>3</v>
      </c>
      <c r="C195" s="10" t="n">
        <f t="normal" ca="1">A241</f>
        <v>0</v>
      </c>
    </row>
    <row r="196" spans="1:9">
      <c r="A196" t="s">
        <v>4</v>
      </c>
      <c r="B196" s="4" t="s">
        <v>5</v>
      </c>
      <c r="C196" s="4" t="s">
        <v>7</v>
      </c>
      <c r="D196" s="4" t="s">
        <v>7</v>
      </c>
      <c r="E196" s="4" t="s">
        <v>7</v>
      </c>
      <c r="F196" s="4" t="s">
        <v>16</v>
      </c>
      <c r="G196" s="4" t="s">
        <v>7</v>
      </c>
      <c r="H196" s="4" t="s">
        <v>7</v>
      </c>
      <c r="I196" s="4" t="s">
        <v>11</v>
      </c>
    </row>
    <row r="197" spans="1:9">
      <c r="A197" t="n">
        <v>2801</v>
      </c>
      <c r="B197" s="9" t="n">
        <v>5</v>
      </c>
      <c r="C197" s="7" t="n">
        <v>35</v>
      </c>
      <c r="D197" s="7" t="n">
        <v>3</v>
      </c>
      <c r="E197" s="7" t="n">
        <v>0</v>
      </c>
      <c r="F197" s="7" t="n">
        <v>1</v>
      </c>
      <c r="G197" s="7" t="n">
        <v>2</v>
      </c>
      <c r="H197" s="7" t="n">
        <v>1</v>
      </c>
      <c r="I197" s="10" t="n">
        <f t="normal" ca="1">A223</f>
        <v>0</v>
      </c>
    </row>
    <row r="198" spans="1:9">
      <c r="A198" t="s">
        <v>4</v>
      </c>
      <c r="B198" s="4" t="s">
        <v>5</v>
      </c>
      <c r="C198" s="4" t="s">
        <v>7</v>
      </c>
      <c r="D198" s="4" t="s">
        <v>8</v>
      </c>
      <c r="E198" s="4" t="s">
        <v>10</v>
      </c>
    </row>
    <row r="199" spans="1:9">
      <c r="A199" t="n">
        <v>2815</v>
      </c>
      <c r="B199" s="20" t="n">
        <v>94</v>
      </c>
      <c r="C199" s="7" t="n">
        <v>0</v>
      </c>
      <c r="D199" s="7" t="s">
        <v>29</v>
      </c>
      <c r="E199" s="7" t="n">
        <v>16</v>
      </c>
    </row>
    <row r="200" spans="1:9">
      <c r="A200" t="s">
        <v>4</v>
      </c>
      <c r="B200" s="4" t="s">
        <v>5</v>
      </c>
      <c r="C200" s="4" t="s">
        <v>7</v>
      </c>
      <c r="D200" s="4" t="s">
        <v>8</v>
      </c>
      <c r="E200" s="4" t="s">
        <v>10</v>
      </c>
    </row>
    <row r="201" spans="1:9">
      <c r="A201" t="n">
        <v>2826</v>
      </c>
      <c r="B201" s="20" t="n">
        <v>94</v>
      </c>
      <c r="C201" s="7" t="n">
        <v>0</v>
      </c>
      <c r="D201" s="7" t="s">
        <v>29</v>
      </c>
      <c r="E201" s="7" t="n">
        <v>512</v>
      </c>
    </row>
    <row r="202" spans="1:9">
      <c r="A202" t="s">
        <v>4</v>
      </c>
      <c r="B202" s="4" t="s">
        <v>5</v>
      </c>
      <c r="C202" s="4" t="s">
        <v>7</v>
      </c>
      <c r="D202" s="4" t="s">
        <v>10</v>
      </c>
      <c r="E202" s="4" t="s">
        <v>7</v>
      </c>
      <c r="F202" s="4" t="s">
        <v>10</v>
      </c>
      <c r="G202" s="4" t="s">
        <v>7</v>
      </c>
      <c r="H202" s="4" t="s">
        <v>7</v>
      </c>
      <c r="I202" s="4" t="s">
        <v>7</v>
      </c>
      <c r="J202" s="4" t="s">
        <v>11</v>
      </c>
    </row>
    <row r="203" spans="1:9">
      <c r="A203" t="n">
        <v>2837</v>
      </c>
      <c r="B203" s="9" t="n">
        <v>5</v>
      </c>
      <c r="C203" s="7" t="n">
        <v>30</v>
      </c>
      <c r="D203" s="7" t="n">
        <v>8473</v>
      </c>
      <c r="E203" s="7" t="n">
        <v>30</v>
      </c>
      <c r="F203" s="7" t="n">
        <v>8474</v>
      </c>
      <c r="G203" s="7" t="n">
        <v>8</v>
      </c>
      <c r="H203" s="7" t="n">
        <v>9</v>
      </c>
      <c r="I203" s="7" t="n">
        <v>1</v>
      </c>
      <c r="J203" s="10" t="n">
        <f t="normal" ca="1">A209</f>
        <v>0</v>
      </c>
    </row>
    <row r="204" spans="1:9">
      <c r="A204" t="s">
        <v>4</v>
      </c>
      <c r="B204" s="4" t="s">
        <v>5</v>
      </c>
      <c r="C204" s="4" t="s">
        <v>7</v>
      </c>
      <c r="D204" s="4" t="s">
        <v>8</v>
      </c>
      <c r="E204" s="4" t="s">
        <v>10</v>
      </c>
    </row>
    <row r="205" spans="1:9">
      <c r="A205" t="n">
        <v>2851</v>
      </c>
      <c r="B205" s="20" t="n">
        <v>94</v>
      </c>
      <c r="C205" s="7" t="n">
        <v>1</v>
      </c>
      <c r="D205" s="7" t="s">
        <v>29</v>
      </c>
      <c r="E205" s="7" t="n">
        <v>16</v>
      </c>
    </row>
    <row r="206" spans="1:9">
      <c r="A206" t="s">
        <v>4</v>
      </c>
      <c r="B206" s="4" t="s">
        <v>5</v>
      </c>
      <c r="C206" s="4" t="s">
        <v>7</v>
      </c>
      <c r="D206" s="4" t="s">
        <v>8</v>
      </c>
      <c r="E206" s="4" t="s">
        <v>10</v>
      </c>
    </row>
    <row r="207" spans="1:9">
      <c r="A207" t="n">
        <v>2862</v>
      </c>
      <c r="B207" s="20" t="n">
        <v>94</v>
      </c>
      <c r="C207" s="7" t="n">
        <v>1</v>
      </c>
      <c r="D207" s="7" t="s">
        <v>29</v>
      </c>
      <c r="E207" s="7" t="n">
        <v>512</v>
      </c>
    </row>
    <row r="208" spans="1:9">
      <c r="A208" t="s">
        <v>4</v>
      </c>
      <c r="B208" s="4" t="s">
        <v>5</v>
      </c>
      <c r="C208" s="4" t="s">
        <v>7</v>
      </c>
      <c r="D208" s="4" t="s">
        <v>10</v>
      </c>
      <c r="E208" s="4" t="s">
        <v>7</v>
      </c>
      <c r="F208" s="4" t="s">
        <v>10</v>
      </c>
      <c r="G208" s="4" t="s">
        <v>7</v>
      </c>
      <c r="H208" s="4" t="s">
        <v>7</v>
      </c>
      <c r="I208" s="4" t="s">
        <v>7</v>
      </c>
      <c r="J208" s="4" t="s">
        <v>11</v>
      </c>
    </row>
    <row r="209" spans="1:10">
      <c r="A209" t="n">
        <v>2873</v>
      </c>
      <c r="B209" s="9" t="n">
        <v>5</v>
      </c>
      <c r="C209" s="7" t="n">
        <v>30</v>
      </c>
      <c r="D209" s="7" t="n">
        <v>8490</v>
      </c>
      <c r="E209" s="7" t="n">
        <v>30</v>
      </c>
      <c r="F209" s="7" t="n">
        <v>8491</v>
      </c>
      <c r="G209" s="7" t="n">
        <v>8</v>
      </c>
      <c r="H209" s="7" t="n">
        <v>9</v>
      </c>
      <c r="I209" s="7" t="n">
        <v>1</v>
      </c>
      <c r="J209" s="10" t="n">
        <f t="normal" ca="1">A215</f>
        <v>0</v>
      </c>
    </row>
    <row r="210" spans="1:10">
      <c r="A210" t="s">
        <v>4</v>
      </c>
      <c r="B210" s="4" t="s">
        <v>5</v>
      </c>
      <c r="C210" s="4" t="s">
        <v>7</v>
      </c>
      <c r="D210" s="4" t="s">
        <v>8</v>
      </c>
      <c r="E210" s="4" t="s">
        <v>10</v>
      </c>
    </row>
    <row r="211" spans="1:10">
      <c r="A211" t="n">
        <v>2887</v>
      </c>
      <c r="B211" s="20" t="n">
        <v>94</v>
      </c>
      <c r="C211" s="7" t="n">
        <v>1</v>
      </c>
      <c r="D211" s="7" t="s">
        <v>29</v>
      </c>
      <c r="E211" s="7" t="n">
        <v>16</v>
      </c>
    </row>
    <row r="212" spans="1:10">
      <c r="A212" t="s">
        <v>4</v>
      </c>
      <c r="B212" s="4" t="s">
        <v>5</v>
      </c>
      <c r="C212" s="4" t="s">
        <v>7</v>
      </c>
      <c r="D212" s="4" t="s">
        <v>8</v>
      </c>
      <c r="E212" s="4" t="s">
        <v>10</v>
      </c>
    </row>
    <row r="213" spans="1:10">
      <c r="A213" t="n">
        <v>2898</v>
      </c>
      <c r="B213" s="20" t="n">
        <v>94</v>
      </c>
      <c r="C213" s="7" t="n">
        <v>1</v>
      </c>
      <c r="D213" s="7" t="s">
        <v>29</v>
      </c>
      <c r="E213" s="7" t="n">
        <v>512</v>
      </c>
    </row>
    <row r="214" spans="1:10">
      <c r="A214" t="s">
        <v>4</v>
      </c>
      <c r="B214" s="4" t="s">
        <v>5</v>
      </c>
      <c r="C214" s="4" t="s">
        <v>7</v>
      </c>
      <c r="D214" s="4" t="s">
        <v>10</v>
      </c>
      <c r="E214" s="4" t="s">
        <v>7</v>
      </c>
      <c r="F214" s="4" t="s">
        <v>11</v>
      </c>
    </row>
    <row r="215" spans="1:10">
      <c r="A215" t="n">
        <v>2909</v>
      </c>
      <c r="B215" s="9" t="n">
        <v>5</v>
      </c>
      <c r="C215" s="7" t="n">
        <v>30</v>
      </c>
      <c r="D215" s="7" t="n">
        <v>8512</v>
      </c>
      <c r="E215" s="7" t="n">
        <v>1</v>
      </c>
      <c r="F215" s="10" t="n">
        <f t="normal" ca="1">A221</f>
        <v>0</v>
      </c>
    </row>
    <row r="216" spans="1:10">
      <c r="A216" t="s">
        <v>4</v>
      </c>
      <c r="B216" s="4" t="s">
        <v>5</v>
      </c>
      <c r="C216" s="4" t="s">
        <v>7</v>
      </c>
      <c r="D216" s="4" t="s">
        <v>8</v>
      </c>
      <c r="E216" s="4" t="s">
        <v>10</v>
      </c>
    </row>
    <row r="217" spans="1:10">
      <c r="A217" t="n">
        <v>2918</v>
      </c>
      <c r="B217" s="20" t="n">
        <v>94</v>
      </c>
      <c r="C217" s="7" t="n">
        <v>1</v>
      </c>
      <c r="D217" s="7" t="s">
        <v>29</v>
      </c>
      <c r="E217" s="7" t="n">
        <v>16</v>
      </c>
    </row>
    <row r="218" spans="1:10">
      <c r="A218" t="s">
        <v>4</v>
      </c>
      <c r="B218" s="4" t="s">
        <v>5</v>
      </c>
      <c r="C218" s="4" t="s">
        <v>7</v>
      </c>
      <c r="D218" s="4" t="s">
        <v>8</v>
      </c>
      <c r="E218" s="4" t="s">
        <v>10</v>
      </c>
    </row>
    <row r="219" spans="1:10">
      <c r="A219" t="n">
        <v>2929</v>
      </c>
      <c r="B219" s="20" t="n">
        <v>94</v>
      </c>
      <c r="C219" s="7" t="n">
        <v>1</v>
      </c>
      <c r="D219" s="7" t="s">
        <v>29</v>
      </c>
      <c r="E219" s="7" t="n">
        <v>512</v>
      </c>
    </row>
    <row r="220" spans="1:10">
      <c r="A220" t="s">
        <v>4</v>
      </c>
      <c r="B220" s="4" t="s">
        <v>5</v>
      </c>
      <c r="C220" s="4" t="s">
        <v>11</v>
      </c>
    </row>
    <row r="221" spans="1:10">
      <c r="A221" t="n">
        <v>2940</v>
      </c>
      <c r="B221" s="12" t="n">
        <v>3</v>
      </c>
      <c r="C221" s="10" t="n">
        <f t="normal" ca="1">A241</f>
        <v>0</v>
      </c>
    </row>
    <row r="222" spans="1:10">
      <c r="A222" t="s">
        <v>4</v>
      </c>
      <c r="B222" s="4" t="s">
        <v>5</v>
      </c>
      <c r="C222" s="4" t="s">
        <v>7</v>
      </c>
      <c r="D222" s="4" t="s">
        <v>7</v>
      </c>
      <c r="E222" s="4" t="s">
        <v>7</v>
      </c>
      <c r="F222" s="4" t="s">
        <v>16</v>
      </c>
      <c r="G222" s="4" t="s">
        <v>7</v>
      </c>
      <c r="H222" s="4" t="s">
        <v>7</v>
      </c>
      <c r="I222" s="4" t="s">
        <v>11</v>
      </c>
    </row>
    <row r="223" spans="1:10">
      <c r="A223" t="n">
        <v>2945</v>
      </c>
      <c r="B223" s="9" t="n">
        <v>5</v>
      </c>
      <c r="C223" s="7" t="n">
        <v>35</v>
      </c>
      <c r="D223" s="7" t="n">
        <v>3</v>
      </c>
      <c r="E223" s="7" t="n">
        <v>0</v>
      </c>
      <c r="F223" s="7" t="n">
        <v>2</v>
      </c>
      <c r="G223" s="7" t="n">
        <v>2</v>
      </c>
      <c r="H223" s="7" t="n">
        <v>1</v>
      </c>
      <c r="I223" s="10" t="n">
        <f t="normal" ca="1">A227</f>
        <v>0</v>
      </c>
    </row>
    <row r="224" spans="1:10">
      <c r="A224" t="s">
        <v>4</v>
      </c>
      <c r="B224" s="4" t="s">
        <v>5</v>
      </c>
      <c r="C224" s="4" t="s">
        <v>11</v>
      </c>
    </row>
    <row r="225" spans="1:10">
      <c r="A225" t="n">
        <v>2959</v>
      </c>
      <c r="B225" s="12" t="n">
        <v>3</v>
      </c>
      <c r="C225" s="10" t="n">
        <f t="normal" ca="1">A241</f>
        <v>0</v>
      </c>
    </row>
    <row r="226" spans="1:10">
      <c r="A226" t="s">
        <v>4</v>
      </c>
      <c r="B226" s="4" t="s">
        <v>5</v>
      </c>
      <c r="C226" s="4" t="s">
        <v>7</v>
      </c>
      <c r="D226" s="4" t="s">
        <v>7</v>
      </c>
      <c r="E226" s="4" t="s">
        <v>7</v>
      </c>
      <c r="F226" s="4" t="s">
        <v>16</v>
      </c>
      <c r="G226" s="4" t="s">
        <v>7</v>
      </c>
      <c r="H226" s="4" t="s">
        <v>7</v>
      </c>
      <c r="I226" s="4" t="s">
        <v>11</v>
      </c>
    </row>
    <row r="227" spans="1:10">
      <c r="A227" t="n">
        <v>2964</v>
      </c>
      <c r="B227" s="9" t="n">
        <v>5</v>
      </c>
      <c r="C227" s="7" t="n">
        <v>35</v>
      </c>
      <c r="D227" s="7" t="n">
        <v>3</v>
      </c>
      <c r="E227" s="7" t="n">
        <v>0</v>
      </c>
      <c r="F227" s="7" t="n">
        <v>3</v>
      </c>
      <c r="G227" s="7" t="n">
        <v>2</v>
      </c>
      <c r="H227" s="7" t="n">
        <v>1</v>
      </c>
      <c r="I227" s="10" t="n">
        <f t="normal" ca="1">A231</f>
        <v>0</v>
      </c>
    </row>
    <row r="228" spans="1:10">
      <c r="A228" t="s">
        <v>4</v>
      </c>
      <c r="B228" s="4" t="s">
        <v>5</v>
      </c>
      <c r="C228" s="4" t="s">
        <v>11</v>
      </c>
    </row>
    <row r="229" spans="1:10">
      <c r="A229" t="n">
        <v>2978</v>
      </c>
      <c r="B229" s="12" t="n">
        <v>3</v>
      </c>
      <c r="C229" s="10" t="n">
        <f t="normal" ca="1">A241</f>
        <v>0</v>
      </c>
    </row>
    <row r="230" spans="1:10">
      <c r="A230" t="s">
        <v>4</v>
      </c>
      <c r="B230" s="4" t="s">
        <v>5</v>
      </c>
      <c r="C230" s="4" t="s">
        <v>7</v>
      </c>
      <c r="D230" s="4" t="s">
        <v>7</v>
      </c>
      <c r="E230" s="4" t="s">
        <v>7</v>
      </c>
      <c r="F230" s="4" t="s">
        <v>16</v>
      </c>
      <c r="G230" s="4" t="s">
        <v>7</v>
      </c>
      <c r="H230" s="4" t="s">
        <v>7</v>
      </c>
      <c r="I230" s="4" t="s">
        <v>11</v>
      </c>
    </row>
    <row r="231" spans="1:10">
      <c r="A231" t="n">
        <v>2983</v>
      </c>
      <c r="B231" s="9" t="n">
        <v>5</v>
      </c>
      <c r="C231" s="7" t="n">
        <v>35</v>
      </c>
      <c r="D231" s="7" t="n">
        <v>3</v>
      </c>
      <c r="E231" s="7" t="n">
        <v>0</v>
      </c>
      <c r="F231" s="7" t="n">
        <v>4</v>
      </c>
      <c r="G231" s="7" t="n">
        <v>2</v>
      </c>
      <c r="H231" s="7" t="n">
        <v>1</v>
      </c>
      <c r="I231" s="10" t="n">
        <f t="normal" ca="1">A235</f>
        <v>0</v>
      </c>
    </row>
    <row r="232" spans="1:10">
      <c r="A232" t="s">
        <v>4</v>
      </c>
      <c r="B232" s="4" t="s">
        <v>5</v>
      </c>
      <c r="C232" s="4" t="s">
        <v>11</v>
      </c>
    </row>
    <row r="233" spans="1:10">
      <c r="A233" t="n">
        <v>2997</v>
      </c>
      <c r="B233" s="12" t="n">
        <v>3</v>
      </c>
      <c r="C233" s="10" t="n">
        <f t="normal" ca="1">A241</f>
        <v>0</v>
      </c>
    </row>
    <row r="234" spans="1:10">
      <c r="A234" t="s">
        <v>4</v>
      </c>
      <c r="B234" s="4" t="s">
        <v>5</v>
      </c>
      <c r="C234" s="4" t="s">
        <v>7</v>
      </c>
      <c r="D234" s="4" t="s">
        <v>7</v>
      </c>
      <c r="E234" s="4" t="s">
        <v>7</v>
      </c>
      <c r="F234" s="4" t="s">
        <v>16</v>
      </c>
      <c r="G234" s="4" t="s">
        <v>7</v>
      </c>
      <c r="H234" s="4" t="s">
        <v>7</v>
      </c>
      <c r="I234" s="4" t="s">
        <v>11</v>
      </c>
    </row>
    <row r="235" spans="1:10">
      <c r="A235" t="n">
        <v>3002</v>
      </c>
      <c r="B235" s="9" t="n">
        <v>5</v>
      </c>
      <c r="C235" s="7" t="n">
        <v>35</v>
      </c>
      <c r="D235" s="7" t="n">
        <v>3</v>
      </c>
      <c r="E235" s="7" t="n">
        <v>0</v>
      </c>
      <c r="F235" s="7" t="n">
        <v>5</v>
      </c>
      <c r="G235" s="7" t="n">
        <v>2</v>
      </c>
      <c r="H235" s="7" t="n">
        <v>1</v>
      </c>
      <c r="I235" s="10" t="n">
        <f t="normal" ca="1">A239</f>
        <v>0</v>
      </c>
    </row>
    <row r="236" spans="1:10">
      <c r="A236" t="s">
        <v>4</v>
      </c>
      <c r="B236" s="4" t="s">
        <v>5</v>
      </c>
      <c r="C236" s="4" t="s">
        <v>11</v>
      </c>
    </row>
    <row r="237" spans="1:10">
      <c r="A237" t="n">
        <v>3016</v>
      </c>
      <c r="B237" s="12" t="n">
        <v>3</v>
      </c>
      <c r="C237" s="10" t="n">
        <f t="normal" ca="1">A241</f>
        <v>0</v>
      </c>
    </row>
    <row r="238" spans="1:10">
      <c r="A238" t="s">
        <v>4</v>
      </c>
      <c r="B238" s="4" t="s">
        <v>5</v>
      </c>
      <c r="C238" s="4" t="s">
        <v>7</v>
      </c>
      <c r="D238" s="4" t="s">
        <v>7</v>
      </c>
      <c r="E238" s="4" t="s">
        <v>7</v>
      </c>
      <c r="F238" s="4" t="s">
        <v>16</v>
      </c>
      <c r="G238" s="4" t="s">
        <v>7</v>
      </c>
      <c r="H238" s="4" t="s">
        <v>7</v>
      </c>
      <c r="I238" s="4" t="s">
        <v>11</v>
      </c>
    </row>
    <row r="239" spans="1:10">
      <c r="A239" t="n">
        <v>3021</v>
      </c>
      <c r="B239" s="9" t="n">
        <v>5</v>
      </c>
      <c r="C239" s="7" t="n">
        <v>35</v>
      </c>
      <c r="D239" s="7" t="n">
        <v>3</v>
      </c>
      <c r="E239" s="7" t="n">
        <v>0</v>
      </c>
      <c r="F239" s="7" t="n">
        <v>6</v>
      </c>
      <c r="G239" s="7" t="n">
        <v>2</v>
      </c>
      <c r="H239" s="7" t="n">
        <v>1</v>
      </c>
      <c r="I239" s="10" t="n">
        <f t="normal" ca="1">A241</f>
        <v>0</v>
      </c>
    </row>
    <row r="240" spans="1:10">
      <c r="A240" t="s">
        <v>4</v>
      </c>
      <c r="B240" s="4" t="s">
        <v>5</v>
      </c>
      <c r="C240" s="4" t="s">
        <v>7</v>
      </c>
      <c r="D240" s="4" t="s">
        <v>8</v>
      </c>
      <c r="E240" s="4" t="s">
        <v>10</v>
      </c>
    </row>
    <row r="241" spans="1:9">
      <c r="A241" t="n">
        <v>3035</v>
      </c>
      <c r="B241" s="22" t="n">
        <v>91</v>
      </c>
      <c r="C241" s="7" t="n">
        <v>1</v>
      </c>
      <c r="D241" s="7" t="s">
        <v>30</v>
      </c>
      <c r="E241" s="7" t="n">
        <v>1</v>
      </c>
    </row>
    <row r="242" spans="1:9">
      <c r="A242" t="s">
        <v>4</v>
      </c>
      <c r="B242" s="4" t="s">
        <v>5</v>
      </c>
      <c r="C242" s="4" t="s">
        <v>7</v>
      </c>
      <c r="D242" s="4" t="s">
        <v>8</v>
      </c>
      <c r="E242" s="4" t="s">
        <v>10</v>
      </c>
    </row>
    <row r="243" spans="1:9">
      <c r="A243" t="n">
        <v>3049</v>
      </c>
      <c r="B243" s="20" t="n">
        <v>94</v>
      </c>
      <c r="C243" s="7" t="n">
        <v>1</v>
      </c>
      <c r="D243" s="7" t="s">
        <v>31</v>
      </c>
      <c r="E243" s="7" t="n">
        <v>1</v>
      </c>
    </row>
    <row r="244" spans="1:9">
      <c r="A244" t="s">
        <v>4</v>
      </c>
      <c r="B244" s="4" t="s">
        <v>5</v>
      </c>
      <c r="C244" s="4" t="s">
        <v>7</v>
      </c>
      <c r="D244" s="4" t="s">
        <v>8</v>
      </c>
      <c r="E244" s="4" t="s">
        <v>10</v>
      </c>
    </row>
    <row r="245" spans="1:9">
      <c r="A245" t="n">
        <v>3060</v>
      </c>
      <c r="B245" s="20" t="n">
        <v>94</v>
      </c>
      <c r="C245" s="7" t="n">
        <v>1</v>
      </c>
      <c r="D245" s="7" t="s">
        <v>31</v>
      </c>
      <c r="E245" s="7" t="n">
        <v>2</v>
      </c>
    </row>
    <row r="246" spans="1:9">
      <c r="A246" t="s">
        <v>4</v>
      </c>
      <c r="B246" s="4" t="s">
        <v>5</v>
      </c>
      <c r="C246" s="4" t="s">
        <v>7</v>
      </c>
      <c r="D246" s="4" t="s">
        <v>8</v>
      </c>
      <c r="E246" s="4" t="s">
        <v>10</v>
      </c>
    </row>
    <row r="247" spans="1:9">
      <c r="A247" t="n">
        <v>3071</v>
      </c>
      <c r="B247" s="20" t="n">
        <v>94</v>
      </c>
      <c r="C247" s="7" t="n">
        <v>0</v>
      </c>
      <c r="D247" s="7" t="s">
        <v>31</v>
      </c>
      <c r="E247" s="7" t="n">
        <v>4</v>
      </c>
    </row>
    <row r="248" spans="1:9">
      <c r="A248" t="s">
        <v>4</v>
      </c>
      <c r="B248" s="4" t="s">
        <v>5</v>
      </c>
      <c r="C248" s="4" t="s">
        <v>7</v>
      </c>
      <c r="D248" s="4" t="s">
        <v>10</v>
      </c>
      <c r="E248" s="4" t="s">
        <v>7</v>
      </c>
      <c r="F248" s="4" t="s">
        <v>10</v>
      </c>
      <c r="G248" s="4" t="s">
        <v>7</v>
      </c>
      <c r="H248" s="4" t="s">
        <v>7</v>
      </c>
      <c r="I248" s="4" t="s">
        <v>11</v>
      </c>
    </row>
    <row r="249" spans="1:9">
      <c r="A249" t="n">
        <v>3082</v>
      </c>
      <c r="B249" s="9" t="n">
        <v>5</v>
      </c>
      <c r="C249" s="7" t="n">
        <v>30</v>
      </c>
      <c r="D249" s="7" t="n">
        <v>8719</v>
      </c>
      <c r="E249" s="7" t="n">
        <v>30</v>
      </c>
      <c r="F249" s="7" t="n">
        <v>8950</v>
      </c>
      <c r="G249" s="7" t="n">
        <v>9</v>
      </c>
      <c r="H249" s="7" t="n">
        <v>1</v>
      </c>
      <c r="I249" s="10" t="n">
        <f t="normal" ca="1">A261</f>
        <v>0</v>
      </c>
    </row>
    <row r="250" spans="1:9">
      <c r="A250" t="s">
        <v>4</v>
      </c>
      <c r="B250" s="4" t="s">
        <v>5</v>
      </c>
      <c r="C250" s="4" t="s">
        <v>7</v>
      </c>
      <c r="D250" s="4" t="s">
        <v>8</v>
      </c>
      <c r="E250" s="4" t="s">
        <v>10</v>
      </c>
    </row>
    <row r="251" spans="1:9">
      <c r="A251" t="n">
        <v>3095</v>
      </c>
      <c r="B251" s="22" t="n">
        <v>91</v>
      </c>
      <c r="C251" s="7" t="n">
        <v>0</v>
      </c>
      <c r="D251" s="7" t="s">
        <v>30</v>
      </c>
      <c r="E251" s="7" t="n">
        <v>1</v>
      </c>
    </row>
    <row r="252" spans="1:9">
      <c r="A252" t="s">
        <v>4</v>
      </c>
      <c r="B252" s="4" t="s">
        <v>5</v>
      </c>
      <c r="C252" s="4" t="s">
        <v>7</v>
      </c>
      <c r="D252" s="4" t="s">
        <v>8</v>
      </c>
      <c r="E252" s="4" t="s">
        <v>10</v>
      </c>
    </row>
    <row r="253" spans="1:9">
      <c r="A253" t="n">
        <v>3109</v>
      </c>
      <c r="B253" s="20" t="n">
        <v>94</v>
      </c>
      <c r="C253" s="7" t="n">
        <v>0</v>
      </c>
      <c r="D253" s="7" t="s">
        <v>31</v>
      </c>
      <c r="E253" s="7" t="n">
        <v>1</v>
      </c>
    </row>
    <row r="254" spans="1:9">
      <c r="A254" t="s">
        <v>4</v>
      </c>
      <c r="B254" s="4" t="s">
        <v>5</v>
      </c>
      <c r="C254" s="4" t="s">
        <v>7</v>
      </c>
      <c r="D254" s="4" t="s">
        <v>8</v>
      </c>
      <c r="E254" s="4" t="s">
        <v>10</v>
      </c>
    </row>
    <row r="255" spans="1:9">
      <c r="A255" t="n">
        <v>3120</v>
      </c>
      <c r="B255" s="20" t="n">
        <v>94</v>
      </c>
      <c r="C255" s="7" t="n">
        <v>0</v>
      </c>
      <c r="D255" s="7" t="s">
        <v>31</v>
      </c>
      <c r="E255" s="7" t="n">
        <v>2</v>
      </c>
    </row>
    <row r="256" spans="1:9">
      <c r="A256" t="s">
        <v>4</v>
      </c>
      <c r="B256" s="4" t="s">
        <v>5</v>
      </c>
      <c r="C256" s="4" t="s">
        <v>7</v>
      </c>
      <c r="D256" s="4" t="s">
        <v>8</v>
      </c>
      <c r="E256" s="4" t="s">
        <v>10</v>
      </c>
    </row>
    <row r="257" spans="1:9">
      <c r="A257" t="n">
        <v>3131</v>
      </c>
      <c r="B257" s="20" t="n">
        <v>94</v>
      </c>
      <c r="C257" s="7" t="n">
        <v>1</v>
      </c>
      <c r="D257" s="7" t="s">
        <v>31</v>
      </c>
      <c r="E257" s="7" t="n">
        <v>4</v>
      </c>
    </row>
    <row r="258" spans="1:9">
      <c r="A258" t="s">
        <v>4</v>
      </c>
      <c r="B258" s="4" t="s">
        <v>5</v>
      </c>
      <c r="C258" s="4" t="s">
        <v>7</v>
      </c>
      <c r="D258" s="4" t="s">
        <v>8</v>
      </c>
    </row>
    <row r="259" spans="1:9">
      <c r="A259" t="n">
        <v>3142</v>
      </c>
      <c r="B259" s="20" t="n">
        <v>94</v>
      </c>
      <c r="C259" s="7" t="n">
        <v>5</v>
      </c>
      <c r="D259" s="7" t="s">
        <v>31</v>
      </c>
    </row>
    <row r="260" spans="1:9">
      <c r="A260" t="s">
        <v>4</v>
      </c>
      <c r="B260" s="4" t="s">
        <v>5</v>
      </c>
    </row>
    <row r="261" spans="1:9">
      <c r="A261" t="n">
        <v>3151</v>
      </c>
      <c r="B261" s="5" t="n">
        <v>1</v>
      </c>
    </row>
    <row r="262" spans="1:9" s="3" customFormat="1" customHeight="0">
      <c r="A262" s="3" t="s">
        <v>2</v>
      </c>
      <c r="B262" s="3" t="s">
        <v>32</v>
      </c>
    </row>
    <row r="263" spans="1:9">
      <c r="A263" t="s">
        <v>4</v>
      </c>
      <c r="B263" s="4" t="s">
        <v>5</v>
      </c>
      <c r="C263" s="4" t="s">
        <v>7</v>
      </c>
      <c r="D263" s="4" t="s">
        <v>8</v>
      </c>
    </row>
    <row r="264" spans="1:9">
      <c r="A264" t="n">
        <v>3152</v>
      </c>
      <c r="B264" s="6" t="n">
        <v>2</v>
      </c>
      <c r="C264" s="7" t="n">
        <v>11</v>
      </c>
      <c r="D264" s="7" t="s">
        <v>33</v>
      </c>
    </row>
    <row r="265" spans="1:9">
      <c r="A265" t="s">
        <v>4</v>
      </c>
      <c r="B265" s="4" t="s">
        <v>5</v>
      </c>
      <c r="C265" s="4" t="s">
        <v>7</v>
      </c>
      <c r="D265" s="4" t="s">
        <v>10</v>
      </c>
      <c r="E265" s="4" t="s">
        <v>7</v>
      </c>
      <c r="F265" s="4" t="s">
        <v>11</v>
      </c>
    </row>
    <row r="266" spans="1:9">
      <c r="A266" t="n">
        <v>3164</v>
      </c>
      <c r="B266" s="9" t="n">
        <v>5</v>
      </c>
      <c r="C266" s="7" t="n">
        <v>30</v>
      </c>
      <c r="D266" s="7" t="n">
        <v>6527</v>
      </c>
      <c r="E266" s="7" t="n">
        <v>1</v>
      </c>
      <c r="F266" s="10" t="n">
        <f t="normal" ca="1">A276</f>
        <v>0</v>
      </c>
    </row>
    <row r="267" spans="1:9">
      <c r="A267" t="s">
        <v>4</v>
      </c>
      <c r="B267" s="4" t="s">
        <v>5</v>
      </c>
      <c r="C267" s="4" t="s">
        <v>10</v>
      </c>
    </row>
    <row r="268" spans="1:9">
      <c r="A268" t="n">
        <v>3173</v>
      </c>
      <c r="B268" s="14" t="n">
        <v>13</v>
      </c>
      <c r="C268" s="7" t="n">
        <v>6527</v>
      </c>
    </row>
    <row r="269" spans="1:9">
      <c r="A269" t="s">
        <v>4</v>
      </c>
      <c r="B269" s="4" t="s">
        <v>5</v>
      </c>
      <c r="C269" s="4" t="s">
        <v>7</v>
      </c>
      <c r="D269" s="4" t="s">
        <v>10</v>
      </c>
      <c r="E269" s="4" t="s">
        <v>15</v>
      </c>
      <c r="F269" s="4" t="s">
        <v>10</v>
      </c>
      <c r="G269" s="4" t="s">
        <v>15</v>
      </c>
      <c r="H269" s="4" t="s">
        <v>7</v>
      </c>
    </row>
    <row r="270" spans="1:9">
      <c r="A270" t="n">
        <v>3176</v>
      </c>
      <c r="B270" s="17" t="n">
        <v>49</v>
      </c>
      <c r="C270" s="7" t="n">
        <v>4</v>
      </c>
      <c r="D270" s="7" t="n">
        <v>2</v>
      </c>
      <c r="E270" s="7" t="n">
        <v>1</v>
      </c>
      <c r="F270" s="7" t="n">
        <v>0</v>
      </c>
      <c r="G270" s="7" t="n">
        <v>0</v>
      </c>
      <c r="H270" s="7" t="n">
        <v>0</v>
      </c>
    </row>
    <row r="271" spans="1:9">
      <c r="A271" t="s">
        <v>4</v>
      </c>
      <c r="B271" s="4" t="s">
        <v>5</v>
      </c>
      <c r="C271" s="4" t="s">
        <v>10</v>
      </c>
      <c r="D271" s="4" t="s">
        <v>7</v>
      </c>
      <c r="E271" s="4" t="s">
        <v>7</v>
      </c>
      <c r="F271" s="4" t="s">
        <v>8</v>
      </c>
    </row>
    <row r="272" spans="1:9">
      <c r="A272" t="n">
        <v>3191</v>
      </c>
      <c r="B272" s="23" t="n">
        <v>20</v>
      </c>
      <c r="C272" s="7" t="n">
        <v>65533</v>
      </c>
      <c r="D272" s="7" t="n">
        <v>0</v>
      </c>
      <c r="E272" s="7" t="n">
        <v>11</v>
      </c>
      <c r="F272" s="7" t="s">
        <v>34</v>
      </c>
    </row>
    <row r="273" spans="1:8">
      <c r="A273" t="s">
        <v>4</v>
      </c>
      <c r="B273" s="4" t="s">
        <v>5</v>
      </c>
      <c r="C273" s="4" t="s">
        <v>11</v>
      </c>
    </row>
    <row r="274" spans="1:8">
      <c r="A274" t="n">
        <v>3221</v>
      </c>
      <c r="B274" s="12" t="n">
        <v>3</v>
      </c>
      <c r="C274" s="10" t="n">
        <f t="normal" ca="1">A278</f>
        <v>0</v>
      </c>
    </row>
    <row r="275" spans="1:8">
      <c r="A275" t="s">
        <v>4</v>
      </c>
      <c r="B275" s="4" t="s">
        <v>5</v>
      </c>
      <c r="C275" s="4" t="s">
        <v>7</v>
      </c>
      <c r="D275" s="4" t="s">
        <v>7</v>
      </c>
    </row>
    <row r="276" spans="1:8">
      <c r="A276" t="n">
        <v>3226</v>
      </c>
      <c r="B276" s="8" t="n">
        <v>162</v>
      </c>
      <c r="C276" s="7" t="n">
        <v>0</v>
      </c>
      <c r="D276" s="7" t="n">
        <v>1</v>
      </c>
    </row>
    <row r="277" spans="1:8">
      <c r="A277" t="s">
        <v>4</v>
      </c>
      <c r="B277" s="4" t="s">
        <v>5</v>
      </c>
    </row>
    <row r="278" spans="1:8">
      <c r="A278" t="n">
        <v>3229</v>
      </c>
      <c r="B278" s="5" t="n">
        <v>1</v>
      </c>
    </row>
    <row r="279" spans="1:8" s="3" customFormat="1" customHeight="0">
      <c r="A279" s="3" t="s">
        <v>2</v>
      </c>
      <c r="B279" s="3" t="s">
        <v>35</v>
      </c>
    </row>
    <row r="280" spans="1:8">
      <c r="A280" t="s">
        <v>4</v>
      </c>
      <c r="B280" s="4" t="s">
        <v>5</v>
      </c>
      <c r="C280" s="4" t="s">
        <v>7</v>
      </c>
      <c r="D280" s="4" t="s">
        <v>7</v>
      </c>
      <c r="E280" s="4" t="s">
        <v>10</v>
      </c>
      <c r="F280" s="4" t="s">
        <v>10</v>
      </c>
      <c r="G280" s="4" t="s">
        <v>10</v>
      </c>
      <c r="H280" s="4" t="s">
        <v>10</v>
      </c>
      <c r="I280" s="4" t="s">
        <v>10</v>
      </c>
      <c r="J280" s="4" t="s">
        <v>10</v>
      </c>
      <c r="K280" s="4" t="s">
        <v>10</v>
      </c>
      <c r="L280" s="4" t="s">
        <v>10</v>
      </c>
      <c r="M280" s="4" t="s">
        <v>10</v>
      </c>
      <c r="N280" s="4" t="s">
        <v>10</v>
      </c>
      <c r="O280" s="4" t="s">
        <v>10</v>
      </c>
      <c r="P280" s="4" t="s">
        <v>10</v>
      </c>
      <c r="Q280" s="4" t="s">
        <v>10</v>
      </c>
      <c r="R280" s="4" t="s">
        <v>10</v>
      </c>
      <c r="S280" s="4" t="s">
        <v>10</v>
      </c>
    </row>
    <row r="281" spans="1:8">
      <c r="A281" t="n">
        <v>3232</v>
      </c>
      <c r="B281" s="24" t="n">
        <v>161</v>
      </c>
      <c r="C281" s="7" t="n">
        <v>2</v>
      </c>
      <c r="D281" s="7" t="n">
        <v>12</v>
      </c>
      <c r="E281" s="7" t="n">
        <v>8433</v>
      </c>
      <c r="F281" s="7" t="n">
        <v>8434</v>
      </c>
      <c r="G281" s="7" t="n">
        <v>8944</v>
      </c>
      <c r="H281" s="7" t="n">
        <v>8949</v>
      </c>
      <c r="I281" s="7" t="n">
        <v>8950</v>
      </c>
      <c r="J281" s="7" t="n">
        <v>8953</v>
      </c>
      <c r="K281" s="7" t="n">
        <v>8954</v>
      </c>
      <c r="L281" s="7" t="n">
        <v>8958</v>
      </c>
      <c r="M281" s="7" t="n">
        <v>9712</v>
      </c>
      <c r="N281" s="7" t="n">
        <v>9721</v>
      </c>
      <c r="O281" s="7" t="n">
        <v>9724</v>
      </c>
      <c r="P281" s="7" t="n">
        <v>10225</v>
      </c>
      <c r="Q281" s="7" t="n">
        <v>0</v>
      </c>
      <c r="R281" s="7" t="n">
        <v>0</v>
      </c>
      <c r="S281" s="7" t="n">
        <v>0</v>
      </c>
    </row>
    <row r="282" spans="1:8">
      <c r="A282" t="s">
        <v>4</v>
      </c>
      <c r="B282" s="4" t="s">
        <v>5</v>
      </c>
      <c r="C282" s="4" t="s">
        <v>7</v>
      </c>
      <c r="D282" s="4" t="s">
        <v>15</v>
      </c>
      <c r="E282" s="4" t="s">
        <v>15</v>
      </c>
      <c r="F282" s="4" t="s">
        <v>15</v>
      </c>
    </row>
    <row r="283" spans="1:8">
      <c r="A283" t="n">
        <v>3265</v>
      </c>
      <c r="B283" s="24" t="n">
        <v>161</v>
      </c>
      <c r="C283" s="7" t="n">
        <v>3</v>
      </c>
      <c r="D283" s="7" t="n">
        <v>1</v>
      </c>
      <c r="E283" s="7" t="n">
        <v>1.60000002384186</v>
      </c>
      <c r="F283" s="7" t="n">
        <v>0.0900000035762787</v>
      </c>
    </row>
    <row r="284" spans="1:8">
      <c r="A284" t="s">
        <v>4</v>
      </c>
      <c r="B284" s="4" t="s">
        <v>5</v>
      </c>
      <c r="C284" s="4" t="s">
        <v>7</v>
      </c>
      <c r="D284" s="4" t="s">
        <v>10</v>
      </c>
      <c r="E284" s="4" t="s">
        <v>7</v>
      </c>
      <c r="F284" s="4" t="s">
        <v>7</v>
      </c>
      <c r="G284" s="4" t="s">
        <v>7</v>
      </c>
      <c r="H284" s="4" t="s">
        <v>7</v>
      </c>
      <c r="I284" s="4" t="s">
        <v>7</v>
      </c>
      <c r="J284" s="4" t="s">
        <v>7</v>
      </c>
      <c r="K284" s="4" t="s">
        <v>7</v>
      </c>
      <c r="L284" s="4" t="s">
        <v>7</v>
      </c>
      <c r="M284" s="4" t="s">
        <v>7</v>
      </c>
      <c r="N284" s="4" t="s">
        <v>7</v>
      </c>
      <c r="O284" s="4" t="s">
        <v>7</v>
      </c>
      <c r="P284" s="4" t="s">
        <v>7</v>
      </c>
      <c r="Q284" s="4" t="s">
        <v>7</v>
      </c>
      <c r="R284" s="4" t="s">
        <v>7</v>
      </c>
      <c r="S284" s="4" t="s">
        <v>7</v>
      </c>
      <c r="T284" s="4" t="s">
        <v>7</v>
      </c>
    </row>
    <row r="285" spans="1:8">
      <c r="A285" t="n">
        <v>3279</v>
      </c>
      <c r="B285" s="24" t="n">
        <v>161</v>
      </c>
      <c r="C285" s="7" t="n">
        <v>0</v>
      </c>
      <c r="D285" s="7" t="n">
        <v>1</v>
      </c>
      <c r="E285" s="7" t="n">
        <v>1</v>
      </c>
      <c r="F285" s="7" t="n">
        <v>0</v>
      </c>
      <c r="G285" s="7" t="n">
        <v>0</v>
      </c>
      <c r="H285" s="7" t="n">
        <v>0</v>
      </c>
      <c r="I285" s="7" t="n">
        <v>0</v>
      </c>
      <c r="J285" s="7" t="n">
        <v>0</v>
      </c>
      <c r="K285" s="7" t="n">
        <v>0</v>
      </c>
      <c r="L285" s="7" t="n">
        <v>0</v>
      </c>
      <c r="M285" s="7" t="n">
        <v>8</v>
      </c>
      <c r="N285" s="7" t="n">
        <v>0</v>
      </c>
      <c r="O285" s="7" t="n">
        <v>0</v>
      </c>
      <c r="P285" s="7" t="n">
        <v>0</v>
      </c>
      <c r="Q285" s="7" t="n">
        <v>0</v>
      </c>
      <c r="R285" s="7" t="n">
        <v>0</v>
      </c>
      <c r="S285" s="7" t="n">
        <v>0</v>
      </c>
      <c r="T285" s="7" t="n">
        <v>0</v>
      </c>
    </row>
    <row r="286" spans="1:8">
      <c r="A286" t="s">
        <v>4</v>
      </c>
      <c r="B286" s="4" t="s">
        <v>5</v>
      </c>
      <c r="C286" s="4" t="s">
        <v>7</v>
      </c>
      <c r="D286" s="4" t="s">
        <v>15</v>
      </c>
      <c r="E286" s="4" t="s">
        <v>15</v>
      </c>
      <c r="F286" s="4" t="s">
        <v>15</v>
      </c>
    </row>
    <row r="287" spans="1:8">
      <c r="A287" t="n">
        <v>3299</v>
      </c>
      <c r="B287" s="24" t="n">
        <v>161</v>
      </c>
      <c r="C287" s="7" t="n">
        <v>3</v>
      </c>
      <c r="D287" s="7" t="n">
        <v>1</v>
      </c>
      <c r="E287" s="7" t="n">
        <v>1.60000002384186</v>
      </c>
      <c r="F287" s="7" t="n">
        <v>0.0900000035762787</v>
      </c>
    </row>
    <row r="288" spans="1:8">
      <c r="A288" t="s">
        <v>4</v>
      </c>
      <c r="B288" s="4" t="s">
        <v>5</v>
      </c>
      <c r="C288" s="4" t="s">
        <v>7</v>
      </c>
      <c r="D288" s="4" t="s">
        <v>10</v>
      </c>
      <c r="E288" s="4" t="s">
        <v>7</v>
      </c>
      <c r="F288" s="4" t="s">
        <v>7</v>
      </c>
      <c r="G288" s="4" t="s">
        <v>7</v>
      </c>
      <c r="H288" s="4" t="s">
        <v>7</v>
      </c>
      <c r="I288" s="4" t="s">
        <v>7</v>
      </c>
      <c r="J288" s="4" t="s">
        <v>7</v>
      </c>
      <c r="K288" s="4" t="s">
        <v>7</v>
      </c>
      <c r="L288" s="4" t="s">
        <v>7</v>
      </c>
      <c r="M288" s="4" t="s">
        <v>7</v>
      </c>
      <c r="N288" s="4" t="s">
        <v>7</v>
      </c>
      <c r="O288" s="4" t="s">
        <v>7</v>
      </c>
      <c r="P288" s="4" t="s">
        <v>7</v>
      </c>
      <c r="Q288" s="4" t="s">
        <v>7</v>
      </c>
      <c r="R288" s="4" t="s">
        <v>7</v>
      </c>
      <c r="S288" s="4" t="s">
        <v>7</v>
      </c>
      <c r="T288" s="4" t="s">
        <v>7</v>
      </c>
    </row>
    <row r="289" spans="1:20">
      <c r="A289" t="n">
        <v>3313</v>
      </c>
      <c r="B289" s="24" t="n">
        <v>161</v>
      </c>
      <c r="C289" s="7" t="n">
        <v>0</v>
      </c>
      <c r="D289" s="7" t="n">
        <v>7032</v>
      </c>
      <c r="E289" s="7" t="n">
        <v>1</v>
      </c>
      <c r="F289" s="7" t="n">
        <v>0</v>
      </c>
      <c r="G289" s="7" t="n">
        <v>0</v>
      </c>
      <c r="H289" s="7" t="n">
        <v>0</v>
      </c>
      <c r="I289" s="7" t="n">
        <v>0</v>
      </c>
      <c r="J289" s="7" t="n">
        <v>0</v>
      </c>
      <c r="K289" s="7" t="n">
        <v>6</v>
      </c>
      <c r="L289" s="7" t="n">
        <v>0</v>
      </c>
      <c r="M289" s="7" t="n">
        <v>0</v>
      </c>
      <c r="N289" s="7" t="n">
        <v>0</v>
      </c>
      <c r="O289" s="7" t="n">
        <v>0</v>
      </c>
      <c r="P289" s="7" t="n">
        <v>0</v>
      </c>
      <c r="Q289" s="7" t="n">
        <v>0</v>
      </c>
      <c r="R289" s="7" t="n">
        <v>0</v>
      </c>
      <c r="S289" s="7" t="n">
        <v>0</v>
      </c>
      <c r="T289" s="7" t="n">
        <v>0</v>
      </c>
    </row>
    <row r="290" spans="1:20">
      <c r="A290" t="s">
        <v>4</v>
      </c>
      <c r="B290" s="4" t="s">
        <v>5</v>
      </c>
      <c r="C290" s="4" t="s">
        <v>7</v>
      </c>
      <c r="D290" s="4" t="s">
        <v>15</v>
      </c>
      <c r="E290" s="4" t="s">
        <v>15</v>
      </c>
      <c r="F290" s="4" t="s">
        <v>15</v>
      </c>
    </row>
    <row r="291" spans="1:20">
      <c r="A291" t="n">
        <v>3333</v>
      </c>
      <c r="B291" s="24" t="n">
        <v>161</v>
      </c>
      <c r="C291" s="7" t="n">
        <v>3</v>
      </c>
      <c r="D291" s="7" t="n">
        <v>1</v>
      </c>
      <c r="E291" s="7" t="n">
        <v>1.60000002384186</v>
      </c>
      <c r="F291" s="7" t="n">
        <v>0.0900000035762787</v>
      </c>
    </row>
    <row r="292" spans="1:20">
      <c r="A292" t="s">
        <v>4</v>
      </c>
      <c r="B292" s="4" t="s">
        <v>5</v>
      </c>
      <c r="C292" s="4" t="s">
        <v>7</v>
      </c>
      <c r="D292" s="4" t="s">
        <v>10</v>
      </c>
      <c r="E292" s="4" t="s">
        <v>7</v>
      </c>
      <c r="F292" s="4" t="s">
        <v>7</v>
      </c>
      <c r="G292" s="4" t="s">
        <v>7</v>
      </c>
      <c r="H292" s="4" t="s">
        <v>7</v>
      </c>
      <c r="I292" s="4" t="s">
        <v>7</v>
      </c>
      <c r="J292" s="4" t="s">
        <v>7</v>
      </c>
      <c r="K292" s="4" t="s">
        <v>7</v>
      </c>
      <c r="L292" s="4" t="s">
        <v>7</v>
      </c>
      <c r="M292" s="4" t="s">
        <v>7</v>
      </c>
      <c r="N292" s="4" t="s">
        <v>7</v>
      </c>
      <c r="O292" s="4" t="s">
        <v>7</v>
      </c>
      <c r="P292" s="4" t="s">
        <v>7</v>
      </c>
      <c r="Q292" s="4" t="s">
        <v>7</v>
      </c>
      <c r="R292" s="4" t="s">
        <v>7</v>
      </c>
      <c r="S292" s="4" t="s">
        <v>7</v>
      </c>
      <c r="T292" s="4" t="s">
        <v>7</v>
      </c>
    </row>
    <row r="293" spans="1:20">
      <c r="A293" t="n">
        <v>3347</v>
      </c>
      <c r="B293" s="24" t="n">
        <v>161</v>
      </c>
      <c r="C293" s="7" t="n">
        <v>0</v>
      </c>
      <c r="D293" s="7" t="n">
        <v>7</v>
      </c>
      <c r="E293" s="7" t="n">
        <v>1</v>
      </c>
      <c r="F293" s="7" t="n">
        <v>0</v>
      </c>
      <c r="G293" s="7" t="n">
        <v>0</v>
      </c>
      <c r="H293" s="7" t="n">
        <v>0</v>
      </c>
      <c r="I293" s="7" t="n">
        <v>4</v>
      </c>
      <c r="J293" s="7" t="n">
        <v>0</v>
      </c>
      <c r="K293" s="7" t="n">
        <v>0</v>
      </c>
      <c r="L293" s="7" t="n">
        <v>0</v>
      </c>
      <c r="M293" s="7" t="n">
        <v>0</v>
      </c>
      <c r="N293" s="7" t="n">
        <v>0</v>
      </c>
      <c r="O293" s="7" t="n">
        <v>0</v>
      </c>
      <c r="P293" s="7" t="n">
        <v>0</v>
      </c>
      <c r="Q293" s="7" t="n">
        <v>0</v>
      </c>
      <c r="R293" s="7" t="n">
        <v>0</v>
      </c>
      <c r="S293" s="7" t="n">
        <v>0</v>
      </c>
      <c r="T293" s="7" t="n">
        <v>0</v>
      </c>
    </row>
    <row r="294" spans="1:20">
      <c r="A294" t="s">
        <v>4</v>
      </c>
      <c r="B294" s="4" t="s">
        <v>5</v>
      </c>
      <c r="C294" s="4" t="s">
        <v>7</v>
      </c>
      <c r="D294" s="4" t="s">
        <v>15</v>
      </c>
      <c r="E294" s="4" t="s">
        <v>15</v>
      </c>
      <c r="F294" s="4" t="s">
        <v>15</v>
      </c>
    </row>
    <row r="295" spans="1:20">
      <c r="A295" t="n">
        <v>3367</v>
      </c>
      <c r="B295" s="24" t="n">
        <v>161</v>
      </c>
      <c r="C295" s="7" t="n">
        <v>3</v>
      </c>
      <c r="D295" s="7" t="n">
        <v>1</v>
      </c>
      <c r="E295" s="7" t="n">
        <v>1.60000002384186</v>
      </c>
      <c r="F295" s="7" t="n">
        <v>0.0900000035762787</v>
      </c>
    </row>
    <row r="296" spans="1:20">
      <c r="A296" t="s">
        <v>4</v>
      </c>
      <c r="B296" s="4" t="s">
        <v>5</v>
      </c>
      <c r="C296" s="4" t="s">
        <v>7</v>
      </c>
      <c r="D296" s="4" t="s">
        <v>10</v>
      </c>
      <c r="E296" s="4" t="s">
        <v>7</v>
      </c>
      <c r="F296" s="4" t="s">
        <v>7</v>
      </c>
      <c r="G296" s="4" t="s">
        <v>7</v>
      </c>
      <c r="H296" s="4" t="s">
        <v>7</v>
      </c>
      <c r="I296" s="4" t="s">
        <v>7</v>
      </c>
      <c r="J296" s="4" t="s">
        <v>7</v>
      </c>
      <c r="K296" s="4" t="s">
        <v>7</v>
      </c>
      <c r="L296" s="4" t="s">
        <v>7</v>
      </c>
      <c r="M296" s="4" t="s">
        <v>7</v>
      </c>
      <c r="N296" s="4" t="s">
        <v>7</v>
      </c>
      <c r="O296" s="4" t="s">
        <v>7</v>
      </c>
      <c r="P296" s="4" t="s">
        <v>7</v>
      </c>
      <c r="Q296" s="4" t="s">
        <v>7</v>
      </c>
      <c r="R296" s="4" t="s">
        <v>7</v>
      </c>
      <c r="S296" s="4" t="s">
        <v>7</v>
      </c>
      <c r="T296" s="4" t="s">
        <v>7</v>
      </c>
    </row>
    <row r="297" spans="1:20">
      <c r="A297" t="n">
        <v>3381</v>
      </c>
      <c r="B297" s="24" t="n">
        <v>161</v>
      </c>
      <c r="C297" s="7" t="n">
        <v>0</v>
      </c>
      <c r="D297" s="7" t="n">
        <v>18</v>
      </c>
      <c r="E297" s="7" t="n">
        <v>1</v>
      </c>
      <c r="F297" s="7" t="n">
        <v>0</v>
      </c>
      <c r="G297" s="7" t="n">
        <v>2</v>
      </c>
      <c r="H297" s="7" t="n">
        <v>0</v>
      </c>
      <c r="I297" s="7" t="n">
        <v>0</v>
      </c>
      <c r="J297" s="7" t="n">
        <v>0</v>
      </c>
      <c r="K297" s="7" t="n">
        <v>0</v>
      </c>
      <c r="L297" s="7" t="n">
        <v>0</v>
      </c>
      <c r="M297" s="7" t="n">
        <v>0</v>
      </c>
      <c r="N297" s="7" t="n">
        <v>0</v>
      </c>
      <c r="O297" s="7" t="n">
        <v>0</v>
      </c>
      <c r="P297" s="7" t="n">
        <v>0</v>
      </c>
      <c r="Q297" s="7" t="n">
        <v>0</v>
      </c>
      <c r="R297" s="7" t="n">
        <v>0</v>
      </c>
      <c r="S297" s="7" t="n">
        <v>0</v>
      </c>
      <c r="T297" s="7" t="n">
        <v>0</v>
      </c>
    </row>
    <row r="298" spans="1:20">
      <c r="A298" t="s">
        <v>4</v>
      </c>
      <c r="B298" s="4" t="s">
        <v>5</v>
      </c>
      <c r="C298" s="4" t="s">
        <v>7</v>
      </c>
      <c r="D298" s="4" t="s">
        <v>15</v>
      </c>
      <c r="E298" s="4" t="s">
        <v>15</v>
      </c>
      <c r="F298" s="4" t="s">
        <v>15</v>
      </c>
    </row>
    <row r="299" spans="1:20">
      <c r="A299" t="n">
        <v>3401</v>
      </c>
      <c r="B299" s="24" t="n">
        <v>161</v>
      </c>
      <c r="C299" s="7" t="n">
        <v>3</v>
      </c>
      <c r="D299" s="7" t="n">
        <v>1</v>
      </c>
      <c r="E299" s="7" t="n">
        <v>1.60000002384186</v>
      </c>
      <c r="F299" s="7" t="n">
        <v>0.0900000035762787</v>
      </c>
    </row>
    <row r="300" spans="1:20">
      <c r="A300" t="s">
        <v>4</v>
      </c>
      <c r="B300" s="4" t="s">
        <v>5</v>
      </c>
      <c r="C300" s="4" t="s">
        <v>7</v>
      </c>
      <c r="D300" s="4" t="s">
        <v>10</v>
      </c>
      <c r="E300" s="4" t="s">
        <v>7</v>
      </c>
      <c r="F300" s="4" t="s">
        <v>7</v>
      </c>
      <c r="G300" s="4" t="s">
        <v>7</v>
      </c>
      <c r="H300" s="4" t="s">
        <v>7</v>
      </c>
      <c r="I300" s="4" t="s">
        <v>7</v>
      </c>
      <c r="J300" s="4" t="s">
        <v>7</v>
      </c>
      <c r="K300" s="4" t="s">
        <v>7</v>
      </c>
      <c r="L300" s="4" t="s">
        <v>7</v>
      </c>
      <c r="M300" s="4" t="s">
        <v>7</v>
      </c>
      <c r="N300" s="4" t="s">
        <v>7</v>
      </c>
      <c r="O300" s="4" t="s">
        <v>7</v>
      </c>
      <c r="P300" s="4" t="s">
        <v>7</v>
      </c>
      <c r="Q300" s="4" t="s">
        <v>7</v>
      </c>
      <c r="R300" s="4" t="s">
        <v>7</v>
      </c>
      <c r="S300" s="4" t="s">
        <v>7</v>
      </c>
      <c r="T300" s="4" t="s">
        <v>7</v>
      </c>
    </row>
    <row r="301" spans="1:20">
      <c r="A301" t="n">
        <v>3415</v>
      </c>
      <c r="B301" s="24" t="n">
        <v>161</v>
      </c>
      <c r="C301" s="7" t="n">
        <v>0</v>
      </c>
      <c r="D301" s="7" t="n">
        <v>14</v>
      </c>
      <c r="E301" s="7" t="n">
        <v>1</v>
      </c>
      <c r="F301" s="7" t="n">
        <v>0</v>
      </c>
      <c r="G301" s="7" t="n">
        <v>0</v>
      </c>
      <c r="H301" s="7" t="n">
        <v>0</v>
      </c>
      <c r="I301" s="7" t="n">
        <v>0</v>
      </c>
      <c r="J301" s="7" t="n">
        <v>0</v>
      </c>
      <c r="K301" s="7" t="n">
        <v>6</v>
      </c>
      <c r="L301" s="7" t="n">
        <v>0</v>
      </c>
      <c r="M301" s="7" t="n">
        <v>8</v>
      </c>
      <c r="N301" s="7" t="n">
        <v>0</v>
      </c>
      <c r="O301" s="7" t="n">
        <v>0</v>
      </c>
      <c r="P301" s="7" t="n">
        <v>0</v>
      </c>
      <c r="Q301" s="7" t="n">
        <v>0</v>
      </c>
      <c r="R301" s="7" t="n">
        <v>0</v>
      </c>
      <c r="S301" s="7" t="n">
        <v>0</v>
      </c>
      <c r="T301" s="7" t="n">
        <v>0</v>
      </c>
    </row>
    <row r="302" spans="1:20">
      <c r="A302" t="s">
        <v>4</v>
      </c>
      <c r="B302" s="4" t="s">
        <v>5</v>
      </c>
      <c r="C302" s="4" t="s">
        <v>7</v>
      </c>
      <c r="D302" s="4" t="s">
        <v>15</v>
      </c>
      <c r="E302" s="4" t="s">
        <v>15</v>
      </c>
      <c r="F302" s="4" t="s">
        <v>15</v>
      </c>
    </row>
    <row r="303" spans="1:20">
      <c r="A303" t="n">
        <v>3435</v>
      </c>
      <c r="B303" s="24" t="n">
        <v>161</v>
      </c>
      <c r="C303" s="7" t="n">
        <v>3</v>
      </c>
      <c r="D303" s="7" t="n">
        <v>1</v>
      </c>
      <c r="E303" s="7" t="n">
        <v>1.60000002384186</v>
      </c>
      <c r="F303" s="7" t="n">
        <v>0.0900000035762787</v>
      </c>
    </row>
    <row r="304" spans="1:20">
      <c r="A304" t="s">
        <v>4</v>
      </c>
      <c r="B304" s="4" t="s">
        <v>5</v>
      </c>
      <c r="C304" s="4" t="s">
        <v>7</v>
      </c>
      <c r="D304" s="4" t="s">
        <v>10</v>
      </c>
      <c r="E304" s="4" t="s">
        <v>7</v>
      </c>
      <c r="F304" s="4" t="s">
        <v>7</v>
      </c>
      <c r="G304" s="4" t="s">
        <v>7</v>
      </c>
      <c r="H304" s="4" t="s">
        <v>7</v>
      </c>
      <c r="I304" s="4" t="s">
        <v>7</v>
      </c>
      <c r="J304" s="4" t="s">
        <v>7</v>
      </c>
      <c r="K304" s="4" t="s">
        <v>7</v>
      </c>
      <c r="L304" s="4" t="s">
        <v>7</v>
      </c>
      <c r="M304" s="4" t="s">
        <v>7</v>
      </c>
      <c r="N304" s="4" t="s">
        <v>7</v>
      </c>
      <c r="O304" s="4" t="s">
        <v>7</v>
      </c>
      <c r="P304" s="4" t="s">
        <v>7</v>
      </c>
      <c r="Q304" s="4" t="s">
        <v>7</v>
      </c>
      <c r="R304" s="4" t="s">
        <v>7</v>
      </c>
      <c r="S304" s="4" t="s">
        <v>7</v>
      </c>
      <c r="T304" s="4" t="s">
        <v>7</v>
      </c>
    </row>
    <row r="305" spans="1:20">
      <c r="A305" t="n">
        <v>3449</v>
      </c>
      <c r="B305" s="24" t="n">
        <v>161</v>
      </c>
      <c r="C305" s="7" t="n">
        <v>0</v>
      </c>
      <c r="D305" s="7" t="n">
        <v>5703</v>
      </c>
      <c r="E305" s="7" t="n">
        <v>0</v>
      </c>
      <c r="F305" s="7" t="n">
        <v>1</v>
      </c>
      <c r="G305" s="7" t="n">
        <v>0</v>
      </c>
      <c r="H305" s="7" t="n">
        <v>100</v>
      </c>
      <c r="I305" s="7" t="n">
        <v>100</v>
      </c>
      <c r="J305" s="7" t="n">
        <v>100</v>
      </c>
      <c r="K305" s="7" t="n">
        <v>6</v>
      </c>
      <c r="L305" s="7" t="n">
        <v>7</v>
      </c>
      <c r="M305" s="7" t="n">
        <v>8</v>
      </c>
      <c r="N305" s="7" t="n">
        <v>9</v>
      </c>
      <c r="O305" s="7" t="n">
        <v>0</v>
      </c>
      <c r="P305" s="7" t="n">
        <v>0</v>
      </c>
      <c r="Q305" s="7" t="n">
        <v>12</v>
      </c>
      <c r="R305" s="7" t="n">
        <v>0</v>
      </c>
      <c r="S305" s="7" t="n">
        <v>0</v>
      </c>
      <c r="T305" s="7" t="n">
        <v>0</v>
      </c>
    </row>
    <row r="306" spans="1:20">
      <c r="A306" t="s">
        <v>4</v>
      </c>
      <c r="B306" s="4" t="s">
        <v>5</v>
      </c>
      <c r="C306" s="4" t="s">
        <v>7</v>
      </c>
      <c r="D306" s="4" t="s">
        <v>15</v>
      </c>
      <c r="E306" s="4" t="s">
        <v>15</v>
      </c>
      <c r="F306" s="4" t="s">
        <v>15</v>
      </c>
    </row>
    <row r="307" spans="1:20">
      <c r="A307" t="n">
        <v>3469</v>
      </c>
      <c r="B307" s="24" t="n">
        <v>161</v>
      </c>
      <c r="C307" s="7" t="n">
        <v>3</v>
      </c>
      <c r="D307" s="7" t="n">
        <v>1</v>
      </c>
      <c r="E307" s="7" t="n">
        <v>1.60000002384186</v>
      </c>
      <c r="F307" s="7" t="n">
        <v>0.0900000035762787</v>
      </c>
    </row>
    <row r="308" spans="1:20">
      <c r="A308" t="s">
        <v>4</v>
      </c>
      <c r="B308" s="4" t="s">
        <v>5</v>
      </c>
      <c r="C308" s="4" t="s">
        <v>7</v>
      </c>
      <c r="D308" s="4" t="s">
        <v>10</v>
      </c>
      <c r="E308" s="4" t="s">
        <v>7</v>
      </c>
      <c r="F308" s="4" t="s">
        <v>7</v>
      </c>
      <c r="G308" s="4" t="s">
        <v>7</v>
      </c>
      <c r="H308" s="4" t="s">
        <v>7</v>
      </c>
      <c r="I308" s="4" t="s">
        <v>7</v>
      </c>
      <c r="J308" s="4" t="s">
        <v>7</v>
      </c>
      <c r="K308" s="4" t="s">
        <v>7</v>
      </c>
      <c r="L308" s="4" t="s">
        <v>7</v>
      </c>
      <c r="M308" s="4" t="s">
        <v>7</v>
      </c>
      <c r="N308" s="4" t="s">
        <v>7</v>
      </c>
      <c r="O308" s="4" t="s">
        <v>7</v>
      </c>
      <c r="P308" s="4" t="s">
        <v>7</v>
      </c>
      <c r="Q308" s="4" t="s">
        <v>7</v>
      </c>
      <c r="R308" s="4" t="s">
        <v>7</v>
      </c>
      <c r="S308" s="4" t="s">
        <v>7</v>
      </c>
      <c r="T308" s="4" t="s">
        <v>7</v>
      </c>
    </row>
    <row r="309" spans="1:20">
      <c r="A309" t="n">
        <v>3483</v>
      </c>
      <c r="B309" s="24" t="n">
        <v>161</v>
      </c>
      <c r="C309" s="7" t="n">
        <v>0</v>
      </c>
      <c r="D309" s="7" t="n">
        <v>5704</v>
      </c>
      <c r="E309" s="7" t="n">
        <v>0</v>
      </c>
      <c r="F309" s="7" t="n">
        <v>1</v>
      </c>
      <c r="G309" s="7" t="n">
        <v>0</v>
      </c>
      <c r="H309" s="7" t="n">
        <v>3</v>
      </c>
      <c r="I309" s="7" t="n">
        <v>100</v>
      </c>
      <c r="J309" s="7" t="n">
        <v>100</v>
      </c>
      <c r="K309" s="7" t="n">
        <v>100</v>
      </c>
      <c r="L309" s="7" t="n">
        <v>7</v>
      </c>
      <c r="M309" s="7" t="n">
        <v>1</v>
      </c>
      <c r="N309" s="7" t="n">
        <v>9</v>
      </c>
      <c r="O309" s="7" t="n">
        <v>10</v>
      </c>
      <c r="P309" s="7" t="n">
        <v>0</v>
      </c>
      <c r="Q309" s="7" t="n">
        <v>12</v>
      </c>
      <c r="R309" s="7" t="n">
        <v>0</v>
      </c>
      <c r="S309" s="7" t="n">
        <v>0</v>
      </c>
      <c r="T309" s="7" t="n">
        <v>0</v>
      </c>
    </row>
    <row r="310" spans="1:20">
      <c r="A310" t="s">
        <v>4</v>
      </c>
      <c r="B310" s="4" t="s">
        <v>5</v>
      </c>
      <c r="C310" s="4" t="s">
        <v>7</v>
      </c>
      <c r="D310" s="4" t="s">
        <v>15</v>
      </c>
      <c r="E310" s="4" t="s">
        <v>15</v>
      </c>
      <c r="F310" s="4" t="s">
        <v>15</v>
      </c>
    </row>
    <row r="311" spans="1:20">
      <c r="A311" t="n">
        <v>3503</v>
      </c>
      <c r="B311" s="24" t="n">
        <v>161</v>
      </c>
      <c r="C311" s="7" t="n">
        <v>3</v>
      </c>
      <c r="D311" s="7" t="n">
        <v>1</v>
      </c>
      <c r="E311" s="7" t="n">
        <v>1.60000002384186</v>
      </c>
      <c r="F311" s="7" t="n">
        <v>0.0900000035762787</v>
      </c>
    </row>
    <row r="312" spans="1:20">
      <c r="A312" t="s">
        <v>4</v>
      </c>
      <c r="B312" s="4" t="s">
        <v>5</v>
      </c>
      <c r="C312" s="4" t="s">
        <v>7</v>
      </c>
      <c r="D312" s="4" t="s">
        <v>10</v>
      </c>
      <c r="E312" s="4" t="s">
        <v>7</v>
      </c>
      <c r="F312" s="4" t="s">
        <v>7</v>
      </c>
      <c r="G312" s="4" t="s">
        <v>7</v>
      </c>
      <c r="H312" s="4" t="s">
        <v>7</v>
      </c>
      <c r="I312" s="4" t="s">
        <v>7</v>
      </c>
      <c r="J312" s="4" t="s">
        <v>7</v>
      </c>
      <c r="K312" s="4" t="s">
        <v>7</v>
      </c>
      <c r="L312" s="4" t="s">
        <v>7</v>
      </c>
      <c r="M312" s="4" t="s">
        <v>7</v>
      </c>
      <c r="N312" s="4" t="s">
        <v>7</v>
      </c>
      <c r="O312" s="4" t="s">
        <v>7</v>
      </c>
      <c r="P312" s="4" t="s">
        <v>7</v>
      </c>
      <c r="Q312" s="4" t="s">
        <v>7</v>
      </c>
      <c r="R312" s="4" t="s">
        <v>7</v>
      </c>
      <c r="S312" s="4" t="s">
        <v>7</v>
      </c>
      <c r="T312" s="4" t="s">
        <v>7</v>
      </c>
    </row>
    <row r="313" spans="1:20">
      <c r="A313" t="n">
        <v>3517</v>
      </c>
      <c r="B313" s="24" t="n">
        <v>161</v>
      </c>
      <c r="C313" s="7" t="n">
        <v>0</v>
      </c>
      <c r="D313" s="7" t="n">
        <v>5708</v>
      </c>
      <c r="E313" s="7" t="n">
        <v>0</v>
      </c>
      <c r="F313" s="7" t="n">
        <v>0</v>
      </c>
      <c r="G313" s="7" t="n">
        <v>0</v>
      </c>
      <c r="H313" s="7" t="n">
        <v>0</v>
      </c>
      <c r="I313" s="7" t="n">
        <v>4</v>
      </c>
      <c r="J313" s="7" t="n">
        <v>0</v>
      </c>
      <c r="K313" s="7" t="n">
        <v>0</v>
      </c>
      <c r="L313" s="7" t="n">
        <v>0</v>
      </c>
      <c r="M313" s="7" t="n">
        <v>0</v>
      </c>
      <c r="N313" s="7" t="n">
        <v>0</v>
      </c>
      <c r="O313" s="7" t="n">
        <v>10</v>
      </c>
      <c r="P313" s="7" t="n">
        <v>0</v>
      </c>
      <c r="Q313" s="7" t="n">
        <v>0</v>
      </c>
      <c r="R313" s="7" t="n">
        <v>0</v>
      </c>
      <c r="S313" s="7" t="n">
        <v>0</v>
      </c>
      <c r="T313" s="7" t="n">
        <v>0</v>
      </c>
    </row>
    <row r="314" spans="1:20">
      <c r="A314" t="s">
        <v>4</v>
      </c>
      <c r="B314" s="4" t="s">
        <v>5</v>
      </c>
      <c r="C314" s="4" t="s">
        <v>7</v>
      </c>
      <c r="D314" s="4" t="s">
        <v>15</v>
      </c>
      <c r="E314" s="4" t="s">
        <v>15</v>
      </c>
      <c r="F314" s="4" t="s">
        <v>15</v>
      </c>
    </row>
    <row r="315" spans="1:20">
      <c r="A315" t="n">
        <v>3537</v>
      </c>
      <c r="B315" s="24" t="n">
        <v>161</v>
      </c>
      <c r="C315" s="7" t="n">
        <v>3</v>
      </c>
      <c r="D315" s="7" t="n">
        <v>1</v>
      </c>
      <c r="E315" s="7" t="n">
        <v>1.60000002384186</v>
      </c>
      <c r="F315" s="7" t="n">
        <v>0.0900000035762787</v>
      </c>
    </row>
    <row r="316" spans="1:20">
      <c r="A316" t="s">
        <v>4</v>
      </c>
      <c r="B316" s="4" t="s">
        <v>5</v>
      </c>
      <c r="C316" s="4" t="s">
        <v>7</v>
      </c>
      <c r="D316" s="4" t="s">
        <v>10</v>
      </c>
      <c r="E316" s="4" t="s">
        <v>7</v>
      </c>
      <c r="F316" s="4" t="s">
        <v>7</v>
      </c>
      <c r="G316" s="4" t="s">
        <v>7</v>
      </c>
      <c r="H316" s="4" t="s">
        <v>7</v>
      </c>
      <c r="I316" s="4" t="s">
        <v>7</v>
      </c>
      <c r="J316" s="4" t="s">
        <v>7</v>
      </c>
      <c r="K316" s="4" t="s">
        <v>7</v>
      </c>
      <c r="L316" s="4" t="s">
        <v>7</v>
      </c>
      <c r="M316" s="4" t="s">
        <v>7</v>
      </c>
      <c r="N316" s="4" t="s">
        <v>7</v>
      </c>
      <c r="O316" s="4" t="s">
        <v>7</v>
      </c>
      <c r="P316" s="4" t="s">
        <v>7</v>
      </c>
      <c r="Q316" s="4" t="s">
        <v>7</v>
      </c>
      <c r="R316" s="4" t="s">
        <v>7</v>
      </c>
      <c r="S316" s="4" t="s">
        <v>7</v>
      </c>
      <c r="T316" s="4" t="s">
        <v>7</v>
      </c>
    </row>
    <row r="317" spans="1:20">
      <c r="A317" t="n">
        <v>3551</v>
      </c>
      <c r="B317" s="24" t="n">
        <v>161</v>
      </c>
      <c r="C317" s="7" t="n">
        <v>0</v>
      </c>
      <c r="D317" s="7" t="n">
        <v>5709</v>
      </c>
      <c r="E317" s="7" t="n">
        <v>0</v>
      </c>
      <c r="F317" s="7" t="n">
        <v>0</v>
      </c>
      <c r="G317" s="7" t="n">
        <v>0</v>
      </c>
      <c r="H317" s="7" t="n">
        <v>0</v>
      </c>
      <c r="I317" s="7" t="n">
        <v>0</v>
      </c>
      <c r="J317" s="7" t="n">
        <v>5</v>
      </c>
      <c r="K317" s="7" t="n">
        <v>0</v>
      </c>
      <c r="L317" s="7" t="n">
        <v>0</v>
      </c>
      <c r="M317" s="7" t="n">
        <v>0</v>
      </c>
      <c r="N317" s="7" t="n">
        <v>0</v>
      </c>
      <c r="O317" s="7" t="n">
        <v>0</v>
      </c>
      <c r="P317" s="7" t="n">
        <v>0</v>
      </c>
      <c r="Q317" s="7" t="n">
        <v>0</v>
      </c>
      <c r="R317" s="7" t="n">
        <v>0</v>
      </c>
      <c r="S317" s="7" t="n">
        <v>0</v>
      </c>
      <c r="T317" s="7" t="n">
        <v>0</v>
      </c>
    </row>
    <row r="318" spans="1:20">
      <c r="A318" t="s">
        <v>4</v>
      </c>
      <c r="B318" s="4" t="s">
        <v>5</v>
      </c>
      <c r="C318" s="4" t="s">
        <v>7</v>
      </c>
      <c r="D318" s="4" t="s">
        <v>15</v>
      </c>
      <c r="E318" s="4" t="s">
        <v>15</v>
      </c>
      <c r="F318" s="4" t="s">
        <v>15</v>
      </c>
    </row>
    <row r="319" spans="1:20">
      <c r="A319" t="n">
        <v>3571</v>
      </c>
      <c r="B319" s="24" t="n">
        <v>161</v>
      </c>
      <c r="C319" s="7" t="n">
        <v>3</v>
      </c>
      <c r="D319" s="7" t="n">
        <v>1</v>
      </c>
      <c r="E319" s="7" t="n">
        <v>1.60000002384186</v>
      </c>
      <c r="F319" s="7" t="n">
        <v>0.0900000035762787</v>
      </c>
    </row>
    <row r="320" spans="1:20">
      <c r="A320" t="s">
        <v>4</v>
      </c>
      <c r="B320" s="4" t="s">
        <v>5</v>
      </c>
      <c r="C320" s="4" t="s">
        <v>7</v>
      </c>
      <c r="D320" s="4" t="s">
        <v>10</v>
      </c>
      <c r="E320" s="4" t="s">
        <v>7</v>
      </c>
      <c r="F320" s="4" t="s">
        <v>7</v>
      </c>
      <c r="G320" s="4" t="s">
        <v>7</v>
      </c>
      <c r="H320" s="4" t="s">
        <v>7</v>
      </c>
      <c r="I320" s="4" t="s">
        <v>7</v>
      </c>
      <c r="J320" s="4" t="s">
        <v>7</v>
      </c>
      <c r="K320" s="4" t="s">
        <v>7</v>
      </c>
      <c r="L320" s="4" t="s">
        <v>7</v>
      </c>
      <c r="M320" s="4" t="s">
        <v>7</v>
      </c>
      <c r="N320" s="4" t="s">
        <v>7</v>
      </c>
      <c r="O320" s="4" t="s">
        <v>7</v>
      </c>
      <c r="P320" s="4" t="s">
        <v>7</v>
      </c>
      <c r="Q320" s="4" t="s">
        <v>7</v>
      </c>
      <c r="R320" s="4" t="s">
        <v>7</v>
      </c>
      <c r="S320" s="4" t="s">
        <v>7</v>
      </c>
      <c r="T320" s="4" t="s">
        <v>7</v>
      </c>
    </row>
    <row r="321" spans="1:20">
      <c r="A321" t="n">
        <v>3585</v>
      </c>
      <c r="B321" s="24" t="n">
        <v>161</v>
      </c>
      <c r="C321" s="7" t="n">
        <v>0</v>
      </c>
      <c r="D321" s="7" t="n">
        <v>5720</v>
      </c>
      <c r="E321" s="7" t="n">
        <v>0</v>
      </c>
      <c r="F321" s="7" t="n">
        <v>0</v>
      </c>
      <c r="G321" s="7" t="n">
        <v>0</v>
      </c>
      <c r="H321" s="7" t="n">
        <v>3</v>
      </c>
      <c r="I321" s="7" t="n">
        <v>0</v>
      </c>
      <c r="J321" s="7" t="n">
        <v>0</v>
      </c>
      <c r="K321" s="7" t="n">
        <v>0</v>
      </c>
      <c r="L321" s="7" t="n">
        <v>0</v>
      </c>
      <c r="M321" s="7" t="n">
        <v>8</v>
      </c>
      <c r="N321" s="7" t="n">
        <v>0</v>
      </c>
      <c r="O321" s="7" t="n">
        <v>0</v>
      </c>
      <c r="P321" s="7" t="n">
        <v>0</v>
      </c>
      <c r="Q321" s="7" t="n">
        <v>0</v>
      </c>
      <c r="R321" s="7" t="n">
        <v>0</v>
      </c>
      <c r="S321" s="7" t="n">
        <v>0</v>
      </c>
      <c r="T321" s="7" t="n">
        <v>0</v>
      </c>
    </row>
    <row r="322" spans="1:20">
      <c r="A322" t="s">
        <v>4</v>
      </c>
      <c r="B322" s="4" t="s">
        <v>5</v>
      </c>
      <c r="C322" s="4" t="s">
        <v>7</v>
      </c>
      <c r="D322" s="4" t="s">
        <v>15</v>
      </c>
      <c r="E322" s="4" t="s">
        <v>15</v>
      </c>
      <c r="F322" s="4" t="s">
        <v>15</v>
      </c>
    </row>
    <row r="323" spans="1:20">
      <c r="A323" t="n">
        <v>3605</v>
      </c>
      <c r="B323" s="24" t="n">
        <v>161</v>
      </c>
      <c r="C323" s="7" t="n">
        <v>3</v>
      </c>
      <c r="D323" s="7" t="n">
        <v>1</v>
      </c>
      <c r="E323" s="7" t="n">
        <v>1.60000002384186</v>
      </c>
      <c r="F323" s="7" t="n">
        <v>0.0900000035762787</v>
      </c>
    </row>
    <row r="324" spans="1:20">
      <c r="A324" t="s">
        <v>4</v>
      </c>
      <c r="B324" s="4" t="s">
        <v>5</v>
      </c>
      <c r="C324" s="4" t="s">
        <v>7</v>
      </c>
      <c r="D324" s="4" t="s">
        <v>10</v>
      </c>
      <c r="E324" s="4" t="s">
        <v>7</v>
      </c>
      <c r="F324" s="4" t="s">
        <v>7</v>
      </c>
      <c r="G324" s="4" t="s">
        <v>7</v>
      </c>
      <c r="H324" s="4" t="s">
        <v>7</v>
      </c>
      <c r="I324" s="4" t="s">
        <v>7</v>
      </c>
      <c r="J324" s="4" t="s">
        <v>7</v>
      </c>
      <c r="K324" s="4" t="s">
        <v>7</v>
      </c>
      <c r="L324" s="4" t="s">
        <v>7</v>
      </c>
      <c r="M324" s="4" t="s">
        <v>7</v>
      </c>
      <c r="N324" s="4" t="s">
        <v>7</v>
      </c>
      <c r="O324" s="4" t="s">
        <v>7</v>
      </c>
      <c r="P324" s="4" t="s">
        <v>7</v>
      </c>
      <c r="Q324" s="4" t="s">
        <v>7</v>
      </c>
      <c r="R324" s="4" t="s">
        <v>7</v>
      </c>
      <c r="S324" s="4" t="s">
        <v>7</v>
      </c>
      <c r="T324" s="4" t="s">
        <v>7</v>
      </c>
    </row>
    <row r="325" spans="1:20">
      <c r="A325" t="n">
        <v>3619</v>
      </c>
      <c r="B325" s="24" t="n">
        <v>161</v>
      </c>
      <c r="C325" s="7" t="n">
        <v>0</v>
      </c>
      <c r="D325" s="7" t="n">
        <v>5721</v>
      </c>
      <c r="E325" s="7" t="n">
        <v>0</v>
      </c>
      <c r="F325" s="7" t="n">
        <v>0</v>
      </c>
      <c r="G325" s="7" t="n">
        <v>0</v>
      </c>
      <c r="H325" s="7" t="n">
        <v>0</v>
      </c>
      <c r="I325" s="7" t="n">
        <v>4</v>
      </c>
      <c r="J325" s="7" t="n">
        <v>0</v>
      </c>
      <c r="K325" s="7" t="n">
        <v>0</v>
      </c>
      <c r="L325" s="7" t="n">
        <v>0</v>
      </c>
      <c r="M325" s="7" t="n">
        <v>0</v>
      </c>
      <c r="N325" s="7" t="n">
        <v>0</v>
      </c>
      <c r="O325" s="7" t="n">
        <v>0</v>
      </c>
      <c r="P325" s="7" t="n">
        <v>0</v>
      </c>
      <c r="Q325" s="7" t="n">
        <v>0</v>
      </c>
      <c r="R325" s="7" t="n">
        <v>0</v>
      </c>
      <c r="S325" s="7" t="n">
        <v>0</v>
      </c>
      <c r="T325" s="7" t="n">
        <v>0</v>
      </c>
    </row>
    <row r="326" spans="1:20">
      <c r="A326" t="s">
        <v>4</v>
      </c>
      <c r="B326" s="4" t="s">
        <v>5</v>
      </c>
      <c r="C326" s="4" t="s">
        <v>7</v>
      </c>
      <c r="D326" s="4" t="s">
        <v>15</v>
      </c>
      <c r="E326" s="4" t="s">
        <v>15</v>
      </c>
      <c r="F326" s="4" t="s">
        <v>15</v>
      </c>
    </row>
    <row r="327" spans="1:20">
      <c r="A327" t="n">
        <v>3639</v>
      </c>
      <c r="B327" s="24" t="n">
        <v>161</v>
      </c>
      <c r="C327" s="7" t="n">
        <v>3</v>
      </c>
      <c r="D327" s="7" t="n">
        <v>1</v>
      </c>
      <c r="E327" s="7" t="n">
        <v>1.60000002384186</v>
      </c>
      <c r="F327" s="7" t="n">
        <v>0.0900000035762787</v>
      </c>
    </row>
    <row r="328" spans="1:20">
      <c r="A328" t="s">
        <v>4</v>
      </c>
      <c r="B328" s="4" t="s">
        <v>5</v>
      </c>
      <c r="C328" s="4" t="s">
        <v>7</v>
      </c>
      <c r="D328" s="4" t="s">
        <v>10</v>
      </c>
      <c r="E328" s="4" t="s">
        <v>7</v>
      </c>
      <c r="F328" s="4" t="s">
        <v>7</v>
      </c>
      <c r="G328" s="4" t="s">
        <v>7</v>
      </c>
      <c r="H328" s="4" t="s">
        <v>7</v>
      </c>
      <c r="I328" s="4" t="s">
        <v>7</v>
      </c>
      <c r="J328" s="4" t="s">
        <v>7</v>
      </c>
      <c r="K328" s="4" t="s">
        <v>7</v>
      </c>
      <c r="L328" s="4" t="s">
        <v>7</v>
      </c>
      <c r="M328" s="4" t="s">
        <v>7</v>
      </c>
      <c r="N328" s="4" t="s">
        <v>7</v>
      </c>
      <c r="O328" s="4" t="s">
        <v>7</v>
      </c>
      <c r="P328" s="4" t="s">
        <v>7</v>
      </c>
      <c r="Q328" s="4" t="s">
        <v>7</v>
      </c>
      <c r="R328" s="4" t="s">
        <v>7</v>
      </c>
      <c r="S328" s="4" t="s">
        <v>7</v>
      </c>
      <c r="T328" s="4" t="s">
        <v>7</v>
      </c>
    </row>
    <row r="329" spans="1:20">
      <c r="A329" t="n">
        <v>3653</v>
      </c>
      <c r="B329" s="24" t="n">
        <v>161</v>
      </c>
      <c r="C329" s="7" t="n">
        <v>0</v>
      </c>
      <c r="D329" s="7" t="n">
        <v>5722</v>
      </c>
      <c r="E329" s="7" t="n">
        <v>0</v>
      </c>
      <c r="F329" s="7" t="n">
        <v>0</v>
      </c>
      <c r="G329" s="7" t="n">
        <v>0</v>
      </c>
      <c r="H329" s="7" t="n">
        <v>0</v>
      </c>
      <c r="I329" s="7" t="n">
        <v>4</v>
      </c>
      <c r="J329" s="7" t="n">
        <v>0</v>
      </c>
      <c r="K329" s="7" t="n">
        <v>0</v>
      </c>
      <c r="L329" s="7" t="n">
        <v>0</v>
      </c>
      <c r="M329" s="7" t="n">
        <v>0</v>
      </c>
      <c r="N329" s="7" t="n">
        <v>0</v>
      </c>
      <c r="O329" s="7" t="n">
        <v>0</v>
      </c>
      <c r="P329" s="7" t="n">
        <v>0</v>
      </c>
      <c r="Q329" s="7" t="n">
        <v>0</v>
      </c>
      <c r="R329" s="7" t="n">
        <v>0</v>
      </c>
      <c r="S329" s="7" t="n">
        <v>0</v>
      </c>
      <c r="T329" s="7" t="n">
        <v>0</v>
      </c>
    </row>
    <row r="330" spans="1:20">
      <c r="A330" t="s">
        <v>4</v>
      </c>
      <c r="B330" s="4" t="s">
        <v>5</v>
      </c>
      <c r="C330" s="4" t="s">
        <v>7</v>
      </c>
    </row>
    <row r="331" spans="1:20">
      <c r="A331" t="n">
        <v>3673</v>
      </c>
      <c r="B331" s="24" t="n">
        <v>161</v>
      </c>
      <c r="C331" s="7" t="n">
        <v>1</v>
      </c>
    </row>
    <row r="332" spans="1:20">
      <c r="A332" t="s">
        <v>4</v>
      </c>
      <c r="B332" s="4" t="s">
        <v>5</v>
      </c>
    </row>
    <row r="333" spans="1:20">
      <c r="A333" t="n">
        <v>3675</v>
      </c>
      <c r="B333" s="5" t="n">
        <v>1</v>
      </c>
    </row>
    <row r="334" spans="1:20" s="3" customFormat="1" customHeight="0">
      <c r="A334" s="3" t="s">
        <v>2</v>
      </c>
      <c r="B334" s="3" t="s">
        <v>36</v>
      </c>
    </row>
    <row r="335" spans="1:20">
      <c r="A335" t="s">
        <v>4</v>
      </c>
      <c r="B335" s="4" t="s">
        <v>5</v>
      </c>
      <c r="C335" s="4" t="s">
        <v>7</v>
      </c>
      <c r="D335" s="4" t="s">
        <v>10</v>
      </c>
      <c r="E335" s="4" t="s">
        <v>7</v>
      </c>
      <c r="F335" s="4" t="s">
        <v>7</v>
      </c>
      <c r="G335" s="4" t="s">
        <v>7</v>
      </c>
      <c r="H335" s="4" t="s">
        <v>10</v>
      </c>
      <c r="I335" s="4" t="s">
        <v>11</v>
      </c>
      <c r="J335" s="4" t="s">
        <v>11</v>
      </c>
    </row>
    <row r="336" spans="1:20">
      <c r="A336" t="n">
        <v>3676</v>
      </c>
      <c r="B336" s="25" t="n">
        <v>6</v>
      </c>
      <c r="C336" s="7" t="n">
        <v>33</v>
      </c>
      <c r="D336" s="7" t="n">
        <v>65534</v>
      </c>
      <c r="E336" s="7" t="n">
        <v>9</v>
      </c>
      <c r="F336" s="7" t="n">
        <v>1</v>
      </c>
      <c r="G336" s="7" t="n">
        <v>1</v>
      </c>
      <c r="H336" s="7" t="n">
        <v>8</v>
      </c>
      <c r="I336" s="10" t="n">
        <f t="normal" ca="1">A338</f>
        <v>0</v>
      </c>
      <c r="J336" s="10" t="n">
        <f t="normal" ca="1">A346</f>
        <v>0</v>
      </c>
    </row>
    <row r="337" spans="1:20">
      <c r="A337" t="s">
        <v>4</v>
      </c>
      <c r="B337" s="4" t="s">
        <v>5</v>
      </c>
      <c r="C337" s="4" t="s">
        <v>10</v>
      </c>
      <c r="D337" s="4" t="s">
        <v>15</v>
      </c>
      <c r="E337" s="4" t="s">
        <v>15</v>
      </c>
      <c r="F337" s="4" t="s">
        <v>15</v>
      </c>
      <c r="G337" s="4" t="s">
        <v>15</v>
      </c>
    </row>
    <row r="338" spans="1:20">
      <c r="A338" t="n">
        <v>3693</v>
      </c>
      <c r="B338" s="26" t="n">
        <v>46</v>
      </c>
      <c r="C338" s="7" t="n">
        <v>65534</v>
      </c>
      <c r="D338" s="7" t="n">
        <v>15.3199996948242</v>
      </c>
      <c r="E338" s="7" t="n">
        <v>4.01000022888184</v>
      </c>
      <c r="F338" s="7" t="n">
        <v>-8.06999969482422</v>
      </c>
      <c r="G338" s="7" t="n">
        <v>180</v>
      </c>
    </row>
    <row r="339" spans="1:20">
      <c r="A339" t="s">
        <v>4</v>
      </c>
      <c r="B339" s="4" t="s">
        <v>5</v>
      </c>
      <c r="C339" s="4" t="s">
        <v>10</v>
      </c>
    </row>
    <row r="340" spans="1:20">
      <c r="A340" t="n">
        <v>3712</v>
      </c>
      <c r="B340" s="27" t="n">
        <v>16</v>
      </c>
      <c r="C340" s="7" t="n">
        <v>0</v>
      </c>
    </row>
    <row r="341" spans="1:20">
      <c r="A341" t="s">
        <v>4</v>
      </c>
      <c r="B341" s="4" t="s">
        <v>5</v>
      </c>
      <c r="C341" s="4" t="s">
        <v>10</v>
      </c>
      <c r="D341" s="4" t="s">
        <v>15</v>
      </c>
      <c r="E341" s="4" t="s">
        <v>15</v>
      </c>
      <c r="F341" s="4" t="s">
        <v>15</v>
      </c>
      <c r="G341" s="4" t="s">
        <v>10</v>
      </c>
      <c r="H341" s="4" t="s">
        <v>10</v>
      </c>
    </row>
    <row r="342" spans="1:20">
      <c r="A342" t="n">
        <v>3715</v>
      </c>
      <c r="B342" s="28" t="n">
        <v>60</v>
      </c>
      <c r="C342" s="7" t="n">
        <v>65534</v>
      </c>
      <c r="D342" s="7" t="n">
        <v>0</v>
      </c>
      <c r="E342" s="7" t="n">
        <v>20</v>
      </c>
      <c r="F342" s="7" t="n">
        <v>0</v>
      </c>
      <c r="G342" s="7" t="n">
        <v>0</v>
      </c>
      <c r="H342" s="7" t="n">
        <v>0</v>
      </c>
    </row>
    <row r="343" spans="1:20">
      <c r="A343" t="s">
        <v>4</v>
      </c>
      <c r="B343" s="4" t="s">
        <v>5</v>
      </c>
      <c r="C343" s="4" t="s">
        <v>11</v>
      </c>
    </row>
    <row r="344" spans="1:20">
      <c r="A344" t="n">
        <v>3734</v>
      </c>
      <c r="B344" s="12" t="n">
        <v>3</v>
      </c>
      <c r="C344" s="10" t="n">
        <f t="normal" ca="1">A346</f>
        <v>0</v>
      </c>
    </row>
    <row r="345" spans="1:20">
      <c r="A345" t="s">
        <v>4</v>
      </c>
      <c r="B345" s="4" t="s">
        <v>5</v>
      </c>
    </row>
    <row r="346" spans="1:20">
      <c r="A346" t="n">
        <v>3739</v>
      </c>
      <c r="B346" s="5" t="n">
        <v>1</v>
      </c>
    </row>
    <row r="347" spans="1:20" s="3" customFormat="1" customHeight="0">
      <c r="A347" s="3" t="s">
        <v>2</v>
      </c>
      <c r="B347" s="3" t="s">
        <v>37</v>
      </c>
    </row>
    <row r="348" spans="1:20">
      <c r="A348" t="s">
        <v>4</v>
      </c>
      <c r="B348" s="4" t="s">
        <v>5</v>
      </c>
      <c r="C348" s="4" t="s">
        <v>7</v>
      </c>
      <c r="D348" s="4" t="s">
        <v>10</v>
      </c>
      <c r="E348" s="4" t="s">
        <v>7</v>
      </c>
      <c r="F348" s="4" t="s">
        <v>7</v>
      </c>
      <c r="G348" s="4" t="s">
        <v>7</v>
      </c>
      <c r="H348" s="4" t="s">
        <v>10</v>
      </c>
      <c r="I348" s="4" t="s">
        <v>11</v>
      </c>
      <c r="J348" s="4" t="s">
        <v>11</v>
      </c>
    </row>
    <row r="349" spans="1:20">
      <c r="A349" t="n">
        <v>3740</v>
      </c>
      <c r="B349" s="25" t="n">
        <v>6</v>
      </c>
      <c r="C349" s="7" t="n">
        <v>33</v>
      </c>
      <c r="D349" s="7" t="n">
        <v>65534</v>
      </c>
      <c r="E349" s="7" t="n">
        <v>9</v>
      </c>
      <c r="F349" s="7" t="n">
        <v>1</v>
      </c>
      <c r="G349" s="7" t="n">
        <v>1</v>
      </c>
      <c r="H349" s="7" t="n">
        <v>6</v>
      </c>
      <c r="I349" s="10" t="n">
        <f t="normal" ca="1">A351</f>
        <v>0</v>
      </c>
      <c r="J349" s="10" t="n">
        <f t="normal" ca="1">A365</f>
        <v>0</v>
      </c>
    </row>
    <row r="350" spans="1:20">
      <c r="A350" t="s">
        <v>4</v>
      </c>
      <c r="B350" s="4" t="s">
        <v>5</v>
      </c>
      <c r="C350" s="4" t="s">
        <v>10</v>
      </c>
      <c r="D350" s="4" t="s">
        <v>15</v>
      </c>
      <c r="E350" s="4" t="s">
        <v>15</v>
      </c>
      <c r="F350" s="4" t="s">
        <v>15</v>
      </c>
      <c r="G350" s="4" t="s">
        <v>15</v>
      </c>
    </row>
    <row r="351" spans="1:20">
      <c r="A351" t="n">
        <v>3757</v>
      </c>
      <c r="B351" s="26" t="n">
        <v>46</v>
      </c>
      <c r="C351" s="7" t="n">
        <v>65534</v>
      </c>
      <c r="D351" s="7" t="n">
        <v>-13.8699998855591</v>
      </c>
      <c r="E351" s="7" t="n">
        <v>0</v>
      </c>
      <c r="F351" s="7" t="n">
        <v>1.35000002384186</v>
      </c>
      <c r="G351" s="7" t="n">
        <v>354.700012207031</v>
      </c>
    </row>
    <row r="352" spans="1:20">
      <c r="A352" t="s">
        <v>4</v>
      </c>
      <c r="B352" s="4" t="s">
        <v>5</v>
      </c>
      <c r="C352" s="4" t="s">
        <v>7</v>
      </c>
      <c r="D352" s="4" t="s">
        <v>10</v>
      </c>
      <c r="E352" s="4" t="s">
        <v>7</v>
      </c>
      <c r="F352" s="4" t="s">
        <v>8</v>
      </c>
      <c r="G352" s="4" t="s">
        <v>8</v>
      </c>
      <c r="H352" s="4" t="s">
        <v>8</v>
      </c>
      <c r="I352" s="4" t="s">
        <v>8</v>
      </c>
      <c r="J352" s="4" t="s">
        <v>8</v>
      </c>
      <c r="K352" s="4" t="s">
        <v>8</v>
      </c>
      <c r="L352" s="4" t="s">
        <v>8</v>
      </c>
      <c r="M352" s="4" t="s">
        <v>8</v>
      </c>
      <c r="N352" s="4" t="s">
        <v>8</v>
      </c>
      <c r="O352" s="4" t="s">
        <v>8</v>
      </c>
      <c r="P352" s="4" t="s">
        <v>8</v>
      </c>
      <c r="Q352" s="4" t="s">
        <v>8</v>
      </c>
      <c r="R352" s="4" t="s">
        <v>8</v>
      </c>
      <c r="S352" s="4" t="s">
        <v>8</v>
      </c>
      <c r="T352" s="4" t="s">
        <v>8</v>
      </c>
      <c r="U352" s="4" t="s">
        <v>8</v>
      </c>
    </row>
    <row r="353" spans="1:21">
      <c r="A353" t="n">
        <v>3776</v>
      </c>
      <c r="B353" s="29" t="n">
        <v>36</v>
      </c>
      <c r="C353" s="7" t="n">
        <v>8</v>
      </c>
      <c r="D353" s="7" t="n">
        <v>65534</v>
      </c>
      <c r="E353" s="7" t="n">
        <v>0</v>
      </c>
      <c r="F353" s="7" t="s">
        <v>38</v>
      </c>
      <c r="G353" s="7" t="s">
        <v>20</v>
      </c>
      <c r="H353" s="7" t="s">
        <v>20</v>
      </c>
      <c r="I353" s="7" t="s">
        <v>20</v>
      </c>
      <c r="J353" s="7" t="s">
        <v>20</v>
      </c>
      <c r="K353" s="7" t="s">
        <v>20</v>
      </c>
      <c r="L353" s="7" t="s">
        <v>20</v>
      </c>
      <c r="M353" s="7" t="s">
        <v>20</v>
      </c>
      <c r="N353" s="7" t="s">
        <v>20</v>
      </c>
      <c r="O353" s="7" t="s">
        <v>20</v>
      </c>
      <c r="P353" s="7" t="s">
        <v>20</v>
      </c>
      <c r="Q353" s="7" t="s">
        <v>20</v>
      </c>
      <c r="R353" s="7" t="s">
        <v>20</v>
      </c>
      <c r="S353" s="7" t="s">
        <v>20</v>
      </c>
      <c r="T353" s="7" t="s">
        <v>20</v>
      </c>
      <c r="U353" s="7" t="s">
        <v>20</v>
      </c>
    </row>
    <row r="354" spans="1:21">
      <c r="A354" t="s">
        <v>4</v>
      </c>
      <c r="B354" s="4" t="s">
        <v>5</v>
      </c>
      <c r="C354" s="4" t="s">
        <v>10</v>
      </c>
      <c r="D354" s="4" t="s">
        <v>7</v>
      </c>
      <c r="E354" s="4" t="s">
        <v>8</v>
      </c>
      <c r="F354" s="4" t="s">
        <v>15</v>
      </c>
      <c r="G354" s="4" t="s">
        <v>15</v>
      </c>
      <c r="H354" s="4" t="s">
        <v>15</v>
      </c>
    </row>
    <row r="355" spans="1:21">
      <c r="A355" t="n">
        <v>3806</v>
      </c>
      <c r="B355" s="30" t="n">
        <v>48</v>
      </c>
      <c r="C355" s="7" t="n">
        <v>65534</v>
      </c>
      <c r="D355" s="7" t="n">
        <v>0</v>
      </c>
      <c r="E355" s="7" t="s">
        <v>38</v>
      </c>
      <c r="F355" s="7" t="n">
        <v>0</v>
      </c>
      <c r="G355" s="7" t="n">
        <v>1</v>
      </c>
      <c r="H355" s="7" t="n">
        <v>0</v>
      </c>
    </row>
    <row r="356" spans="1:21">
      <c r="A356" t="s">
        <v>4</v>
      </c>
      <c r="B356" s="4" t="s">
        <v>5</v>
      </c>
      <c r="C356" s="4" t="s">
        <v>10</v>
      </c>
      <c r="D356" s="4" t="s">
        <v>16</v>
      </c>
    </row>
    <row r="357" spans="1:21">
      <c r="A357" t="n">
        <v>3832</v>
      </c>
      <c r="B357" s="31" t="n">
        <v>43</v>
      </c>
      <c r="C357" s="7" t="n">
        <v>65534</v>
      </c>
      <c r="D357" s="7" t="n">
        <v>1088</v>
      </c>
    </row>
    <row r="358" spans="1:21">
      <c r="A358" t="s">
        <v>4</v>
      </c>
      <c r="B358" s="4" t="s">
        <v>5</v>
      </c>
      <c r="C358" s="4" t="s">
        <v>7</v>
      </c>
      <c r="D358" s="4" t="s">
        <v>10</v>
      </c>
      <c r="E358" s="4" t="s">
        <v>8</v>
      </c>
      <c r="F358" s="4" t="s">
        <v>8</v>
      </c>
      <c r="G358" s="4" t="s">
        <v>8</v>
      </c>
      <c r="H358" s="4" t="s">
        <v>8</v>
      </c>
    </row>
    <row r="359" spans="1:21">
      <c r="A359" t="n">
        <v>3839</v>
      </c>
      <c r="B359" s="32" t="n">
        <v>51</v>
      </c>
      <c r="C359" s="7" t="n">
        <v>3</v>
      </c>
      <c r="D359" s="7" t="n">
        <v>65534</v>
      </c>
      <c r="E359" s="7" t="s">
        <v>39</v>
      </c>
      <c r="F359" s="7" t="s">
        <v>40</v>
      </c>
      <c r="G359" s="7" t="s">
        <v>41</v>
      </c>
      <c r="H359" s="7" t="s">
        <v>42</v>
      </c>
    </row>
    <row r="360" spans="1:21">
      <c r="A360" t="s">
        <v>4</v>
      </c>
      <c r="B360" s="4" t="s">
        <v>5</v>
      </c>
      <c r="C360" s="4" t="s">
        <v>10</v>
      </c>
      <c r="D360" s="4" t="s">
        <v>16</v>
      </c>
    </row>
    <row r="361" spans="1:21">
      <c r="A361" t="n">
        <v>3860</v>
      </c>
      <c r="B361" s="31" t="n">
        <v>43</v>
      </c>
      <c r="C361" s="7" t="n">
        <v>65534</v>
      </c>
      <c r="D361" s="7" t="n">
        <v>16384</v>
      </c>
    </row>
    <row r="362" spans="1:21">
      <c r="A362" t="s">
        <v>4</v>
      </c>
      <c r="B362" s="4" t="s">
        <v>5</v>
      </c>
      <c r="C362" s="4" t="s">
        <v>11</v>
      </c>
    </row>
    <row r="363" spans="1:21">
      <c r="A363" t="n">
        <v>3867</v>
      </c>
      <c r="B363" s="12" t="n">
        <v>3</v>
      </c>
      <c r="C363" s="10" t="n">
        <f t="normal" ca="1">A365</f>
        <v>0</v>
      </c>
    </row>
    <row r="364" spans="1:21">
      <c r="A364" t="s">
        <v>4</v>
      </c>
      <c r="B364" s="4" t="s">
        <v>5</v>
      </c>
    </row>
    <row r="365" spans="1:21">
      <c r="A365" t="n">
        <v>3872</v>
      </c>
      <c r="B365" s="5" t="n">
        <v>1</v>
      </c>
    </row>
    <row r="366" spans="1:21" s="3" customFormat="1" customHeight="0">
      <c r="A366" s="3" t="s">
        <v>2</v>
      </c>
      <c r="B366" s="3" t="s">
        <v>43</v>
      </c>
    </row>
    <row r="367" spans="1:21">
      <c r="A367" t="s">
        <v>4</v>
      </c>
      <c r="B367" s="4" t="s">
        <v>5</v>
      </c>
      <c r="C367" s="4" t="s">
        <v>7</v>
      </c>
      <c r="D367" s="4" t="s">
        <v>10</v>
      </c>
      <c r="E367" s="4" t="s">
        <v>7</v>
      </c>
      <c r="F367" s="4" t="s">
        <v>7</v>
      </c>
      <c r="G367" s="4" t="s">
        <v>7</v>
      </c>
      <c r="H367" s="4" t="s">
        <v>10</v>
      </c>
      <c r="I367" s="4" t="s">
        <v>11</v>
      </c>
      <c r="J367" s="4" t="s">
        <v>11</v>
      </c>
    </row>
    <row r="368" spans="1:21">
      <c r="A368" t="n">
        <v>3876</v>
      </c>
      <c r="B368" s="25" t="n">
        <v>6</v>
      </c>
      <c r="C368" s="7" t="n">
        <v>33</v>
      </c>
      <c r="D368" s="7" t="n">
        <v>65534</v>
      </c>
      <c r="E368" s="7" t="n">
        <v>9</v>
      </c>
      <c r="F368" s="7" t="n">
        <v>1</v>
      </c>
      <c r="G368" s="7" t="n">
        <v>1</v>
      </c>
      <c r="H368" s="7" t="n">
        <v>4</v>
      </c>
      <c r="I368" s="10" t="n">
        <f t="normal" ca="1">A370</f>
        <v>0</v>
      </c>
      <c r="J368" s="10" t="n">
        <f t="normal" ca="1">A380</f>
        <v>0</v>
      </c>
    </row>
    <row r="369" spans="1:21">
      <c r="A369" t="s">
        <v>4</v>
      </c>
      <c r="B369" s="4" t="s">
        <v>5</v>
      </c>
      <c r="C369" s="4" t="s">
        <v>10</v>
      </c>
      <c r="D369" s="4" t="s">
        <v>15</v>
      </c>
      <c r="E369" s="4" t="s">
        <v>15</v>
      </c>
      <c r="F369" s="4" t="s">
        <v>15</v>
      </c>
      <c r="G369" s="4" t="s">
        <v>15</v>
      </c>
    </row>
    <row r="370" spans="1:21">
      <c r="A370" t="n">
        <v>3893</v>
      </c>
      <c r="B370" s="26" t="n">
        <v>46</v>
      </c>
      <c r="C370" s="7" t="n">
        <v>65534</v>
      </c>
      <c r="D370" s="7" t="n">
        <v>12.539999961853</v>
      </c>
      <c r="E370" s="7" t="n">
        <v>0</v>
      </c>
      <c r="F370" s="7" t="n">
        <v>5.40000009536743</v>
      </c>
      <c r="G370" s="7" t="n">
        <v>358.600006103516</v>
      </c>
    </row>
    <row r="371" spans="1:21">
      <c r="A371" t="s">
        <v>4</v>
      </c>
      <c r="B371" s="4" t="s">
        <v>5</v>
      </c>
      <c r="C371" s="4" t="s">
        <v>7</v>
      </c>
      <c r="D371" s="4" t="s">
        <v>10</v>
      </c>
      <c r="E371" s="4" t="s">
        <v>7</v>
      </c>
      <c r="F371" s="4" t="s">
        <v>8</v>
      </c>
      <c r="G371" s="4" t="s">
        <v>8</v>
      </c>
      <c r="H371" s="4" t="s">
        <v>8</v>
      </c>
      <c r="I371" s="4" t="s">
        <v>8</v>
      </c>
      <c r="J371" s="4" t="s">
        <v>8</v>
      </c>
      <c r="K371" s="4" t="s">
        <v>8</v>
      </c>
      <c r="L371" s="4" t="s">
        <v>8</v>
      </c>
      <c r="M371" s="4" t="s">
        <v>8</v>
      </c>
      <c r="N371" s="4" t="s">
        <v>8</v>
      </c>
      <c r="O371" s="4" t="s">
        <v>8</v>
      </c>
      <c r="P371" s="4" t="s">
        <v>8</v>
      </c>
      <c r="Q371" s="4" t="s">
        <v>8</v>
      </c>
      <c r="R371" s="4" t="s">
        <v>8</v>
      </c>
      <c r="S371" s="4" t="s">
        <v>8</v>
      </c>
      <c r="T371" s="4" t="s">
        <v>8</v>
      </c>
      <c r="U371" s="4" t="s">
        <v>8</v>
      </c>
    </row>
    <row r="372" spans="1:21">
      <c r="A372" t="n">
        <v>3912</v>
      </c>
      <c r="B372" s="29" t="n">
        <v>36</v>
      </c>
      <c r="C372" s="7" t="n">
        <v>8</v>
      </c>
      <c r="D372" s="7" t="n">
        <v>65534</v>
      </c>
      <c r="E372" s="7" t="n">
        <v>0</v>
      </c>
      <c r="F372" s="7" t="s">
        <v>44</v>
      </c>
      <c r="G372" s="7" t="s">
        <v>20</v>
      </c>
      <c r="H372" s="7" t="s">
        <v>20</v>
      </c>
      <c r="I372" s="7" t="s">
        <v>20</v>
      </c>
      <c r="J372" s="7" t="s">
        <v>20</v>
      </c>
      <c r="K372" s="7" t="s">
        <v>20</v>
      </c>
      <c r="L372" s="7" t="s">
        <v>20</v>
      </c>
      <c r="M372" s="7" t="s">
        <v>20</v>
      </c>
      <c r="N372" s="7" t="s">
        <v>20</v>
      </c>
      <c r="O372" s="7" t="s">
        <v>20</v>
      </c>
      <c r="P372" s="7" t="s">
        <v>20</v>
      </c>
      <c r="Q372" s="7" t="s">
        <v>20</v>
      </c>
      <c r="R372" s="7" t="s">
        <v>20</v>
      </c>
      <c r="S372" s="7" t="s">
        <v>20</v>
      </c>
      <c r="T372" s="7" t="s">
        <v>20</v>
      </c>
      <c r="U372" s="7" t="s">
        <v>20</v>
      </c>
    </row>
    <row r="373" spans="1:21">
      <c r="A373" t="s">
        <v>4</v>
      </c>
      <c r="B373" s="4" t="s">
        <v>5</v>
      </c>
      <c r="C373" s="4" t="s">
        <v>10</v>
      </c>
      <c r="D373" s="4" t="s">
        <v>7</v>
      </c>
      <c r="E373" s="4" t="s">
        <v>8</v>
      </c>
      <c r="F373" s="4" t="s">
        <v>15</v>
      </c>
      <c r="G373" s="4" t="s">
        <v>15</v>
      </c>
      <c r="H373" s="4" t="s">
        <v>15</v>
      </c>
    </row>
    <row r="374" spans="1:21">
      <c r="A374" t="n">
        <v>3943</v>
      </c>
      <c r="B374" s="30" t="n">
        <v>48</v>
      </c>
      <c r="C374" s="7" t="n">
        <v>65534</v>
      </c>
      <c r="D374" s="7" t="n">
        <v>0</v>
      </c>
      <c r="E374" s="7" t="s">
        <v>44</v>
      </c>
      <c r="F374" s="7" t="n">
        <v>0</v>
      </c>
      <c r="G374" s="7" t="n">
        <v>1</v>
      </c>
      <c r="H374" s="7" t="n">
        <v>0</v>
      </c>
    </row>
    <row r="375" spans="1:21">
      <c r="A375" t="s">
        <v>4</v>
      </c>
      <c r="B375" s="4" t="s">
        <v>5</v>
      </c>
      <c r="C375" s="4" t="s">
        <v>10</v>
      </c>
      <c r="D375" s="4" t="s">
        <v>16</v>
      </c>
    </row>
    <row r="376" spans="1:21">
      <c r="A376" t="n">
        <v>3970</v>
      </c>
      <c r="B376" s="31" t="n">
        <v>43</v>
      </c>
      <c r="C376" s="7" t="n">
        <v>65534</v>
      </c>
      <c r="D376" s="7" t="n">
        <v>64</v>
      </c>
    </row>
    <row r="377" spans="1:21">
      <c r="A377" t="s">
        <v>4</v>
      </c>
      <c r="B377" s="4" t="s">
        <v>5</v>
      </c>
      <c r="C377" s="4" t="s">
        <v>11</v>
      </c>
    </row>
    <row r="378" spans="1:21">
      <c r="A378" t="n">
        <v>3977</v>
      </c>
      <c r="B378" s="12" t="n">
        <v>3</v>
      </c>
      <c r="C378" s="10" t="n">
        <f t="normal" ca="1">A380</f>
        <v>0</v>
      </c>
    </row>
    <row r="379" spans="1:21">
      <c r="A379" t="s">
        <v>4</v>
      </c>
      <c r="B379" s="4" t="s">
        <v>5</v>
      </c>
    </row>
    <row r="380" spans="1:21">
      <c r="A380" t="n">
        <v>3982</v>
      </c>
      <c r="B380" s="5" t="n">
        <v>1</v>
      </c>
    </row>
    <row r="381" spans="1:21" s="3" customFormat="1" customHeight="0">
      <c r="A381" s="3" t="s">
        <v>2</v>
      </c>
      <c r="B381" s="3" t="s">
        <v>45</v>
      </c>
    </row>
    <row r="382" spans="1:21">
      <c r="A382" t="s">
        <v>4</v>
      </c>
      <c r="B382" s="4" t="s">
        <v>5</v>
      </c>
      <c r="C382" s="4" t="s">
        <v>7</v>
      </c>
      <c r="D382" s="4" t="s">
        <v>10</v>
      </c>
      <c r="E382" s="4" t="s">
        <v>7</v>
      </c>
      <c r="F382" s="4" t="s">
        <v>7</v>
      </c>
      <c r="G382" s="4" t="s">
        <v>7</v>
      </c>
      <c r="H382" s="4" t="s">
        <v>10</v>
      </c>
      <c r="I382" s="4" t="s">
        <v>11</v>
      </c>
      <c r="J382" s="4" t="s">
        <v>11</v>
      </c>
    </row>
    <row r="383" spans="1:21">
      <c r="A383" t="n">
        <v>3984</v>
      </c>
      <c r="B383" s="25" t="n">
        <v>6</v>
      </c>
      <c r="C383" s="7" t="n">
        <v>33</v>
      </c>
      <c r="D383" s="7" t="n">
        <v>65534</v>
      </c>
      <c r="E383" s="7" t="n">
        <v>9</v>
      </c>
      <c r="F383" s="7" t="n">
        <v>1</v>
      </c>
      <c r="G383" s="7" t="n">
        <v>1</v>
      </c>
      <c r="H383" s="7" t="n">
        <v>2</v>
      </c>
      <c r="I383" s="10" t="n">
        <f t="normal" ca="1">A385</f>
        <v>0</v>
      </c>
      <c r="J383" s="10" t="n">
        <f t="normal" ca="1">A395</f>
        <v>0</v>
      </c>
    </row>
    <row r="384" spans="1:21">
      <c r="A384" t="s">
        <v>4</v>
      </c>
      <c r="B384" s="4" t="s">
        <v>5</v>
      </c>
      <c r="C384" s="4" t="s">
        <v>10</v>
      </c>
      <c r="D384" s="4" t="s">
        <v>15</v>
      </c>
      <c r="E384" s="4" t="s">
        <v>15</v>
      </c>
      <c r="F384" s="4" t="s">
        <v>15</v>
      </c>
      <c r="G384" s="4" t="s">
        <v>15</v>
      </c>
    </row>
    <row r="385" spans="1:21">
      <c r="A385" t="n">
        <v>4001</v>
      </c>
      <c r="B385" s="26" t="n">
        <v>46</v>
      </c>
      <c r="C385" s="7" t="n">
        <v>65534</v>
      </c>
      <c r="D385" s="7" t="n">
        <v>12.5500001907349</v>
      </c>
      <c r="E385" s="7" t="n">
        <v>0.00999999977648258</v>
      </c>
      <c r="F385" s="7" t="n">
        <v>5.42000007629395</v>
      </c>
      <c r="G385" s="7" t="n">
        <v>0</v>
      </c>
    </row>
    <row r="386" spans="1:21">
      <c r="A386" t="s">
        <v>4</v>
      </c>
      <c r="B386" s="4" t="s">
        <v>5</v>
      </c>
      <c r="C386" s="4" t="s">
        <v>7</v>
      </c>
      <c r="D386" s="4" t="s">
        <v>10</v>
      </c>
      <c r="E386" s="4" t="s">
        <v>7</v>
      </c>
      <c r="F386" s="4" t="s">
        <v>8</v>
      </c>
      <c r="G386" s="4" t="s">
        <v>8</v>
      </c>
      <c r="H386" s="4" t="s">
        <v>8</v>
      </c>
      <c r="I386" s="4" t="s">
        <v>8</v>
      </c>
      <c r="J386" s="4" t="s">
        <v>8</v>
      </c>
      <c r="K386" s="4" t="s">
        <v>8</v>
      </c>
      <c r="L386" s="4" t="s">
        <v>8</v>
      </c>
      <c r="M386" s="4" t="s">
        <v>8</v>
      </c>
      <c r="N386" s="4" t="s">
        <v>8</v>
      </c>
      <c r="O386" s="4" t="s">
        <v>8</v>
      </c>
      <c r="P386" s="4" t="s">
        <v>8</v>
      </c>
      <c r="Q386" s="4" t="s">
        <v>8</v>
      </c>
      <c r="R386" s="4" t="s">
        <v>8</v>
      </c>
      <c r="S386" s="4" t="s">
        <v>8</v>
      </c>
      <c r="T386" s="4" t="s">
        <v>8</v>
      </c>
      <c r="U386" s="4" t="s">
        <v>8</v>
      </c>
    </row>
    <row r="387" spans="1:21">
      <c r="A387" t="n">
        <v>4020</v>
      </c>
      <c r="B387" s="29" t="n">
        <v>36</v>
      </c>
      <c r="C387" s="7" t="n">
        <v>8</v>
      </c>
      <c r="D387" s="7" t="n">
        <v>65534</v>
      </c>
      <c r="E387" s="7" t="n">
        <v>0</v>
      </c>
      <c r="F387" s="7" t="s">
        <v>44</v>
      </c>
      <c r="G387" s="7" t="s">
        <v>20</v>
      </c>
      <c r="H387" s="7" t="s">
        <v>20</v>
      </c>
      <c r="I387" s="7" t="s">
        <v>20</v>
      </c>
      <c r="J387" s="7" t="s">
        <v>20</v>
      </c>
      <c r="K387" s="7" t="s">
        <v>20</v>
      </c>
      <c r="L387" s="7" t="s">
        <v>20</v>
      </c>
      <c r="M387" s="7" t="s">
        <v>20</v>
      </c>
      <c r="N387" s="7" t="s">
        <v>20</v>
      </c>
      <c r="O387" s="7" t="s">
        <v>20</v>
      </c>
      <c r="P387" s="7" t="s">
        <v>20</v>
      </c>
      <c r="Q387" s="7" t="s">
        <v>20</v>
      </c>
      <c r="R387" s="7" t="s">
        <v>20</v>
      </c>
      <c r="S387" s="7" t="s">
        <v>20</v>
      </c>
      <c r="T387" s="7" t="s">
        <v>20</v>
      </c>
      <c r="U387" s="7" t="s">
        <v>20</v>
      </c>
    </row>
    <row r="388" spans="1:21">
      <c r="A388" t="s">
        <v>4</v>
      </c>
      <c r="B388" s="4" t="s">
        <v>5</v>
      </c>
      <c r="C388" s="4" t="s">
        <v>10</v>
      </c>
      <c r="D388" s="4" t="s">
        <v>7</v>
      </c>
      <c r="E388" s="4" t="s">
        <v>8</v>
      </c>
      <c r="F388" s="4" t="s">
        <v>15</v>
      </c>
      <c r="G388" s="4" t="s">
        <v>15</v>
      </c>
      <c r="H388" s="4" t="s">
        <v>15</v>
      </c>
    </row>
    <row r="389" spans="1:21">
      <c r="A389" t="n">
        <v>4051</v>
      </c>
      <c r="B389" s="30" t="n">
        <v>48</v>
      </c>
      <c r="C389" s="7" t="n">
        <v>65534</v>
      </c>
      <c r="D389" s="7" t="n">
        <v>0</v>
      </c>
      <c r="E389" s="7" t="s">
        <v>44</v>
      </c>
      <c r="F389" s="7" t="n">
        <v>0</v>
      </c>
      <c r="G389" s="7" t="n">
        <v>1</v>
      </c>
      <c r="H389" s="7" t="n">
        <v>0</v>
      </c>
    </row>
    <row r="390" spans="1:21">
      <c r="A390" t="s">
        <v>4</v>
      </c>
      <c r="B390" s="4" t="s">
        <v>5</v>
      </c>
      <c r="C390" s="4" t="s">
        <v>10</v>
      </c>
      <c r="D390" s="4" t="s">
        <v>16</v>
      </c>
    </row>
    <row r="391" spans="1:21">
      <c r="A391" t="n">
        <v>4078</v>
      </c>
      <c r="B391" s="31" t="n">
        <v>43</v>
      </c>
      <c r="C391" s="7" t="n">
        <v>65534</v>
      </c>
      <c r="D391" s="7" t="n">
        <v>64</v>
      </c>
    </row>
    <row r="392" spans="1:21">
      <c r="A392" t="s">
        <v>4</v>
      </c>
      <c r="B392" s="4" t="s">
        <v>5</v>
      </c>
      <c r="C392" s="4" t="s">
        <v>11</v>
      </c>
    </row>
    <row r="393" spans="1:21">
      <c r="A393" t="n">
        <v>4085</v>
      </c>
      <c r="B393" s="12" t="n">
        <v>3</v>
      </c>
      <c r="C393" s="10" t="n">
        <f t="normal" ca="1">A395</f>
        <v>0</v>
      </c>
    </row>
    <row r="394" spans="1:21">
      <c r="A394" t="s">
        <v>4</v>
      </c>
      <c r="B394" s="4" t="s">
        <v>5</v>
      </c>
    </row>
    <row r="395" spans="1:21">
      <c r="A395" t="n">
        <v>4090</v>
      </c>
      <c r="B395" s="5" t="n">
        <v>1</v>
      </c>
    </row>
    <row r="396" spans="1:21" s="3" customFormat="1" customHeight="0">
      <c r="A396" s="3" t="s">
        <v>2</v>
      </c>
      <c r="B396" s="3" t="s">
        <v>46</v>
      </c>
    </row>
    <row r="397" spans="1:21">
      <c r="A397" t="s">
        <v>4</v>
      </c>
      <c r="B397" s="4" t="s">
        <v>5</v>
      </c>
      <c r="C397" s="4" t="s">
        <v>7</v>
      </c>
      <c r="D397" s="4" t="s">
        <v>10</v>
      </c>
      <c r="E397" s="4" t="s">
        <v>7</v>
      </c>
      <c r="F397" s="4" t="s">
        <v>7</v>
      </c>
      <c r="G397" s="4" t="s">
        <v>7</v>
      </c>
      <c r="H397" s="4" t="s">
        <v>10</v>
      </c>
      <c r="I397" s="4" t="s">
        <v>11</v>
      </c>
      <c r="J397" s="4" t="s">
        <v>10</v>
      </c>
      <c r="K397" s="4" t="s">
        <v>11</v>
      </c>
      <c r="L397" s="4" t="s">
        <v>11</v>
      </c>
    </row>
    <row r="398" spans="1:21">
      <c r="A398" t="n">
        <v>4092</v>
      </c>
      <c r="B398" s="25" t="n">
        <v>6</v>
      </c>
      <c r="C398" s="7" t="n">
        <v>33</v>
      </c>
      <c r="D398" s="7" t="n">
        <v>65534</v>
      </c>
      <c r="E398" s="7" t="n">
        <v>9</v>
      </c>
      <c r="F398" s="7" t="n">
        <v>1</v>
      </c>
      <c r="G398" s="7" t="n">
        <v>2</v>
      </c>
      <c r="H398" s="7" t="n">
        <v>6</v>
      </c>
      <c r="I398" s="10" t="n">
        <f t="normal" ca="1">A400</f>
        <v>0</v>
      </c>
      <c r="J398" s="7" t="n">
        <v>8</v>
      </c>
      <c r="K398" s="10" t="n">
        <f t="normal" ca="1">A404</f>
        <v>0</v>
      </c>
      <c r="L398" s="10" t="n">
        <f t="normal" ca="1">A416</f>
        <v>0</v>
      </c>
    </row>
    <row r="399" spans="1:21">
      <c r="A399" t="s">
        <v>4</v>
      </c>
      <c r="B399" s="4" t="s">
        <v>5</v>
      </c>
      <c r="C399" s="4" t="s">
        <v>10</v>
      </c>
      <c r="D399" s="4" t="s">
        <v>15</v>
      </c>
      <c r="E399" s="4" t="s">
        <v>15</v>
      </c>
      <c r="F399" s="4" t="s">
        <v>15</v>
      </c>
      <c r="G399" s="4" t="s">
        <v>15</v>
      </c>
    </row>
    <row r="400" spans="1:21">
      <c r="A400" t="n">
        <v>4115</v>
      </c>
      <c r="B400" s="26" t="n">
        <v>46</v>
      </c>
      <c r="C400" s="7" t="n">
        <v>65534</v>
      </c>
      <c r="D400" s="7" t="n">
        <v>-12.7399997711182</v>
      </c>
      <c r="E400" s="7" t="n">
        <v>0</v>
      </c>
      <c r="F400" s="7" t="n">
        <v>-7.78999996185303</v>
      </c>
      <c r="G400" s="7" t="n">
        <v>175.800003051758</v>
      </c>
    </row>
    <row r="401" spans="1:21">
      <c r="A401" t="s">
        <v>4</v>
      </c>
      <c r="B401" s="4" t="s">
        <v>5</v>
      </c>
      <c r="C401" s="4" t="s">
        <v>11</v>
      </c>
    </row>
    <row r="402" spans="1:21">
      <c r="A402" t="n">
        <v>4134</v>
      </c>
      <c r="B402" s="12" t="n">
        <v>3</v>
      </c>
      <c r="C402" s="10" t="n">
        <f t="normal" ca="1">A416</f>
        <v>0</v>
      </c>
    </row>
    <row r="403" spans="1:21">
      <c r="A403" t="s">
        <v>4</v>
      </c>
      <c r="B403" s="4" t="s">
        <v>5</v>
      </c>
      <c r="C403" s="4" t="s">
        <v>7</v>
      </c>
      <c r="D403" s="4" t="s">
        <v>10</v>
      </c>
      <c r="E403" s="4" t="s">
        <v>7</v>
      </c>
      <c r="F403" s="4" t="s">
        <v>11</v>
      </c>
    </row>
    <row r="404" spans="1:21">
      <c r="A404" t="n">
        <v>4139</v>
      </c>
      <c r="B404" s="9" t="n">
        <v>5</v>
      </c>
      <c r="C404" s="7" t="n">
        <v>30</v>
      </c>
      <c r="D404" s="7" t="n">
        <v>10873</v>
      </c>
      <c r="E404" s="7" t="n">
        <v>1</v>
      </c>
      <c r="F404" s="10" t="n">
        <f t="normal" ca="1">A410</f>
        <v>0</v>
      </c>
    </row>
    <row r="405" spans="1:21">
      <c r="A405" t="s">
        <v>4</v>
      </c>
      <c r="B405" s="4" t="s">
        <v>5</v>
      </c>
      <c r="C405" s="4" t="s">
        <v>10</v>
      </c>
      <c r="D405" s="4" t="s">
        <v>15</v>
      </c>
      <c r="E405" s="4" t="s">
        <v>15</v>
      </c>
      <c r="F405" s="4" t="s">
        <v>15</v>
      </c>
      <c r="G405" s="4" t="s">
        <v>15</v>
      </c>
    </row>
    <row r="406" spans="1:21">
      <c r="A406" t="n">
        <v>4148</v>
      </c>
      <c r="B406" s="26" t="n">
        <v>46</v>
      </c>
      <c r="C406" s="7" t="n">
        <v>65534</v>
      </c>
      <c r="D406" s="7" t="n">
        <v>-15.8999996185303</v>
      </c>
      <c r="E406" s="7" t="n">
        <v>0</v>
      </c>
      <c r="F406" s="7" t="n">
        <v>-7.92000007629395</v>
      </c>
      <c r="G406" s="7" t="n">
        <v>183.399993896484</v>
      </c>
    </row>
    <row r="407" spans="1:21">
      <c r="A407" t="s">
        <v>4</v>
      </c>
      <c r="B407" s="4" t="s">
        <v>5</v>
      </c>
      <c r="C407" s="4" t="s">
        <v>11</v>
      </c>
    </row>
    <row r="408" spans="1:21">
      <c r="A408" t="n">
        <v>4167</v>
      </c>
      <c r="B408" s="12" t="n">
        <v>3</v>
      </c>
      <c r="C408" s="10" t="n">
        <f t="normal" ca="1">A414</f>
        <v>0</v>
      </c>
    </row>
    <row r="409" spans="1:21">
      <c r="A409" t="s">
        <v>4</v>
      </c>
      <c r="B409" s="4" t="s">
        <v>5</v>
      </c>
      <c r="C409" s="4" t="s">
        <v>10</v>
      </c>
      <c r="D409" s="4" t="s">
        <v>15</v>
      </c>
      <c r="E409" s="4" t="s">
        <v>15</v>
      </c>
      <c r="F409" s="4" t="s">
        <v>15</v>
      </c>
      <c r="G409" s="4" t="s">
        <v>15</v>
      </c>
    </row>
    <row r="410" spans="1:21">
      <c r="A410" t="n">
        <v>4172</v>
      </c>
      <c r="B410" s="26" t="n">
        <v>46</v>
      </c>
      <c r="C410" s="7" t="n">
        <v>65534</v>
      </c>
      <c r="D410" s="7" t="n">
        <v>1000</v>
      </c>
      <c r="E410" s="7" t="n">
        <v>1000</v>
      </c>
      <c r="F410" s="7" t="n">
        <v>0</v>
      </c>
      <c r="G410" s="7" t="n">
        <v>0</v>
      </c>
    </row>
    <row r="411" spans="1:21">
      <c r="A411" t="s">
        <v>4</v>
      </c>
      <c r="B411" s="4" t="s">
        <v>5</v>
      </c>
      <c r="C411" s="4" t="s">
        <v>10</v>
      </c>
      <c r="D411" s="4" t="s">
        <v>16</v>
      </c>
    </row>
    <row r="412" spans="1:21">
      <c r="A412" t="n">
        <v>4191</v>
      </c>
      <c r="B412" s="31" t="n">
        <v>43</v>
      </c>
      <c r="C412" s="7" t="n">
        <v>65534</v>
      </c>
      <c r="D412" s="7" t="n">
        <v>1</v>
      </c>
    </row>
    <row r="413" spans="1:21">
      <c r="A413" t="s">
        <v>4</v>
      </c>
      <c r="B413" s="4" t="s">
        <v>5</v>
      </c>
      <c r="C413" s="4" t="s">
        <v>11</v>
      </c>
    </row>
    <row r="414" spans="1:21">
      <c r="A414" t="n">
        <v>4198</v>
      </c>
      <c r="B414" s="12" t="n">
        <v>3</v>
      </c>
      <c r="C414" s="10" t="n">
        <f t="normal" ca="1">A416</f>
        <v>0</v>
      </c>
    </row>
    <row r="415" spans="1:21">
      <c r="A415" t="s">
        <v>4</v>
      </c>
      <c r="B415" s="4" t="s">
        <v>5</v>
      </c>
    </row>
    <row r="416" spans="1:21">
      <c r="A416" t="n">
        <v>4203</v>
      </c>
      <c r="B416" s="5" t="n">
        <v>1</v>
      </c>
    </row>
    <row r="417" spans="1:7" s="3" customFormat="1" customHeight="0">
      <c r="A417" s="3" t="s">
        <v>2</v>
      </c>
      <c r="B417" s="3" t="s">
        <v>47</v>
      </c>
    </row>
    <row r="418" spans="1:7">
      <c r="A418" t="s">
        <v>4</v>
      </c>
      <c r="B418" s="4" t="s">
        <v>5</v>
      </c>
      <c r="C418" s="4" t="s">
        <v>7</v>
      </c>
      <c r="D418" s="4" t="s">
        <v>10</v>
      </c>
      <c r="E418" s="4" t="s">
        <v>7</v>
      </c>
      <c r="F418" s="4" t="s">
        <v>7</v>
      </c>
      <c r="G418" s="4" t="s">
        <v>7</v>
      </c>
      <c r="H418" s="4" t="s">
        <v>10</v>
      </c>
      <c r="I418" s="4" t="s">
        <v>11</v>
      </c>
      <c r="J418" s="4" t="s">
        <v>10</v>
      </c>
      <c r="K418" s="4" t="s">
        <v>11</v>
      </c>
      <c r="L418" s="4" t="s">
        <v>10</v>
      </c>
      <c r="M418" s="4" t="s">
        <v>11</v>
      </c>
      <c r="N418" s="4" t="s">
        <v>10</v>
      </c>
      <c r="O418" s="4" t="s">
        <v>11</v>
      </c>
      <c r="P418" s="4" t="s">
        <v>10</v>
      </c>
      <c r="Q418" s="4" t="s">
        <v>11</v>
      </c>
      <c r="R418" s="4" t="s">
        <v>10</v>
      </c>
      <c r="S418" s="4" t="s">
        <v>11</v>
      </c>
      <c r="T418" s="4" t="s">
        <v>10</v>
      </c>
      <c r="U418" s="4" t="s">
        <v>11</v>
      </c>
      <c r="V418" s="4" t="s">
        <v>11</v>
      </c>
    </row>
    <row r="419" spans="1:7">
      <c r="A419" t="n">
        <v>4204</v>
      </c>
      <c r="B419" s="25" t="n">
        <v>6</v>
      </c>
      <c r="C419" s="7" t="n">
        <v>33</v>
      </c>
      <c r="D419" s="7" t="n">
        <v>65534</v>
      </c>
      <c r="E419" s="7" t="n">
        <v>9</v>
      </c>
      <c r="F419" s="7" t="n">
        <v>1</v>
      </c>
      <c r="G419" s="7" t="n">
        <v>7</v>
      </c>
      <c r="H419" s="7" t="n">
        <v>1</v>
      </c>
      <c r="I419" s="10" t="n">
        <f t="normal" ca="1">A421</f>
        <v>0</v>
      </c>
      <c r="J419" s="7" t="n">
        <v>6</v>
      </c>
      <c r="K419" s="10" t="n">
        <f t="normal" ca="1">A441</f>
        <v>0</v>
      </c>
      <c r="L419" s="7" t="n">
        <v>7</v>
      </c>
      <c r="M419" s="10" t="n">
        <f t="normal" ca="1">A457</f>
        <v>0</v>
      </c>
      <c r="N419" s="7" t="n">
        <v>8</v>
      </c>
      <c r="O419" s="10" t="n">
        <f t="normal" ca="1">A473</f>
        <v>0</v>
      </c>
      <c r="P419" s="7" t="n">
        <v>9</v>
      </c>
      <c r="Q419" s="10" t="n">
        <f t="normal" ca="1">A491</f>
        <v>0</v>
      </c>
      <c r="R419" s="7" t="n">
        <v>12</v>
      </c>
      <c r="S419" s="10" t="n">
        <f t="normal" ca="1">A495</f>
        <v>0</v>
      </c>
      <c r="T419" s="7" t="n">
        <v>100</v>
      </c>
      <c r="U419" s="10" t="n">
        <f t="normal" ca="1">A517</f>
        <v>0</v>
      </c>
      <c r="V419" s="10" t="n">
        <f t="normal" ca="1">A533</f>
        <v>0</v>
      </c>
    </row>
    <row r="420" spans="1:7">
      <c r="A420" t="s">
        <v>4</v>
      </c>
      <c r="B420" s="4" t="s">
        <v>5</v>
      </c>
      <c r="C420" s="4" t="s">
        <v>10</v>
      </c>
      <c r="D420" s="4" t="s">
        <v>15</v>
      </c>
      <c r="E420" s="4" t="s">
        <v>15</v>
      </c>
      <c r="F420" s="4" t="s">
        <v>15</v>
      </c>
      <c r="G420" s="4" t="s">
        <v>15</v>
      </c>
    </row>
    <row r="421" spans="1:7">
      <c r="A421" t="n">
        <v>4257</v>
      </c>
      <c r="B421" s="26" t="n">
        <v>46</v>
      </c>
      <c r="C421" s="7" t="n">
        <v>65534</v>
      </c>
      <c r="D421" s="7" t="n">
        <v>18.2800006866455</v>
      </c>
      <c r="E421" s="7" t="n">
        <v>4</v>
      </c>
      <c r="F421" s="7" t="n">
        <v>-3.90899991989136</v>
      </c>
      <c r="G421" s="7" t="n">
        <v>270</v>
      </c>
    </row>
    <row r="422" spans="1:7">
      <c r="A422" t="s">
        <v>4</v>
      </c>
      <c r="B422" s="4" t="s">
        <v>5</v>
      </c>
      <c r="C422" s="4" t="s">
        <v>7</v>
      </c>
      <c r="D422" s="4" t="s">
        <v>10</v>
      </c>
      <c r="E422" s="4" t="s">
        <v>7</v>
      </c>
      <c r="F422" s="4" t="s">
        <v>8</v>
      </c>
      <c r="G422" s="4" t="s">
        <v>8</v>
      </c>
      <c r="H422" s="4" t="s">
        <v>8</v>
      </c>
      <c r="I422" s="4" t="s">
        <v>8</v>
      </c>
      <c r="J422" s="4" t="s">
        <v>8</v>
      </c>
      <c r="K422" s="4" t="s">
        <v>8</v>
      </c>
      <c r="L422" s="4" t="s">
        <v>8</v>
      </c>
      <c r="M422" s="4" t="s">
        <v>8</v>
      </c>
      <c r="N422" s="4" t="s">
        <v>8</v>
      </c>
      <c r="O422" s="4" t="s">
        <v>8</v>
      </c>
      <c r="P422" s="4" t="s">
        <v>8</v>
      </c>
      <c r="Q422" s="4" t="s">
        <v>8</v>
      </c>
      <c r="R422" s="4" t="s">
        <v>8</v>
      </c>
      <c r="S422" s="4" t="s">
        <v>8</v>
      </c>
      <c r="T422" s="4" t="s">
        <v>8</v>
      </c>
      <c r="U422" s="4" t="s">
        <v>8</v>
      </c>
    </row>
    <row r="423" spans="1:7">
      <c r="A423" t="n">
        <v>4276</v>
      </c>
      <c r="B423" s="29" t="n">
        <v>36</v>
      </c>
      <c r="C423" s="7" t="n">
        <v>8</v>
      </c>
      <c r="D423" s="7" t="n">
        <v>65534</v>
      </c>
      <c r="E423" s="7" t="n">
        <v>0</v>
      </c>
      <c r="F423" s="7" t="s">
        <v>48</v>
      </c>
      <c r="G423" s="7" t="s">
        <v>20</v>
      </c>
      <c r="H423" s="7" t="s">
        <v>20</v>
      </c>
      <c r="I423" s="7" t="s">
        <v>20</v>
      </c>
      <c r="J423" s="7" t="s">
        <v>20</v>
      </c>
      <c r="K423" s="7" t="s">
        <v>20</v>
      </c>
      <c r="L423" s="7" t="s">
        <v>20</v>
      </c>
      <c r="M423" s="7" t="s">
        <v>20</v>
      </c>
      <c r="N423" s="7" t="s">
        <v>20</v>
      </c>
      <c r="O423" s="7" t="s">
        <v>20</v>
      </c>
      <c r="P423" s="7" t="s">
        <v>20</v>
      </c>
      <c r="Q423" s="7" t="s">
        <v>20</v>
      </c>
      <c r="R423" s="7" t="s">
        <v>20</v>
      </c>
      <c r="S423" s="7" t="s">
        <v>20</v>
      </c>
      <c r="T423" s="7" t="s">
        <v>20</v>
      </c>
      <c r="U423" s="7" t="s">
        <v>20</v>
      </c>
    </row>
    <row r="424" spans="1:7">
      <c r="A424" t="s">
        <v>4</v>
      </c>
      <c r="B424" s="4" t="s">
        <v>5</v>
      </c>
      <c r="C424" s="4" t="s">
        <v>10</v>
      </c>
      <c r="D424" s="4" t="s">
        <v>7</v>
      </c>
      <c r="E424" s="4" t="s">
        <v>8</v>
      </c>
      <c r="F424" s="4" t="s">
        <v>15</v>
      </c>
      <c r="G424" s="4" t="s">
        <v>15</v>
      </c>
      <c r="H424" s="4" t="s">
        <v>15</v>
      </c>
    </row>
    <row r="425" spans="1:7">
      <c r="A425" t="n">
        <v>4309</v>
      </c>
      <c r="B425" s="30" t="n">
        <v>48</v>
      </c>
      <c r="C425" s="7" t="n">
        <v>65534</v>
      </c>
      <c r="D425" s="7" t="n">
        <v>0</v>
      </c>
      <c r="E425" s="7" t="s">
        <v>48</v>
      </c>
      <c r="F425" s="7" t="n">
        <v>0</v>
      </c>
      <c r="G425" s="7" t="n">
        <v>1</v>
      </c>
      <c r="H425" s="7" t="n">
        <v>0</v>
      </c>
    </row>
    <row r="426" spans="1:7">
      <c r="A426" t="s">
        <v>4</v>
      </c>
      <c r="B426" s="4" t="s">
        <v>5</v>
      </c>
      <c r="C426" s="4" t="s">
        <v>10</v>
      </c>
      <c r="D426" s="4" t="s">
        <v>16</v>
      </c>
    </row>
    <row r="427" spans="1:7">
      <c r="A427" t="n">
        <v>4338</v>
      </c>
      <c r="B427" s="31" t="n">
        <v>43</v>
      </c>
      <c r="C427" s="7" t="n">
        <v>65534</v>
      </c>
      <c r="D427" s="7" t="n">
        <v>64</v>
      </c>
    </row>
    <row r="428" spans="1:7">
      <c r="A428" t="s">
        <v>4</v>
      </c>
      <c r="B428" s="4" t="s">
        <v>5</v>
      </c>
      <c r="C428" s="4" t="s">
        <v>8</v>
      </c>
      <c r="D428" s="4" t="s">
        <v>7</v>
      </c>
      <c r="E428" s="4" t="s">
        <v>10</v>
      </c>
      <c r="F428" s="4" t="s">
        <v>15</v>
      </c>
      <c r="G428" s="4" t="s">
        <v>15</v>
      </c>
      <c r="H428" s="4" t="s">
        <v>15</v>
      </c>
      <c r="I428" s="4" t="s">
        <v>15</v>
      </c>
      <c r="J428" s="4" t="s">
        <v>15</v>
      </c>
      <c r="K428" s="4" t="s">
        <v>15</v>
      </c>
      <c r="L428" s="4" t="s">
        <v>15</v>
      </c>
      <c r="M428" s="4" t="s">
        <v>10</v>
      </c>
    </row>
    <row r="429" spans="1:7">
      <c r="A429" t="n">
        <v>4345</v>
      </c>
      <c r="B429" s="33" t="n">
        <v>87</v>
      </c>
      <c r="C429" s="7" t="s">
        <v>49</v>
      </c>
      <c r="D429" s="7" t="n">
        <v>5</v>
      </c>
      <c r="E429" s="7" t="n">
        <v>5703</v>
      </c>
      <c r="F429" s="7" t="n">
        <v>2</v>
      </c>
      <c r="G429" s="7" t="n">
        <v>0</v>
      </c>
      <c r="H429" s="7" t="n">
        <v>0</v>
      </c>
      <c r="I429" s="7" t="n">
        <v>1</v>
      </c>
      <c r="J429" s="7" t="n">
        <v>0</v>
      </c>
      <c r="K429" s="7" t="n">
        <v>0</v>
      </c>
      <c r="L429" s="7" t="n">
        <v>0</v>
      </c>
      <c r="M429" s="7" t="n">
        <v>7</v>
      </c>
    </row>
    <row r="430" spans="1:7">
      <c r="A430" t="s">
        <v>4</v>
      </c>
      <c r="B430" s="4" t="s">
        <v>5</v>
      </c>
      <c r="C430" s="4" t="s">
        <v>7</v>
      </c>
      <c r="D430" s="4" t="s">
        <v>8</v>
      </c>
      <c r="E430" s="4" t="s">
        <v>10</v>
      </c>
    </row>
    <row r="431" spans="1:7">
      <c r="A431" t="n">
        <v>4392</v>
      </c>
      <c r="B431" s="20" t="n">
        <v>94</v>
      </c>
      <c r="C431" s="7" t="n">
        <v>0</v>
      </c>
      <c r="D431" s="7" t="s">
        <v>22</v>
      </c>
      <c r="E431" s="7" t="n">
        <v>1</v>
      </c>
    </row>
    <row r="432" spans="1:7">
      <c r="A432" t="s">
        <v>4</v>
      </c>
      <c r="B432" s="4" t="s">
        <v>5</v>
      </c>
      <c r="C432" s="4" t="s">
        <v>7</v>
      </c>
      <c r="D432" s="4" t="s">
        <v>8</v>
      </c>
      <c r="E432" s="4" t="s">
        <v>10</v>
      </c>
    </row>
    <row r="433" spans="1:22">
      <c r="A433" t="n">
        <v>4408</v>
      </c>
      <c r="B433" s="20" t="n">
        <v>94</v>
      </c>
      <c r="C433" s="7" t="n">
        <v>0</v>
      </c>
      <c r="D433" s="7" t="s">
        <v>22</v>
      </c>
      <c r="E433" s="7" t="n">
        <v>2</v>
      </c>
    </row>
    <row r="434" spans="1:22">
      <c r="A434" t="s">
        <v>4</v>
      </c>
      <c r="B434" s="4" t="s">
        <v>5</v>
      </c>
      <c r="C434" s="4" t="s">
        <v>7</v>
      </c>
      <c r="D434" s="4" t="s">
        <v>8</v>
      </c>
      <c r="E434" s="4" t="s">
        <v>10</v>
      </c>
    </row>
    <row r="435" spans="1:22">
      <c r="A435" t="n">
        <v>4424</v>
      </c>
      <c r="B435" s="20" t="n">
        <v>94</v>
      </c>
      <c r="C435" s="7" t="n">
        <v>1</v>
      </c>
      <c r="D435" s="7" t="s">
        <v>22</v>
      </c>
      <c r="E435" s="7" t="n">
        <v>4</v>
      </c>
    </row>
    <row r="436" spans="1:22">
      <c r="A436" t="s">
        <v>4</v>
      </c>
      <c r="B436" s="4" t="s">
        <v>5</v>
      </c>
      <c r="C436" s="4" t="s">
        <v>7</v>
      </c>
      <c r="D436" s="4" t="s">
        <v>8</v>
      </c>
    </row>
    <row r="437" spans="1:22">
      <c r="A437" t="n">
        <v>4440</v>
      </c>
      <c r="B437" s="20" t="n">
        <v>94</v>
      </c>
      <c r="C437" s="7" t="n">
        <v>5</v>
      </c>
      <c r="D437" s="7" t="s">
        <v>22</v>
      </c>
    </row>
    <row r="438" spans="1:22">
      <c r="A438" t="s">
        <v>4</v>
      </c>
      <c r="B438" s="4" t="s">
        <v>5</v>
      </c>
      <c r="C438" s="4" t="s">
        <v>11</v>
      </c>
    </row>
    <row r="439" spans="1:22">
      <c r="A439" t="n">
        <v>4454</v>
      </c>
      <c r="B439" s="12" t="n">
        <v>3</v>
      </c>
      <c r="C439" s="10" t="n">
        <f t="normal" ca="1">A533</f>
        <v>0</v>
      </c>
    </row>
    <row r="440" spans="1:22">
      <c r="A440" t="s">
        <v>4</v>
      </c>
      <c r="B440" s="4" t="s">
        <v>5</v>
      </c>
      <c r="C440" s="4" t="s">
        <v>10</v>
      </c>
      <c r="D440" s="4" t="s">
        <v>15</v>
      </c>
      <c r="E440" s="4" t="s">
        <v>15</v>
      </c>
      <c r="F440" s="4" t="s">
        <v>15</v>
      </c>
      <c r="G440" s="4" t="s">
        <v>15</v>
      </c>
    </row>
    <row r="441" spans="1:22">
      <c r="A441" t="n">
        <v>4459</v>
      </c>
      <c r="B441" s="26" t="n">
        <v>46</v>
      </c>
      <c r="C441" s="7" t="n">
        <v>65534</v>
      </c>
      <c r="D441" s="7" t="n">
        <v>16.3400001525879</v>
      </c>
      <c r="E441" s="7" t="n">
        <v>4.44999980926514</v>
      </c>
      <c r="F441" s="7" t="n">
        <v>11.1800003051758</v>
      </c>
      <c r="G441" s="7" t="n">
        <v>180</v>
      </c>
    </row>
    <row r="442" spans="1:22">
      <c r="A442" t="s">
        <v>4</v>
      </c>
      <c r="B442" s="4" t="s">
        <v>5</v>
      </c>
      <c r="C442" s="4" t="s">
        <v>7</v>
      </c>
      <c r="D442" s="4" t="s">
        <v>10</v>
      </c>
      <c r="E442" s="4" t="s">
        <v>7</v>
      </c>
      <c r="F442" s="4" t="s">
        <v>8</v>
      </c>
      <c r="G442" s="4" t="s">
        <v>8</v>
      </c>
      <c r="H442" s="4" t="s">
        <v>8</v>
      </c>
      <c r="I442" s="4" t="s">
        <v>8</v>
      </c>
      <c r="J442" s="4" t="s">
        <v>8</v>
      </c>
      <c r="K442" s="4" t="s">
        <v>8</v>
      </c>
      <c r="L442" s="4" t="s">
        <v>8</v>
      </c>
      <c r="M442" s="4" t="s">
        <v>8</v>
      </c>
      <c r="N442" s="4" t="s">
        <v>8</v>
      </c>
      <c r="O442" s="4" t="s">
        <v>8</v>
      </c>
      <c r="P442" s="4" t="s">
        <v>8</v>
      </c>
      <c r="Q442" s="4" t="s">
        <v>8</v>
      </c>
      <c r="R442" s="4" t="s">
        <v>8</v>
      </c>
      <c r="S442" s="4" t="s">
        <v>8</v>
      </c>
      <c r="T442" s="4" t="s">
        <v>8</v>
      </c>
      <c r="U442" s="4" t="s">
        <v>8</v>
      </c>
    </row>
    <row r="443" spans="1:22">
      <c r="A443" t="n">
        <v>4478</v>
      </c>
      <c r="B443" s="29" t="n">
        <v>36</v>
      </c>
      <c r="C443" s="7" t="n">
        <v>8</v>
      </c>
      <c r="D443" s="7" t="n">
        <v>65534</v>
      </c>
      <c r="E443" s="7" t="n">
        <v>0</v>
      </c>
      <c r="F443" s="7" t="s">
        <v>50</v>
      </c>
      <c r="G443" s="7" t="s">
        <v>20</v>
      </c>
      <c r="H443" s="7" t="s">
        <v>20</v>
      </c>
      <c r="I443" s="7" t="s">
        <v>20</v>
      </c>
      <c r="J443" s="7" t="s">
        <v>20</v>
      </c>
      <c r="K443" s="7" t="s">
        <v>20</v>
      </c>
      <c r="L443" s="7" t="s">
        <v>20</v>
      </c>
      <c r="M443" s="7" t="s">
        <v>20</v>
      </c>
      <c r="N443" s="7" t="s">
        <v>20</v>
      </c>
      <c r="O443" s="7" t="s">
        <v>20</v>
      </c>
      <c r="P443" s="7" t="s">
        <v>20</v>
      </c>
      <c r="Q443" s="7" t="s">
        <v>20</v>
      </c>
      <c r="R443" s="7" t="s">
        <v>20</v>
      </c>
      <c r="S443" s="7" t="s">
        <v>20</v>
      </c>
      <c r="T443" s="7" t="s">
        <v>20</v>
      </c>
      <c r="U443" s="7" t="s">
        <v>20</v>
      </c>
    </row>
    <row r="444" spans="1:22">
      <c r="A444" t="s">
        <v>4</v>
      </c>
      <c r="B444" s="4" t="s">
        <v>5</v>
      </c>
      <c r="C444" s="4" t="s">
        <v>10</v>
      </c>
      <c r="D444" s="4" t="s">
        <v>7</v>
      </c>
      <c r="E444" s="4" t="s">
        <v>8</v>
      </c>
      <c r="F444" s="4" t="s">
        <v>15</v>
      </c>
      <c r="G444" s="4" t="s">
        <v>15</v>
      </c>
      <c r="H444" s="4" t="s">
        <v>15</v>
      </c>
    </row>
    <row r="445" spans="1:22">
      <c r="A445" t="n">
        <v>4508</v>
      </c>
      <c r="B445" s="30" t="n">
        <v>48</v>
      </c>
      <c r="C445" s="7" t="n">
        <v>65534</v>
      </c>
      <c r="D445" s="7" t="n">
        <v>0</v>
      </c>
      <c r="E445" s="7" t="s">
        <v>50</v>
      </c>
      <c r="F445" s="7" t="n">
        <v>0</v>
      </c>
      <c r="G445" s="7" t="n">
        <v>1</v>
      </c>
      <c r="H445" s="7" t="n">
        <v>0</v>
      </c>
    </row>
    <row r="446" spans="1:22">
      <c r="A446" t="s">
        <v>4</v>
      </c>
      <c r="B446" s="4" t="s">
        <v>5</v>
      </c>
      <c r="C446" s="4" t="s">
        <v>10</v>
      </c>
      <c r="D446" s="4" t="s">
        <v>16</v>
      </c>
    </row>
    <row r="447" spans="1:22">
      <c r="A447" t="n">
        <v>4534</v>
      </c>
      <c r="B447" s="31" t="n">
        <v>43</v>
      </c>
      <c r="C447" s="7" t="n">
        <v>65534</v>
      </c>
      <c r="D447" s="7" t="n">
        <v>64</v>
      </c>
    </row>
    <row r="448" spans="1:22">
      <c r="A448" t="s">
        <v>4</v>
      </c>
      <c r="B448" s="4" t="s">
        <v>5</v>
      </c>
      <c r="C448" s="4" t="s">
        <v>7</v>
      </c>
      <c r="D448" s="4" t="s">
        <v>10</v>
      </c>
      <c r="E448" s="4" t="s">
        <v>8</v>
      </c>
      <c r="F448" s="4" t="s">
        <v>8</v>
      </c>
      <c r="G448" s="4" t="s">
        <v>8</v>
      </c>
      <c r="H448" s="4" t="s">
        <v>8</v>
      </c>
    </row>
    <row r="449" spans="1:21">
      <c r="A449" t="n">
        <v>4541</v>
      </c>
      <c r="B449" s="32" t="n">
        <v>51</v>
      </c>
      <c r="C449" s="7" t="n">
        <v>3</v>
      </c>
      <c r="D449" s="7" t="n">
        <v>65534</v>
      </c>
      <c r="E449" s="7" t="s">
        <v>51</v>
      </c>
      <c r="F449" s="7" t="s">
        <v>52</v>
      </c>
      <c r="G449" s="7" t="s">
        <v>41</v>
      </c>
      <c r="H449" s="7" t="s">
        <v>42</v>
      </c>
    </row>
    <row r="450" spans="1:21">
      <c r="A450" t="s">
        <v>4</v>
      </c>
      <c r="B450" s="4" t="s">
        <v>5</v>
      </c>
      <c r="C450" s="4" t="s">
        <v>10</v>
      </c>
      <c r="D450" s="4" t="s">
        <v>16</v>
      </c>
    </row>
    <row r="451" spans="1:21">
      <c r="A451" t="n">
        <v>4570</v>
      </c>
      <c r="B451" s="31" t="n">
        <v>43</v>
      </c>
      <c r="C451" s="7" t="n">
        <v>65534</v>
      </c>
      <c r="D451" s="7" t="n">
        <v>16384</v>
      </c>
    </row>
    <row r="452" spans="1:21">
      <c r="A452" t="s">
        <v>4</v>
      </c>
      <c r="B452" s="4" t="s">
        <v>5</v>
      </c>
      <c r="C452" s="4" t="s">
        <v>8</v>
      </c>
      <c r="D452" s="4" t="s">
        <v>7</v>
      </c>
      <c r="E452" s="4" t="s">
        <v>10</v>
      </c>
      <c r="F452" s="4" t="s">
        <v>15</v>
      </c>
      <c r="G452" s="4" t="s">
        <v>15</v>
      </c>
      <c r="H452" s="4" t="s">
        <v>15</v>
      </c>
      <c r="I452" s="4" t="s">
        <v>15</v>
      </c>
      <c r="J452" s="4" t="s">
        <v>15</v>
      </c>
      <c r="K452" s="4" t="s">
        <v>15</v>
      </c>
      <c r="L452" s="4" t="s">
        <v>15</v>
      </c>
      <c r="M452" s="4" t="s">
        <v>10</v>
      </c>
    </row>
    <row r="453" spans="1:21">
      <c r="A453" t="n">
        <v>4577</v>
      </c>
      <c r="B453" s="33" t="n">
        <v>87</v>
      </c>
      <c r="C453" s="7" t="s">
        <v>49</v>
      </c>
      <c r="D453" s="7" t="n">
        <v>5</v>
      </c>
      <c r="E453" s="7" t="n">
        <v>5703</v>
      </c>
      <c r="F453" s="7" t="n">
        <v>1.79999995231628</v>
      </c>
      <c r="G453" s="7" t="n">
        <v>0</v>
      </c>
      <c r="H453" s="7" t="n">
        <v>0</v>
      </c>
      <c r="I453" s="7" t="n">
        <v>1</v>
      </c>
      <c r="J453" s="7" t="n">
        <v>0</v>
      </c>
      <c r="K453" s="7" t="n">
        <v>0</v>
      </c>
      <c r="L453" s="7" t="n">
        <v>0</v>
      </c>
      <c r="M453" s="7" t="n">
        <v>7</v>
      </c>
    </row>
    <row r="454" spans="1:21">
      <c r="A454" t="s">
        <v>4</v>
      </c>
      <c r="B454" s="4" t="s">
        <v>5</v>
      </c>
      <c r="C454" s="4" t="s">
        <v>11</v>
      </c>
    </row>
    <row r="455" spans="1:21">
      <c r="A455" t="n">
        <v>4624</v>
      </c>
      <c r="B455" s="12" t="n">
        <v>3</v>
      </c>
      <c r="C455" s="10" t="n">
        <f t="normal" ca="1">A533</f>
        <v>0</v>
      </c>
    </row>
    <row r="456" spans="1:21">
      <c r="A456" t="s">
        <v>4</v>
      </c>
      <c r="B456" s="4" t="s">
        <v>5</v>
      </c>
      <c r="C456" s="4" t="s">
        <v>10</v>
      </c>
      <c r="D456" s="4" t="s">
        <v>15</v>
      </c>
      <c r="E456" s="4" t="s">
        <v>15</v>
      </c>
      <c r="F456" s="4" t="s">
        <v>15</v>
      </c>
      <c r="G456" s="4" t="s">
        <v>15</v>
      </c>
    </row>
    <row r="457" spans="1:21">
      <c r="A457" t="n">
        <v>4629</v>
      </c>
      <c r="B457" s="26" t="n">
        <v>46</v>
      </c>
      <c r="C457" s="7" t="n">
        <v>65534</v>
      </c>
      <c r="D457" s="7" t="n">
        <v>16.3400001525879</v>
      </c>
      <c r="E457" s="7" t="n">
        <v>4.44999980926514</v>
      </c>
      <c r="F457" s="7" t="n">
        <v>11.1800003051758</v>
      </c>
      <c r="G457" s="7" t="n">
        <v>180</v>
      </c>
    </row>
    <row r="458" spans="1:21">
      <c r="A458" t="s">
        <v>4</v>
      </c>
      <c r="B458" s="4" t="s">
        <v>5</v>
      </c>
      <c r="C458" s="4" t="s">
        <v>7</v>
      </c>
      <c r="D458" s="4" t="s">
        <v>10</v>
      </c>
      <c r="E458" s="4" t="s">
        <v>7</v>
      </c>
      <c r="F458" s="4" t="s">
        <v>8</v>
      </c>
      <c r="G458" s="4" t="s">
        <v>8</v>
      </c>
      <c r="H458" s="4" t="s">
        <v>8</v>
      </c>
      <c r="I458" s="4" t="s">
        <v>8</v>
      </c>
      <c r="J458" s="4" t="s">
        <v>8</v>
      </c>
      <c r="K458" s="4" t="s">
        <v>8</v>
      </c>
      <c r="L458" s="4" t="s">
        <v>8</v>
      </c>
      <c r="M458" s="4" t="s">
        <v>8</v>
      </c>
      <c r="N458" s="4" t="s">
        <v>8</v>
      </c>
      <c r="O458" s="4" t="s">
        <v>8</v>
      </c>
      <c r="P458" s="4" t="s">
        <v>8</v>
      </c>
      <c r="Q458" s="4" t="s">
        <v>8</v>
      </c>
      <c r="R458" s="4" t="s">
        <v>8</v>
      </c>
      <c r="S458" s="4" t="s">
        <v>8</v>
      </c>
      <c r="T458" s="4" t="s">
        <v>8</v>
      </c>
      <c r="U458" s="4" t="s">
        <v>8</v>
      </c>
    </row>
    <row r="459" spans="1:21">
      <c r="A459" t="n">
        <v>4648</v>
      </c>
      <c r="B459" s="29" t="n">
        <v>36</v>
      </c>
      <c r="C459" s="7" t="n">
        <v>8</v>
      </c>
      <c r="D459" s="7" t="n">
        <v>65534</v>
      </c>
      <c r="E459" s="7" t="n">
        <v>0</v>
      </c>
      <c r="F459" s="7" t="s">
        <v>50</v>
      </c>
      <c r="G459" s="7" t="s">
        <v>20</v>
      </c>
      <c r="H459" s="7" t="s">
        <v>20</v>
      </c>
      <c r="I459" s="7" t="s">
        <v>20</v>
      </c>
      <c r="J459" s="7" t="s">
        <v>20</v>
      </c>
      <c r="K459" s="7" t="s">
        <v>20</v>
      </c>
      <c r="L459" s="7" t="s">
        <v>20</v>
      </c>
      <c r="M459" s="7" t="s">
        <v>20</v>
      </c>
      <c r="N459" s="7" t="s">
        <v>20</v>
      </c>
      <c r="O459" s="7" t="s">
        <v>20</v>
      </c>
      <c r="P459" s="7" t="s">
        <v>20</v>
      </c>
      <c r="Q459" s="7" t="s">
        <v>20</v>
      </c>
      <c r="R459" s="7" t="s">
        <v>20</v>
      </c>
      <c r="S459" s="7" t="s">
        <v>20</v>
      </c>
      <c r="T459" s="7" t="s">
        <v>20</v>
      </c>
      <c r="U459" s="7" t="s">
        <v>20</v>
      </c>
    </row>
    <row r="460" spans="1:21">
      <c r="A460" t="s">
        <v>4</v>
      </c>
      <c r="B460" s="4" t="s">
        <v>5</v>
      </c>
      <c r="C460" s="4" t="s">
        <v>10</v>
      </c>
      <c r="D460" s="4" t="s">
        <v>7</v>
      </c>
      <c r="E460" s="4" t="s">
        <v>8</v>
      </c>
      <c r="F460" s="4" t="s">
        <v>15</v>
      </c>
      <c r="G460" s="4" t="s">
        <v>15</v>
      </c>
      <c r="H460" s="4" t="s">
        <v>15</v>
      </c>
    </row>
    <row r="461" spans="1:21">
      <c r="A461" t="n">
        <v>4678</v>
      </c>
      <c r="B461" s="30" t="n">
        <v>48</v>
      </c>
      <c r="C461" s="7" t="n">
        <v>65534</v>
      </c>
      <c r="D461" s="7" t="n">
        <v>0</v>
      </c>
      <c r="E461" s="7" t="s">
        <v>50</v>
      </c>
      <c r="F461" s="7" t="n">
        <v>0</v>
      </c>
      <c r="G461" s="7" t="n">
        <v>1</v>
      </c>
      <c r="H461" s="7" t="n">
        <v>0</v>
      </c>
    </row>
    <row r="462" spans="1:21">
      <c r="A462" t="s">
        <v>4</v>
      </c>
      <c r="B462" s="4" t="s">
        <v>5</v>
      </c>
      <c r="C462" s="4" t="s">
        <v>10</v>
      </c>
      <c r="D462" s="4" t="s">
        <v>16</v>
      </c>
    </row>
    <row r="463" spans="1:21">
      <c r="A463" t="n">
        <v>4704</v>
      </c>
      <c r="B463" s="31" t="n">
        <v>43</v>
      </c>
      <c r="C463" s="7" t="n">
        <v>65534</v>
      </c>
      <c r="D463" s="7" t="n">
        <v>64</v>
      </c>
    </row>
    <row r="464" spans="1:21">
      <c r="A464" t="s">
        <v>4</v>
      </c>
      <c r="B464" s="4" t="s">
        <v>5</v>
      </c>
      <c r="C464" s="4" t="s">
        <v>7</v>
      </c>
      <c r="D464" s="4" t="s">
        <v>10</v>
      </c>
      <c r="E464" s="4" t="s">
        <v>8</v>
      </c>
      <c r="F464" s="4" t="s">
        <v>8</v>
      </c>
      <c r="G464" s="4" t="s">
        <v>8</v>
      </c>
      <c r="H464" s="4" t="s">
        <v>8</v>
      </c>
    </row>
    <row r="465" spans="1:21">
      <c r="A465" t="n">
        <v>4711</v>
      </c>
      <c r="B465" s="32" t="n">
        <v>51</v>
      </c>
      <c r="C465" s="7" t="n">
        <v>3</v>
      </c>
      <c r="D465" s="7" t="n">
        <v>65534</v>
      </c>
      <c r="E465" s="7" t="s">
        <v>53</v>
      </c>
      <c r="F465" s="7" t="s">
        <v>52</v>
      </c>
      <c r="G465" s="7" t="s">
        <v>41</v>
      </c>
      <c r="H465" s="7" t="s">
        <v>42</v>
      </c>
    </row>
    <row r="466" spans="1:21">
      <c r="A466" t="s">
        <v>4</v>
      </c>
      <c r="B466" s="4" t="s">
        <v>5</v>
      </c>
      <c r="C466" s="4" t="s">
        <v>10</v>
      </c>
      <c r="D466" s="4" t="s">
        <v>16</v>
      </c>
    </row>
    <row r="467" spans="1:21">
      <c r="A467" t="n">
        <v>4740</v>
      </c>
      <c r="B467" s="31" t="n">
        <v>43</v>
      </c>
      <c r="C467" s="7" t="n">
        <v>65534</v>
      </c>
      <c r="D467" s="7" t="n">
        <v>16384</v>
      </c>
    </row>
    <row r="468" spans="1:21">
      <c r="A468" t="s">
        <v>4</v>
      </c>
      <c r="B468" s="4" t="s">
        <v>5</v>
      </c>
      <c r="C468" s="4" t="s">
        <v>8</v>
      </c>
      <c r="D468" s="4" t="s">
        <v>7</v>
      </c>
      <c r="E468" s="4" t="s">
        <v>10</v>
      </c>
      <c r="F468" s="4" t="s">
        <v>15</v>
      </c>
      <c r="G468" s="4" t="s">
        <v>15</v>
      </c>
      <c r="H468" s="4" t="s">
        <v>15</v>
      </c>
      <c r="I468" s="4" t="s">
        <v>15</v>
      </c>
      <c r="J468" s="4" t="s">
        <v>15</v>
      </c>
      <c r="K468" s="4" t="s">
        <v>15</v>
      </c>
      <c r="L468" s="4" t="s">
        <v>15</v>
      </c>
      <c r="M468" s="4" t="s">
        <v>10</v>
      </c>
    </row>
    <row r="469" spans="1:21">
      <c r="A469" t="n">
        <v>4747</v>
      </c>
      <c r="B469" s="33" t="n">
        <v>87</v>
      </c>
      <c r="C469" s="7" t="s">
        <v>49</v>
      </c>
      <c r="D469" s="7" t="n">
        <v>5</v>
      </c>
      <c r="E469" s="7" t="n">
        <v>5703</v>
      </c>
      <c r="F469" s="7" t="n">
        <v>1.79999995231628</v>
      </c>
      <c r="G469" s="7" t="n">
        <v>0</v>
      </c>
      <c r="H469" s="7" t="n">
        <v>0</v>
      </c>
      <c r="I469" s="7" t="n">
        <v>1</v>
      </c>
      <c r="J469" s="7" t="n">
        <v>0</v>
      </c>
      <c r="K469" s="7" t="n">
        <v>0</v>
      </c>
      <c r="L469" s="7" t="n">
        <v>0</v>
      </c>
      <c r="M469" s="7" t="n">
        <v>7</v>
      </c>
    </row>
    <row r="470" spans="1:21">
      <c r="A470" t="s">
        <v>4</v>
      </c>
      <c r="B470" s="4" t="s">
        <v>5</v>
      </c>
      <c r="C470" s="4" t="s">
        <v>11</v>
      </c>
    </row>
    <row r="471" spans="1:21">
      <c r="A471" t="n">
        <v>4794</v>
      </c>
      <c r="B471" s="12" t="n">
        <v>3</v>
      </c>
      <c r="C471" s="10" t="n">
        <f t="normal" ca="1">A533</f>
        <v>0</v>
      </c>
    </row>
    <row r="472" spans="1:21">
      <c r="A472" t="s">
        <v>4</v>
      </c>
      <c r="B472" s="4" t="s">
        <v>5</v>
      </c>
      <c r="C472" s="4" t="s">
        <v>10</v>
      </c>
      <c r="D472" s="4" t="s">
        <v>15</v>
      </c>
      <c r="E472" s="4" t="s">
        <v>15</v>
      </c>
      <c r="F472" s="4" t="s">
        <v>15</v>
      </c>
      <c r="G472" s="4" t="s">
        <v>15</v>
      </c>
    </row>
    <row r="473" spans="1:21">
      <c r="A473" t="n">
        <v>4799</v>
      </c>
      <c r="B473" s="26" t="n">
        <v>46</v>
      </c>
      <c r="C473" s="7" t="n">
        <v>65534</v>
      </c>
      <c r="D473" s="7" t="n">
        <v>16.3400001525879</v>
      </c>
      <c r="E473" s="7" t="n">
        <v>4.44000005722046</v>
      </c>
      <c r="F473" s="7" t="n">
        <v>11.5100002288818</v>
      </c>
      <c r="G473" s="7" t="n">
        <v>180</v>
      </c>
    </row>
    <row r="474" spans="1:21">
      <c r="A474" t="s">
        <v>4</v>
      </c>
      <c r="B474" s="4" t="s">
        <v>5</v>
      </c>
      <c r="C474" s="4" t="s">
        <v>7</v>
      </c>
      <c r="D474" s="4" t="s">
        <v>10</v>
      </c>
      <c r="E474" s="4" t="s">
        <v>7</v>
      </c>
      <c r="F474" s="4" t="s">
        <v>8</v>
      </c>
      <c r="G474" s="4" t="s">
        <v>8</v>
      </c>
      <c r="H474" s="4" t="s">
        <v>8</v>
      </c>
      <c r="I474" s="4" t="s">
        <v>8</v>
      </c>
      <c r="J474" s="4" t="s">
        <v>8</v>
      </c>
      <c r="K474" s="4" t="s">
        <v>8</v>
      </c>
      <c r="L474" s="4" t="s">
        <v>8</v>
      </c>
      <c r="M474" s="4" t="s">
        <v>8</v>
      </c>
      <c r="N474" s="4" t="s">
        <v>8</v>
      </c>
      <c r="O474" s="4" t="s">
        <v>8</v>
      </c>
      <c r="P474" s="4" t="s">
        <v>8</v>
      </c>
      <c r="Q474" s="4" t="s">
        <v>8</v>
      </c>
      <c r="R474" s="4" t="s">
        <v>8</v>
      </c>
      <c r="S474" s="4" t="s">
        <v>8</v>
      </c>
      <c r="T474" s="4" t="s">
        <v>8</v>
      </c>
      <c r="U474" s="4" t="s">
        <v>8</v>
      </c>
    </row>
    <row r="475" spans="1:21">
      <c r="A475" t="n">
        <v>4818</v>
      </c>
      <c r="B475" s="29" t="n">
        <v>36</v>
      </c>
      <c r="C475" s="7" t="n">
        <v>8</v>
      </c>
      <c r="D475" s="7" t="n">
        <v>65534</v>
      </c>
      <c r="E475" s="7" t="n">
        <v>0</v>
      </c>
      <c r="F475" s="7" t="s">
        <v>54</v>
      </c>
      <c r="G475" s="7" t="s">
        <v>20</v>
      </c>
      <c r="H475" s="7" t="s">
        <v>20</v>
      </c>
      <c r="I475" s="7" t="s">
        <v>20</v>
      </c>
      <c r="J475" s="7" t="s">
        <v>20</v>
      </c>
      <c r="K475" s="7" t="s">
        <v>20</v>
      </c>
      <c r="L475" s="7" t="s">
        <v>20</v>
      </c>
      <c r="M475" s="7" t="s">
        <v>20</v>
      </c>
      <c r="N475" s="7" t="s">
        <v>20</v>
      </c>
      <c r="O475" s="7" t="s">
        <v>20</v>
      </c>
      <c r="P475" s="7" t="s">
        <v>20</v>
      </c>
      <c r="Q475" s="7" t="s">
        <v>20</v>
      </c>
      <c r="R475" s="7" t="s">
        <v>20</v>
      </c>
      <c r="S475" s="7" t="s">
        <v>20</v>
      </c>
      <c r="T475" s="7" t="s">
        <v>20</v>
      </c>
      <c r="U475" s="7" t="s">
        <v>20</v>
      </c>
    </row>
    <row r="476" spans="1:21">
      <c r="A476" t="s">
        <v>4</v>
      </c>
      <c r="B476" s="4" t="s">
        <v>5</v>
      </c>
      <c r="C476" s="4" t="s">
        <v>10</v>
      </c>
      <c r="D476" s="4" t="s">
        <v>7</v>
      </c>
      <c r="E476" s="4" t="s">
        <v>8</v>
      </c>
      <c r="F476" s="4" t="s">
        <v>15</v>
      </c>
      <c r="G476" s="4" t="s">
        <v>15</v>
      </c>
      <c r="H476" s="4" t="s">
        <v>15</v>
      </c>
    </row>
    <row r="477" spans="1:21">
      <c r="A477" t="n">
        <v>4852</v>
      </c>
      <c r="B477" s="30" t="n">
        <v>48</v>
      </c>
      <c r="C477" s="7" t="n">
        <v>65534</v>
      </c>
      <c r="D477" s="7" t="n">
        <v>0</v>
      </c>
      <c r="E477" s="7" t="s">
        <v>54</v>
      </c>
      <c r="F477" s="7" t="n">
        <v>0</v>
      </c>
      <c r="G477" s="7" t="n">
        <v>1</v>
      </c>
      <c r="H477" s="7" t="n">
        <v>0</v>
      </c>
    </row>
    <row r="478" spans="1:21">
      <c r="A478" t="s">
        <v>4</v>
      </c>
      <c r="B478" s="4" t="s">
        <v>5</v>
      </c>
      <c r="C478" s="4" t="s">
        <v>10</v>
      </c>
      <c r="D478" s="4" t="s">
        <v>16</v>
      </c>
    </row>
    <row r="479" spans="1:21">
      <c r="A479" t="n">
        <v>4882</v>
      </c>
      <c r="B479" s="31" t="n">
        <v>43</v>
      </c>
      <c r="C479" s="7" t="n">
        <v>65534</v>
      </c>
      <c r="D479" s="7" t="n">
        <v>64</v>
      </c>
    </row>
    <row r="480" spans="1:21">
      <c r="A480" t="s">
        <v>4</v>
      </c>
      <c r="B480" s="4" t="s">
        <v>5</v>
      </c>
      <c r="C480" s="4" t="s">
        <v>10</v>
      </c>
    </row>
    <row r="481" spans="1:21">
      <c r="A481" t="n">
        <v>4889</v>
      </c>
      <c r="B481" s="27" t="n">
        <v>16</v>
      </c>
      <c r="C481" s="7" t="n">
        <v>0</v>
      </c>
    </row>
    <row r="482" spans="1:21">
      <c r="A482" t="s">
        <v>4</v>
      </c>
      <c r="B482" s="4" t="s">
        <v>5</v>
      </c>
      <c r="C482" s="4" t="s">
        <v>10</v>
      </c>
      <c r="D482" s="4" t="s">
        <v>10</v>
      </c>
      <c r="E482" s="4" t="s">
        <v>10</v>
      </c>
    </row>
    <row r="483" spans="1:21">
      <c r="A483" t="n">
        <v>4892</v>
      </c>
      <c r="B483" s="34" t="n">
        <v>61</v>
      </c>
      <c r="C483" s="7" t="n">
        <v>5703</v>
      </c>
      <c r="D483" s="7" t="n">
        <v>5720</v>
      </c>
      <c r="E483" s="7" t="n">
        <v>0</v>
      </c>
    </row>
    <row r="484" spans="1:21">
      <c r="A484" t="s">
        <v>4</v>
      </c>
      <c r="B484" s="4" t="s">
        <v>5</v>
      </c>
      <c r="C484" s="4" t="s">
        <v>10</v>
      </c>
      <c r="D484" s="4" t="s">
        <v>10</v>
      </c>
      <c r="E484" s="4" t="s">
        <v>10</v>
      </c>
    </row>
    <row r="485" spans="1:21">
      <c r="A485" t="n">
        <v>4899</v>
      </c>
      <c r="B485" s="34" t="n">
        <v>61</v>
      </c>
      <c r="C485" s="7" t="n">
        <v>5720</v>
      </c>
      <c r="D485" s="7" t="n">
        <v>5703</v>
      </c>
      <c r="E485" s="7" t="n">
        <v>0</v>
      </c>
    </row>
    <row r="486" spans="1:21">
      <c r="A486" t="s">
        <v>4</v>
      </c>
      <c r="B486" s="4" t="s">
        <v>5</v>
      </c>
      <c r="C486" s="4" t="s">
        <v>8</v>
      </c>
      <c r="D486" s="4" t="s">
        <v>7</v>
      </c>
      <c r="E486" s="4" t="s">
        <v>10</v>
      </c>
      <c r="F486" s="4" t="s">
        <v>15</v>
      </c>
      <c r="G486" s="4" t="s">
        <v>15</v>
      </c>
      <c r="H486" s="4" t="s">
        <v>15</v>
      </c>
      <c r="I486" s="4" t="s">
        <v>15</v>
      </c>
      <c r="J486" s="4" t="s">
        <v>15</v>
      </c>
      <c r="K486" s="4" t="s">
        <v>15</v>
      </c>
      <c r="L486" s="4" t="s">
        <v>15</v>
      </c>
      <c r="M486" s="4" t="s">
        <v>10</v>
      </c>
    </row>
    <row r="487" spans="1:21">
      <c r="A487" t="n">
        <v>4906</v>
      </c>
      <c r="B487" s="33" t="n">
        <v>87</v>
      </c>
      <c r="C487" s="7" t="s">
        <v>49</v>
      </c>
      <c r="D487" s="7" t="n">
        <v>5</v>
      </c>
      <c r="E487" s="7" t="n">
        <v>5703</v>
      </c>
      <c r="F487" s="7" t="n">
        <v>1.79999995231628</v>
      </c>
      <c r="G487" s="7" t="n">
        <v>0</v>
      </c>
      <c r="H487" s="7" t="n">
        <v>0</v>
      </c>
      <c r="I487" s="7" t="n">
        <v>1</v>
      </c>
      <c r="J487" s="7" t="n">
        <v>0</v>
      </c>
      <c r="K487" s="7" t="n">
        <v>0</v>
      </c>
      <c r="L487" s="7" t="n">
        <v>0</v>
      </c>
      <c r="M487" s="7" t="n">
        <v>7</v>
      </c>
    </row>
    <row r="488" spans="1:21">
      <c r="A488" t="s">
        <v>4</v>
      </c>
      <c r="B488" s="4" t="s">
        <v>5</v>
      </c>
      <c r="C488" s="4" t="s">
        <v>11</v>
      </c>
    </row>
    <row r="489" spans="1:21">
      <c r="A489" t="n">
        <v>4953</v>
      </c>
      <c r="B489" s="12" t="n">
        <v>3</v>
      </c>
      <c r="C489" s="10" t="n">
        <f t="normal" ca="1">A533</f>
        <v>0</v>
      </c>
    </row>
    <row r="490" spans="1:21">
      <c r="A490" t="s">
        <v>4</v>
      </c>
      <c r="B490" s="4" t="s">
        <v>5</v>
      </c>
      <c r="C490" s="4" t="s">
        <v>10</v>
      </c>
      <c r="D490" s="4" t="s">
        <v>15</v>
      </c>
      <c r="E490" s="4" t="s">
        <v>15</v>
      </c>
      <c r="F490" s="4" t="s">
        <v>15</v>
      </c>
      <c r="G490" s="4" t="s">
        <v>15</v>
      </c>
    </row>
    <row r="491" spans="1:21">
      <c r="A491" t="n">
        <v>4958</v>
      </c>
      <c r="B491" s="26" t="n">
        <v>46</v>
      </c>
      <c r="C491" s="7" t="n">
        <v>65534</v>
      </c>
      <c r="D491" s="7" t="n">
        <v>11.3999996185303</v>
      </c>
      <c r="E491" s="7" t="n">
        <v>0</v>
      </c>
      <c r="F491" s="7" t="n">
        <v>2.75999999046326</v>
      </c>
      <c r="G491" s="7" t="n">
        <v>86.0999984741211</v>
      </c>
    </row>
    <row r="492" spans="1:21">
      <c r="A492" t="s">
        <v>4</v>
      </c>
      <c r="B492" s="4" t="s">
        <v>5</v>
      </c>
      <c r="C492" s="4" t="s">
        <v>11</v>
      </c>
    </row>
    <row r="493" spans="1:21">
      <c r="A493" t="n">
        <v>4977</v>
      </c>
      <c r="B493" s="12" t="n">
        <v>3</v>
      </c>
      <c r="C493" s="10" t="n">
        <f t="normal" ca="1">A533</f>
        <v>0</v>
      </c>
    </row>
    <row r="494" spans="1:21">
      <c r="A494" t="s">
        <v>4</v>
      </c>
      <c r="B494" s="4" t="s">
        <v>5</v>
      </c>
      <c r="C494" s="4" t="s">
        <v>7</v>
      </c>
      <c r="D494" s="4" t="s">
        <v>10</v>
      </c>
      <c r="E494" s="4" t="s">
        <v>7</v>
      </c>
      <c r="F494" s="4" t="s">
        <v>11</v>
      </c>
    </row>
    <row r="495" spans="1:21">
      <c r="A495" t="n">
        <v>4982</v>
      </c>
      <c r="B495" s="9" t="n">
        <v>5</v>
      </c>
      <c r="C495" s="7" t="n">
        <v>30</v>
      </c>
      <c r="D495" s="7" t="n">
        <v>10292</v>
      </c>
      <c r="E495" s="7" t="n">
        <v>1</v>
      </c>
      <c r="F495" s="10" t="n">
        <f t="normal" ca="1">A513</f>
        <v>0</v>
      </c>
    </row>
    <row r="496" spans="1:21">
      <c r="A496" t="s">
        <v>4</v>
      </c>
      <c r="B496" s="4" t="s">
        <v>5</v>
      </c>
      <c r="C496" s="4" t="s">
        <v>10</v>
      </c>
      <c r="D496" s="4" t="s">
        <v>15</v>
      </c>
      <c r="E496" s="4" t="s">
        <v>15</v>
      </c>
      <c r="F496" s="4" t="s">
        <v>15</v>
      </c>
      <c r="G496" s="4" t="s">
        <v>15</v>
      </c>
    </row>
    <row r="497" spans="1:13">
      <c r="A497" t="n">
        <v>4991</v>
      </c>
      <c r="B497" s="26" t="n">
        <v>46</v>
      </c>
      <c r="C497" s="7" t="n">
        <v>65534</v>
      </c>
      <c r="D497" s="7" t="n">
        <v>10.5</v>
      </c>
      <c r="E497" s="7" t="n">
        <v>0</v>
      </c>
      <c r="F497" s="7" t="n">
        <v>0.0700000002980232</v>
      </c>
      <c r="G497" s="7" t="n">
        <v>146.199996948242</v>
      </c>
    </row>
    <row r="498" spans="1:13">
      <c r="A498" t="s">
        <v>4</v>
      </c>
      <c r="B498" s="4" t="s">
        <v>5</v>
      </c>
      <c r="C498" s="4" t="s">
        <v>7</v>
      </c>
      <c r="D498" s="4" t="s">
        <v>10</v>
      </c>
      <c r="E498" s="4" t="s">
        <v>7</v>
      </c>
      <c r="F498" s="4" t="s">
        <v>8</v>
      </c>
      <c r="G498" s="4" t="s">
        <v>8</v>
      </c>
      <c r="H498" s="4" t="s">
        <v>8</v>
      </c>
      <c r="I498" s="4" t="s">
        <v>8</v>
      </c>
      <c r="J498" s="4" t="s">
        <v>8</v>
      </c>
      <c r="K498" s="4" t="s">
        <v>8</v>
      </c>
      <c r="L498" s="4" t="s">
        <v>8</v>
      </c>
      <c r="M498" s="4" t="s">
        <v>8</v>
      </c>
      <c r="N498" s="4" t="s">
        <v>8</v>
      </c>
      <c r="O498" s="4" t="s">
        <v>8</v>
      </c>
      <c r="P498" s="4" t="s">
        <v>8</v>
      </c>
      <c r="Q498" s="4" t="s">
        <v>8</v>
      </c>
      <c r="R498" s="4" t="s">
        <v>8</v>
      </c>
      <c r="S498" s="4" t="s">
        <v>8</v>
      </c>
      <c r="T498" s="4" t="s">
        <v>8</v>
      </c>
      <c r="U498" s="4" t="s">
        <v>8</v>
      </c>
    </row>
    <row r="499" spans="1:13">
      <c r="A499" t="n">
        <v>5010</v>
      </c>
      <c r="B499" s="29" t="n">
        <v>36</v>
      </c>
      <c r="C499" s="7" t="n">
        <v>8</v>
      </c>
      <c r="D499" s="7" t="n">
        <v>65534</v>
      </c>
      <c r="E499" s="7" t="n">
        <v>0</v>
      </c>
      <c r="F499" s="7" t="s">
        <v>44</v>
      </c>
      <c r="G499" s="7" t="s">
        <v>20</v>
      </c>
      <c r="H499" s="7" t="s">
        <v>20</v>
      </c>
      <c r="I499" s="7" t="s">
        <v>20</v>
      </c>
      <c r="J499" s="7" t="s">
        <v>20</v>
      </c>
      <c r="K499" s="7" t="s">
        <v>20</v>
      </c>
      <c r="L499" s="7" t="s">
        <v>20</v>
      </c>
      <c r="M499" s="7" t="s">
        <v>20</v>
      </c>
      <c r="N499" s="7" t="s">
        <v>20</v>
      </c>
      <c r="O499" s="7" t="s">
        <v>20</v>
      </c>
      <c r="P499" s="7" t="s">
        <v>20</v>
      </c>
      <c r="Q499" s="7" t="s">
        <v>20</v>
      </c>
      <c r="R499" s="7" t="s">
        <v>20</v>
      </c>
      <c r="S499" s="7" t="s">
        <v>20</v>
      </c>
      <c r="T499" s="7" t="s">
        <v>20</v>
      </c>
      <c r="U499" s="7" t="s">
        <v>20</v>
      </c>
    </row>
    <row r="500" spans="1:13">
      <c r="A500" t="s">
        <v>4</v>
      </c>
      <c r="B500" s="4" t="s">
        <v>5</v>
      </c>
      <c r="C500" s="4" t="s">
        <v>10</v>
      </c>
      <c r="D500" s="4" t="s">
        <v>7</v>
      </c>
      <c r="E500" s="4" t="s">
        <v>8</v>
      </c>
      <c r="F500" s="4" t="s">
        <v>15</v>
      </c>
      <c r="G500" s="4" t="s">
        <v>15</v>
      </c>
      <c r="H500" s="4" t="s">
        <v>15</v>
      </c>
    </row>
    <row r="501" spans="1:13">
      <c r="A501" t="n">
        <v>5041</v>
      </c>
      <c r="B501" s="30" t="n">
        <v>48</v>
      </c>
      <c r="C501" s="7" t="n">
        <v>65534</v>
      </c>
      <c r="D501" s="7" t="n">
        <v>0</v>
      </c>
      <c r="E501" s="7" t="s">
        <v>44</v>
      </c>
      <c r="F501" s="7" t="n">
        <v>0</v>
      </c>
      <c r="G501" s="7" t="n">
        <v>1</v>
      </c>
      <c r="H501" s="7" t="n">
        <v>0</v>
      </c>
    </row>
    <row r="502" spans="1:13">
      <c r="A502" t="s">
        <v>4</v>
      </c>
      <c r="B502" s="4" t="s">
        <v>5</v>
      </c>
      <c r="C502" s="4" t="s">
        <v>10</v>
      </c>
      <c r="D502" s="4" t="s">
        <v>16</v>
      </c>
    </row>
    <row r="503" spans="1:13">
      <c r="A503" t="n">
        <v>5068</v>
      </c>
      <c r="B503" s="31" t="n">
        <v>43</v>
      </c>
      <c r="C503" s="7" t="n">
        <v>65534</v>
      </c>
      <c r="D503" s="7" t="n">
        <v>64</v>
      </c>
    </row>
    <row r="504" spans="1:13">
      <c r="A504" t="s">
        <v>4</v>
      </c>
      <c r="B504" s="4" t="s">
        <v>5</v>
      </c>
      <c r="C504" s="4" t="s">
        <v>10</v>
      </c>
    </row>
    <row r="505" spans="1:13">
      <c r="A505" t="n">
        <v>5075</v>
      </c>
      <c r="B505" s="27" t="n">
        <v>16</v>
      </c>
      <c r="C505" s="7" t="n">
        <v>0</v>
      </c>
    </row>
    <row r="506" spans="1:13">
      <c r="A506" t="s">
        <v>4</v>
      </c>
      <c r="B506" s="4" t="s">
        <v>5</v>
      </c>
      <c r="C506" s="4" t="s">
        <v>10</v>
      </c>
      <c r="D506" s="4" t="s">
        <v>10</v>
      </c>
      <c r="E506" s="4" t="s">
        <v>10</v>
      </c>
    </row>
    <row r="507" spans="1:13">
      <c r="A507" t="n">
        <v>5078</v>
      </c>
      <c r="B507" s="34" t="n">
        <v>61</v>
      </c>
      <c r="C507" s="7" t="n">
        <v>65534</v>
      </c>
      <c r="D507" s="7" t="n">
        <v>5704</v>
      </c>
      <c r="E507" s="7" t="n">
        <v>0</v>
      </c>
    </row>
    <row r="508" spans="1:13">
      <c r="A508" t="s">
        <v>4</v>
      </c>
      <c r="B508" s="4" t="s">
        <v>5</v>
      </c>
      <c r="C508" s="4" t="s">
        <v>8</v>
      </c>
      <c r="D508" s="4" t="s">
        <v>7</v>
      </c>
      <c r="E508" s="4" t="s">
        <v>10</v>
      </c>
      <c r="F508" s="4" t="s">
        <v>15</v>
      </c>
      <c r="G508" s="4" t="s">
        <v>15</v>
      </c>
      <c r="H508" s="4" t="s">
        <v>15</v>
      </c>
      <c r="I508" s="4" t="s">
        <v>15</v>
      </c>
      <c r="J508" s="4" t="s">
        <v>15</v>
      </c>
      <c r="K508" s="4" t="s">
        <v>15</v>
      </c>
      <c r="L508" s="4" t="s">
        <v>15</v>
      </c>
      <c r="M508" s="4" t="s">
        <v>10</v>
      </c>
    </row>
    <row r="509" spans="1:13">
      <c r="A509" t="n">
        <v>5085</v>
      </c>
      <c r="B509" s="33" t="n">
        <v>87</v>
      </c>
      <c r="C509" s="7" t="s">
        <v>49</v>
      </c>
      <c r="D509" s="7" t="n">
        <v>5</v>
      </c>
      <c r="E509" s="7" t="n">
        <v>5703</v>
      </c>
      <c r="F509" s="7" t="n">
        <v>1.79999995231628</v>
      </c>
      <c r="G509" s="7" t="n">
        <v>0</v>
      </c>
      <c r="H509" s="7" t="n">
        <v>0</v>
      </c>
      <c r="I509" s="7" t="n">
        <v>0</v>
      </c>
      <c r="J509" s="7" t="n">
        <v>0</v>
      </c>
      <c r="K509" s="7" t="n">
        <v>0</v>
      </c>
      <c r="L509" s="7" t="n">
        <v>0</v>
      </c>
      <c r="M509" s="7" t="n">
        <v>7</v>
      </c>
    </row>
    <row r="510" spans="1:13">
      <c r="A510" t="s">
        <v>4</v>
      </c>
      <c r="B510" s="4" t="s">
        <v>5</v>
      </c>
      <c r="C510" s="4" t="s">
        <v>11</v>
      </c>
    </row>
    <row r="511" spans="1:13">
      <c r="A511" t="n">
        <v>5132</v>
      </c>
      <c r="B511" s="12" t="n">
        <v>3</v>
      </c>
      <c r="C511" s="10" t="n">
        <f t="normal" ca="1">A515</f>
        <v>0</v>
      </c>
    </row>
    <row r="512" spans="1:13">
      <c r="A512" t="s">
        <v>4</v>
      </c>
      <c r="B512" s="4" t="s">
        <v>5</v>
      </c>
      <c r="C512" s="4" t="s">
        <v>10</v>
      </c>
      <c r="D512" s="4" t="s">
        <v>15</v>
      </c>
      <c r="E512" s="4" t="s">
        <v>15</v>
      </c>
      <c r="F512" s="4" t="s">
        <v>15</v>
      </c>
      <c r="G512" s="4" t="s">
        <v>15</v>
      </c>
    </row>
    <row r="513" spans="1:21">
      <c r="A513" t="n">
        <v>5137</v>
      </c>
      <c r="B513" s="26" t="n">
        <v>46</v>
      </c>
      <c r="C513" s="7" t="n">
        <v>65534</v>
      </c>
      <c r="D513" s="7" t="n">
        <v>10.5600004196167</v>
      </c>
      <c r="E513" s="7" t="n">
        <v>0</v>
      </c>
      <c r="F513" s="7" t="n">
        <v>3.22000002861023</v>
      </c>
      <c r="G513" s="7" t="n">
        <v>86.0999984741211</v>
      </c>
    </row>
    <row r="514" spans="1:21">
      <c r="A514" t="s">
        <v>4</v>
      </c>
      <c r="B514" s="4" t="s">
        <v>5</v>
      </c>
      <c r="C514" s="4" t="s">
        <v>11</v>
      </c>
    </row>
    <row r="515" spans="1:21">
      <c r="A515" t="n">
        <v>5156</v>
      </c>
      <c r="B515" s="12" t="n">
        <v>3</v>
      </c>
      <c r="C515" s="10" t="n">
        <f t="normal" ca="1">A533</f>
        <v>0</v>
      </c>
    </row>
    <row r="516" spans="1:21">
      <c r="A516" t="s">
        <v>4</v>
      </c>
      <c r="B516" s="4" t="s">
        <v>5</v>
      </c>
      <c r="C516" s="4" t="s">
        <v>10</v>
      </c>
      <c r="D516" s="4" t="s">
        <v>15</v>
      </c>
      <c r="E516" s="4" t="s">
        <v>15</v>
      </c>
      <c r="F516" s="4" t="s">
        <v>15</v>
      </c>
      <c r="G516" s="4" t="s">
        <v>15</v>
      </c>
    </row>
    <row r="517" spans="1:21">
      <c r="A517" t="n">
        <v>5161</v>
      </c>
      <c r="B517" s="26" t="n">
        <v>46</v>
      </c>
      <c r="C517" s="7" t="n">
        <v>65534</v>
      </c>
      <c r="D517" s="7" t="n">
        <v>16.3400001525879</v>
      </c>
      <c r="E517" s="7" t="n">
        <v>4.44999980926514</v>
      </c>
      <c r="F517" s="7" t="n">
        <v>11.1800003051758</v>
      </c>
      <c r="G517" s="7" t="n">
        <v>180</v>
      </c>
    </row>
    <row r="518" spans="1:21">
      <c r="A518" t="s">
        <v>4</v>
      </c>
      <c r="B518" s="4" t="s">
        <v>5</v>
      </c>
      <c r="C518" s="4" t="s">
        <v>7</v>
      </c>
      <c r="D518" s="4" t="s">
        <v>10</v>
      </c>
      <c r="E518" s="4" t="s">
        <v>7</v>
      </c>
      <c r="F518" s="4" t="s">
        <v>8</v>
      </c>
      <c r="G518" s="4" t="s">
        <v>8</v>
      </c>
      <c r="H518" s="4" t="s">
        <v>8</v>
      </c>
      <c r="I518" s="4" t="s">
        <v>8</v>
      </c>
      <c r="J518" s="4" t="s">
        <v>8</v>
      </c>
      <c r="K518" s="4" t="s">
        <v>8</v>
      </c>
      <c r="L518" s="4" t="s">
        <v>8</v>
      </c>
      <c r="M518" s="4" t="s">
        <v>8</v>
      </c>
      <c r="N518" s="4" t="s">
        <v>8</v>
      </c>
      <c r="O518" s="4" t="s">
        <v>8</v>
      </c>
      <c r="P518" s="4" t="s">
        <v>8</v>
      </c>
      <c r="Q518" s="4" t="s">
        <v>8</v>
      </c>
      <c r="R518" s="4" t="s">
        <v>8</v>
      </c>
      <c r="S518" s="4" t="s">
        <v>8</v>
      </c>
      <c r="T518" s="4" t="s">
        <v>8</v>
      </c>
      <c r="U518" s="4" t="s">
        <v>8</v>
      </c>
    </row>
    <row r="519" spans="1:21">
      <c r="A519" t="n">
        <v>5180</v>
      </c>
      <c r="B519" s="29" t="n">
        <v>36</v>
      </c>
      <c r="C519" s="7" t="n">
        <v>8</v>
      </c>
      <c r="D519" s="7" t="n">
        <v>65534</v>
      </c>
      <c r="E519" s="7" t="n">
        <v>0</v>
      </c>
      <c r="F519" s="7" t="s">
        <v>50</v>
      </c>
      <c r="G519" s="7" t="s">
        <v>20</v>
      </c>
      <c r="H519" s="7" t="s">
        <v>20</v>
      </c>
      <c r="I519" s="7" t="s">
        <v>20</v>
      </c>
      <c r="J519" s="7" t="s">
        <v>20</v>
      </c>
      <c r="K519" s="7" t="s">
        <v>20</v>
      </c>
      <c r="L519" s="7" t="s">
        <v>20</v>
      </c>
      <c r="M519" s="7" t="s">
        <v>20</v>
      </c>
      <c r="N519" s="7" t="s">
        <v>20</v>
      </c>
      <c r="O519" s="7" t="s">
        <v>20</v>
      </c>
      <c r="P519" s="7" t="s">
        <v>20</v>
      </c>
      <c r="Q519" s="7" t="s">
        <v>20</v>
      </c>
      <c r="R519" s="7" t="s">
        <v>20</v>
      </c>
      <c r="S519" s="7" t="s">
        <v>20</v>
      </c>
      <c r="T519" s="7" t="s">
        <v>20</v>
      </c>
      <c r="U519" s="7" t="s">
        <v>20</v>
      </c>
    </row>
    <row r="520" spans="1:21">
      <c r="A520" t="s">
        <v>4</v>
      </c>
      <c r="B520" s="4" t="s">
        <v>5</v>
      </c>
      <c r="C520" s="4" t="s">
        <v>10</v>
      </c>
      <c r="D520" s="4" t="s">
        <v>7</v>
      </c>
      <c r="E520" s="4" t="s">
        <v>8</v>
      </c>
      <c r="F520" s="4" t="s">
        <v>15</v>
      </c>
      <c r="G520" s="4" t="s">
        <v>15</v>
      </c>
      <c r="H520" s="4" t="s">
        <v>15</v>
      </c>
    </row>
    <row r="521" spans="1:21">
      <c r="A521" t="n">
        <v>5210</v>
      </c>
      <c r="B521" s="30" t="n">
        <v>48</v>
      </c>
      <c r="C521" s="7" t="n">
        <v>65534</v>
      </c>
      <c r="D521" s="7" t="n">
        <v>0</v>
      </c>
      <c r="E521" s="7" t="s">
        <v>50</v>
      </c>
      <c r="F521" s="7" t="n">
        <v>0</v>
      </c>
      <c r="G521" s="7" t="n">
        <v>1</v>
      </c>
      <c r="H521" s="7" t="n">
        <v>0</v>
      </c>
    </row>
    <row r="522" spans="1:21">
      <c r="A522" t="s">
        <v>4</v>
      </c>
      <c r="B522" s="4" t="s">
        <v>5</v>
      </c>
      <c r="C522" s="4" t="s">
        <v>10</v>
      </c>
      <c r="D522" s="4" t="s">
        <v>16</v>
      </c>
    </row>
    <row r="523" spans="1:21">
      <c r="A523" t="n">
        <v>5236</v>
      </c>
      <c r="B523" s="31" t="n">
        <v>43</v>
      </c>
      <c r="C523" s="7" t="n">
        <v>65534</v>
      </c>
      <c r="D523" s="7" t="n">
        <v>64</v>
      </c>
    </row>
    <row r="524" spans="1:21">
      <c r="A524" t="s">
        <v>4</v>
      </c>
      <c r="B524" s="4" t="s">
        <v>5</v>
      </c>
      <c r="C524" s="4" t="s">
        <v>7</v>
      </c>
      <c r="D524" s="4" t="s">
        <v>10</v>
      </c>
      <c r="E524" s="4" t="s">
        <v>8</v>
      </c>
      <c r="F524" s="4" t="s">
        <v>8</v>
      </c>
      <c r="G524" s="4" t="s">
        <v>8</v>
      </c>
      <c r="H524" s="4" t="s">
        <v>8</v>
      </c>
    </row>
    <row r="525" spans="1:21">
      <c r="A525" t="n">
        <v>5243</v>
      </c>
      <c r="B525" s="32" t="n">
        <v>51</v>
      </c>
      <c r="C525" s="7" t="n">
        <v>3</v>
      </c>
      <c r="D525" s="7" t="n">
        <v>65534</v>
      </c>
      <c r="E525" s="7" t="s">
        <v>39</v>
      </c>
      <c r="F525" s="7" t="s">
        <v>55</v>
      </c>
      <c r="G525" s="7" t="s">
        <v>41</v>
      </c>
      <c r="H525" s="7" t="s">
        <v>42</v>
      </c>
    </row>
    <row r="526" spans="1:21">
      <c r="A526" t="s">
        <v>4</v>
      </c>
      <c r="B526" s="4" t="s">
        <v>5</v>
      </c>
      <c r="C526" s="4" t="s">
        <v>10</v>
      </c>
      <c r="D526" s="4" t="s">
        <v>16</v>
      </c>
    </row>
    <row r="527" spans="1:21">
      <c r="A527" t="n">
        <v>5256</v>
      </c>
      <c r="B527" s="31" t="n">
        <v>43</v>
      </c>
      <c r="C527" s="7" t="n">
        <v>65534</v>
      </c>
      <c r="D527" s="7" t="n">
        <v>16384</v>
      </c>
    </row>
    <row r="528" spans="1:21">
      <c r="A528" t="s">
        <v>4</v>
      </c>
      <c r="B528" s="4" t="s">
        <v>5</v>
      </c>
      <c r="C528" s="4" t="s">
        <v>8</v>
      </c>
      <c r="D528" s="4" t="s">
        <v>7</v>
      </c>
      <c r="E528" s="4" t="s">
        <v>10</v>
      </c>
      <c r="F528" s="4" t="s">
        <v>15</v>
      </c>
      <c r="G528" s="4" t="s">
        <v>15</v>
      </c>
      <c r="H528" s="4" t="s">
        <v>15</v>
      </c>
      <c r="I528" s="4" t="s">
        <v>15</v>
      </c>
      <c r="J528" s="4" t="s">
        <v>15</v>
      </c>
      <c r="K528" s="4" t="s">
        <v>15</v>
      </c>
      <c r="L528" s="4" t="s">
        <v>15</v>
      </c>
      <c r="M528" s="4" t="s">
        <v>10</v>
      </c>
    </row>
    <row r="529" spans="1:21">
      <c r="A529" t="n">
        <v>5263</v>
      </c>
      <c r="B529" s="33" t="n">
        <v>87</v>
      </c>
      <c r="C529" s="7" t="s">
        <v>49</v>
      </c>
      <c r="D529" s="7" t="n">
        <v>5</v>
      </c>
      <c r="E529" s="7" t="n">
        <v>5703</v>
      </c>
      <c r="F529" s="7" t="n">
        <v>1.79999995231628</v>
      </c>
      <c r="G529" s="7" t="n">
        <v>0</v>
      </c>
      <c r="H529" s="7" t="n">
        <v>0</v>
      </c>
      <c r="I529" s="7" t="n">
        <v>1</v>
      </c>
      <c r="J529" s="7" t="n">
        <v>0</v>
      </c>
      <c r="K529" s="7" t="n">
        <v>0</v>
      </c>
      <c r="L529" s="7" t="n">
        <v>0</v>
      </c>
      <c r="M529" s="7" t="n">
        <v>7</v>
      </c>
    </row>
    <row r="530" spans="1:21">
      <c r="A530" t="s">
        <v>4</v>
      </c>
      <c r="B530" s="4" t="s">
        <v>5</v>
      </c>
      <c r="C530" s="4" t="s">
        <v>11</v>
      </c>
    </row>
    <row r="531" spans="1:21">
      <c r="A531" t="n">
        <v>5310</v>
      </c>
      <c r="B531" s="12" t="n">
        <v>3</v>
      </c>
      <c r="C531" s="10" t="n">
        <f t="normal" ca="1">A533</f>
        <v>0</v>
      </c>
    </row>
    <row r="532" spans="1:21">
      <c r="A532" t="s">
        <v>4</v>
      </c>
      <c r="B532" s="4" t="s">
        <v>5</v>
      </c>
    </row>
    <row r="533" spans="1:21">
      <c r="A533" t="n">
        <v>5315</v>
      </c>
      <c r="B533" s="5" t="n">
        <v>1</v>
      </c>
    </row>
    <row r="534" spans="1:21" s="3" customFormat="1" customHeight="0">
      <c r="A534" s="3" t="s">
        <v>2</v>
      </c>
      <c r="B534" s="3" t="s">
        <v>56</v>
      </c>
    </row>
    <row r="535" spans="1:21">
      <c r="A535" t="s">
        <v>4</v>
      </c>
      <c r="B535" s="4" t="s">
        <v>5</v>
      </c>
      <c r="C535" s="4" t="s">
        <v>7</v>
      </c>
      <c r="D535" s="4" t="s">
        <v>10</v>
      </c>
      <c r="E535" s="4" t="s">
        <v>7</v>
      </c>
      <c r="F535" s="4" t="s">
        <v>11</v>
      </c>
    </row>
    <row r="536" spans="1:21">
      <c r="A536" t="n">
        <v>5316</v>
      </c>
      <c r="B536" s="9" t="n">
        <v>5</v>
      </c>
      <c r="C536" s="7" t="n">
        <v>30</v>
      </c>
      <c r="D536" s="7" t="n">
        <v>10225</v>
      </c>
      <c r="E536" s="7" t="n">
        <v>1</v>
      </c>
      <c r="F536" s="10" t="n">
        <f t="normal" ca="1">A578</f>
        <v>0</v>
      </c>
    </row>
    <row r="537" spans="1:21">
      <c r="A537" t="s">
        <v>4</v>
      </c>
      <c r="B537" s="4" t="s">
        <v>5</v>
      </c>
      <c r="C537" s="4" t="s">
        <v>10</v>
      </c>
      <c r="D537" s="4" t="s">
        <v>7</v>
      </c>
      <c r="E537" s="4" t="s">
        <v>7</v>
      </c>
      <c r="F537" s="4" t="s">
        <v>8</v>
      </c>
    </row>
    <row r="538" spans="1:21">
      <c r="A538" t="n">
        <v>5325</v>
      </c>
      <c r="B538" s="23" t="n">
        <v>20</v>
      </c>
      <c r="C538" s="7" t="n">
        <v>65534</v>
      </c>
      <c r="D538" s="7" t="n">
        <v>3</v>
      </c>
      <c r="E538" s="7" t="n">
        <v>10</v>
      </c>
      <c r="F538" s="7" t="s">
        <v>57</v>
      </c>
    </row>
    <row r="539" spans="1:21">
      <c r="A539" t="s">
        <v>4</v>
      </c>
      <c r="B539" s="4" t="s">
        <v>5</v>
      </c>
      <c r="C539" s="4" t="s">
        <v>10</v>
      </c>
    </row>
    <row r="540" spans="1:21">
      <c r="A540" t="n">
        <v>5346</v>
      </c>
      <c r="B540" s="27" t="n">
        <v>16</v>
      </c>
      <c r="C540" s="7" t="n">
        <v>0</v>
      </c>
    </row>
    <row r="541" spans="1:21">
      <c r="A541" t="s">
        <v>4</v>
      </c>
      <c r="B541" s="4" t="s">
        <v>5</v>
      </c>
      <c r="C541" s="4" t="s">
        <v>7</v>
      </c>
      <c r="D541" s="4" t="s">
        <v>16</v>
      </c>
    </row>
    <row r="542" spans="1:21">
      <c r="A542" t="n">
        <v>5349</v>
      </c>
      <c r="B542" s="35" t="n">
        <v>74</v>
      </c>
      <c r="C542" s="7" t="n">
        <v>48</v>
      </c>
      <c r="D542" s="7" t="n">
        <v>64</v>
      </c>
    </row>
    <row r="543" spans="1:21">
      <c r="A543" t="s">
        <v>4</v>
      </c>
      <c r="B543" s="4" t="s">
        <v>5</v>
      </c>
      <c r="C543" s="4" t="s">
        <v>7</v>
      </c>
      <c r="D543" s="4" t="s">
        <v>10</v>
      </c>
    </row>
    <row r="544" spans="1:21">
      <c r="A544" t="n">
        <v>5355</v>
      </c>
      <c r="B544" s="36" t="n">
        <v>22</v>
      </c>
      <c r="C544" s="7" t="n">
        <v>10</v>
      </c>
      <c r="D544" s="7" t="n">
        <v>0</v>
      </c>
    </row>
    <row r="545" spans="1:13">
      <c r="A545" t="s">
        <v>4</v>
      </c>
      <c r="B545" s="4" t="s">
        <v>5</v>
      </c>
      <c r="C545" s="4" t="s">
        <v>7</v>
      </c>
      <c r="D545" s="4" t="s">
        <v>10</v>
      </c>
      <c r="E545" s="4" t="s">
        <v>7</v>
      </c>
      <c r="F545" s="4" t="s">
        <v>7</v>
      </c>
      <c r="G545" s="4" t="s">
        <v>11</v>
      </c>
    </row>
    <row r="546" spans="1:13">
      <c r="A546" t="n">
        <v>5359</v>
      </c>
      <c r="B546" s="9" t="n">
        <v>5</v>
      </c>
      <c r="C546" s="7" t="n">
        <v>30</v>
      </c>
      <c r="D546" s="7" t="n">
        <v>0</v>
      </c>
      <c r="E546" s="7" t="n">
        <v>8</v>
      </c>
      <c r="F546" s="7" t="n">
        <v>1</v>
      </c>
      <c r="G546" s="10" t="n">
        <f t="normal" ca="1">A568</f>
        <v>0</v>
      </c>
    </row>
    <row r="547" spans="1:13">
      <c r="A547" t="s">
        <v>4</v>
      </c>
      <c r="B547" s="4" t="s">
        <v>5</v>
      </c>
      <c r="C547" s="4" t="s">
        <v>7</v>
      </c>
      <c r="D547" s="4" t="s">
        <v>10</v>
      </c>
      <c r="E547" s="4" t="s">
        <v>8</v>
      </c>
    </row>
    <row r="548" spans="1:13">
      <c r="A548" t="n">
        <v>5369</v>
      </c>
      <c r="B548" s="32" t="n">
        <v>51</v>
      </c>
      <c r="C548" s="7" t="n">
        <v>4</v>
      </c>
      <c r="D548" s="7" t="n">
        <v>5703</v>
      </c>
      <c r="E548" s="7" t="s">
        <v>58</v>
      </c>
    </row>
    <row r="549" spans="1:13">
      <c r="A549" t="s">
        <v>4</v>
      </c>
      <c r="B549" s="4" t="s">
        <v>5</v>
      </c>
      <c r="C549" s="4" t="s">
        <v>10</v>
      </c>
    </row>
    <row r="550" spans="1:13">
      <c r="A550" t="n">
        <v>5383</v>
      </c>
      <c r="B550" s="27" t="n">
        <v>16</v>
      </c>
      <c r="C550" s="7" t="n">
        <v>0</v>
      </c>
    </row>
    <row r="551" spans="1:13">
      <c r="A551" t="s">
        <v>4</v>
      </c>
      <c r="B551" s="4" t="s">
        <v>5</v>
      </c>
      <c r="C551" s="4" t="s">
        <v>10</v>
      </c>
      <c r="D551" s="4" t="s">
        <v>59</v>
      </c>
      <c r="E551" s="4" t="s">
        <v>7</v>
      </c>
      <c r="F551" s="4" t="s">
        <v>7</v>
      </c>
      <c r="G551" s="4" t="s">
        <v>59</v>
      </c>
      <c r="H551" s="4" t="s">
        <v>7</v>
      </c>
      <c r="I551" s="4" t="s">
        <v>7</v>
      </c>
      <c r="J551" s="4" t="s">
        <v>59</v>
      </c>
      <c r="K551" s="4" t="s">
        <v>7</v>
      </c>
      <c r="L551" s="4" t="s">
        <v>7</v>
      </c>
    </row>
    <row r="552" spans="1:13">
      <c r="A552" t="n">
        <v>5386</v>
      </c>
      <c r="B552" s="37" t="n">
        <v>26</v>
      </c>
      <c r="C552" s="7" t="n">
        <v>5703</v>
      </c>
      <c r="D552" s="7" t="s">
        <v>60</v>
      </c>
      <c r="E552" s="7" t="n">
        <v>2</v>
      </c>
      <c r="F552" s="7" t="n">
        <v>3</v>
      </c>
      <c r="G552" s="7" t="s">
        <v>61</v>
      </c>
      <c r="H552" s="7" t="n">
        <v>2</v>
      </c>
      <c r="I552" s="7" t="n">
        <v>3</v>
      </c>
      <c r="J552" s="7" t="s">
        <v>62</v>
      </c>
      <c r="K552" s="7" t="n">
        <v>2</v>
      </c>
      <c r="L552" s="7" t="n">
        <v>0</v>
      </c>
    </row>
    <row r="553" spans="1:13">
      <c r="A553" t="s">
        <v>4</v>
      </c>
      <c r="B553" s="4" t="s">
        <v>5</v>
      </c>
    </row>
    <row r="554" spans="1:13">
      <c r="A554" t="n">
        <v>5666</v>
      </c>
      <c r="B554" s="38" t="n">
        <v>28</v>
      </c>
    </row>
    <row r="555" spans="1:13">
      <c r="A555" t="s">
        <v>4</v>
      </c>
      <c r="B555" s="4" t="s">
        <v>5</v>
      </c>
      <c r="C555" s="4" t="s">
        <v>7</v>
      </c>
      <c r="D555" s="4" t="s">
        <v>10</v>
      </c>
      <c r="E555" s="4" t="s">
        <v>8</v>
      </c>
    </row>
    <row r="556" spans="1:13">
      <c r="A556" t="n">
        <v>5667</v>
      </c>
      <c r="B556" s="32" t="n">
        <v>51</v>
      </c>
      <c r="C556" s="7" t="n">
        <v>4</v>
      </c>
      <c r="D556" s="7" t="n">
        <v>0</v>
      </c>
      <c r="E556" s="7" t="s">
        <v>63</v>
      </c>
    </row>
    <row r="557" spans="1:13">
      <c r="A557" t="s">
        <v>4</v>
      </c>
      <c r="B557" s="4" t="s">
        <v>5</v>
      </c>
      <c r="C557" s="4" t="s">
        <v>10</v>
      </c>
    </row>
    <row r="558" spans="1:13">
      <c r="A558" t="n">
        <v>5680</v>
      </c>
      <c r="B558" s="27" t="n">
        <v>16</v>
      </c>
      <c r="C558" s="7" t="n">
        <v>0</v>
      </c>
    </row>
    <row r="559" spans="1:13">
      <c r="A559" t="s">
        <v>4</v>
      </c>
      <c r="B559" s="4" t="s">
        <v>5</v>
      </c>
      <c r="C559" s="4" t="s">
        <v>10</v>
      </c>
      <c r="D559" s="4" t="s">
        <v>59</v>
      </c>
      <c r="E559" s="4" t="s">
        <v>7</v>
      </c>
      <c r="F559" s="4" t="s">
        <v>7</v>
      </c>
    </row>
    <row r="560" spans="1:13">
      <c r="A560" t="n">
        <v>5683</v>
      </c>
      <c r="B560" s="37" t="n">
        <v>26</v>
      </c>
      <c r="C560" s="7" t="n">
        <v>0</v>
      </c>
      <c r="D560" s="7" t="s">
        <v>64</v>
      </c>
      <c r="E560" s="7" t="n">
        <v>2</v>
      </c>
      <c r="F560" s="7" t="n">
        <v>0</v>
      </c>
    </row>
    <row r="561" spans="1:12">
      <c r="A561" t="s">
        <v>4</v>
      </c>
      <c r="B561" s="4" t="s">
        <v>5</v>
      </c>
    </row>
    <row r="562" spans="1:12">
      <c r="A562" t="n">
        <v>5710</v>
      </c>
      <c r="B562" s="38" t="n">
        <v>28</v>
      </c>
    </row>
    <row r="563" spans="1:12">
      <c r="A563" t="s">
        <v>4</v>
      </c>
      <c r="B563" s="4" t="s">
        <v>5</v>
      </c>
      <c r="C563" s="4" t="s">
        <v>10</v>
      </c>
    </row>
    <row r="564" spans="1:12">
      <c r="A564" t="n">
        <v>5711</v>
      </c>
      <c r="B564" s="11" t="n">
        <v>12</v>
      </c>
      <c r="C564" s="7" t="n">
        <v>0</v>
      </c>
    </row>
    <row r="565" spans="1:12">
      <c r="A565" t="s">
        <v>4</v>
      </c>
      <c r="B565" s="4" t="s">
        <v>5</v>
      </c>
      <c r="C565" s="4" t="s">
        <v>11</v>
      </c>
    </row>
    <row r="566" spans="1:12">
      <c r="A566" t="n">
        <v>5714</v>
      </c>
      <c r="B566" s="12" t="n">
        <v>3</v>
      </c>
      <c r="C566" s="10" t="n">
        <f t="normal" ca="1">A576</f>
        <v>0</v>
      </c>
    </row>
    <row r="567" spans="1:12">
      <c r="A567" t="s">
        <v>4</v>
      </c>
      <c r="B567" s="4" t="s">
        <v>5</v>
      </c>
      <c r="C567" s="4" t="s">
        <v>7</v>
      </c>
      <c r="D567" s="4" t="s">
        <v>10</v>
      </c>
      <c r="E567" s="4" t="s">
        <v>8</v>
      </c>
    </row>
    <row r="568" spans="1:12">
      <c r="A568" t="n">
        <v>5719</v>
      </c>
      <c r="B568" s="32" t="n">
        <v>51</v>
      </c>
      <c r="C568" s="7" t="n">
        <v>4</v>
      </c>
      <c r="D568" s="7" t="n">
        <v>5703</v>
      </c>
      <c r="E568" s="7" t="s">
        <v>58</v>
      </c>
    </row>
    <row r="569" spans="1:12">
      <c r="A569" t="s">
        <v>4</v>
      </c>
      <c r="B569" s="4" t="s">
        <v>5</v>
      </c>
      <c r="C569" s="4" t="s">
        <v>10</v>
      </c>
    </row>
    <row r="570" spans="1:12">
      <c r="A570" t="n">
        <v>5733</v>
      </c>
      <c r="B570" s="27" t="n">
        <v>16</v>
      </c>
      <c r="C570" s="7" t="n">
        <v>0</v>
      </c>
    </row>
    <row r="571" spans="1:12">
      <c r="A571" t="s">
        <v>4</v>
      </c>
      <c r="B571" s="4" t="s">
        <v>5</v>
      </c>
      <c r="C571" s="4" t="s">
        <v>10</v>
      </c>
      <c r="D571" s="4" t="s">
        <v>59</v>
      </c>
      <c r="E571" s="4" t="s">
        <v>7</v>
      </c>
      <c r="F571" s="4" t="s">
        <v>7</v>
      </c>
      <c r="G571" s="4" t="s">
        <v>59</v>
      </c>
      <c r="H571" s="4" t="s">
        <v>7</v>
      </c>
      <c r="I571" s="4" t="s">
        <v>7</v>
      </c>
    </row>
    <row r="572" spans="1:12">
      <c r="A572" t="n">
        <v>5736</v>
      </c>
      <c r="B572" s="37" t="n">
        <v>26</v>
      </c>
      <c r="C572" s="7" t="n">
        <v>5703</v>
      </c>
      <c r="D572" s="7" t="s">
        <v>65</v>
      </c>
      <c r="E572" s="7" t="n">
        <v>2</v>
      </c>
      <c r="F572" s="7" t="n">
        <v>3</v>
      </c>
      <c r="G572" s="7" t="s">
        <v>66</v>
      </c>
      <c r="H572" s="7" t="n">
        <v>2</v>
      </c>
      <c r="I572" s="7" t="n">
        <v>0</v>
      </c>
    </row>
    <row r="573" spans="1:12">
      <c r="A573" t="s">
        <v>4</v>
      </c>
      <c r="B573" s="4" t="s">
        <v>5</v>
      </c>
    </row>
    <row r="574" spans="1:12">
      <c r="A574" t="n">
        <v>5938</v>
      </c>
      <c r="B574" s="38" t="n">
        <v>28</v>
      </c>
    </row>
    <row r="575" spans="1:12">
      <c r="A575" t="s">
        <v>4</v>
      </c>
      <c r="B575" s="4" t="s">
        <v>5</v>
      </c>
      <c r="C575" s="4" t="s">
        <v>11</v>
      </c>
    </row>
    <row r="576" spans="1:12">
      <c r="A576" t="n">
        <v>5939</v>
      </c>
      <c r="B576" s="12" t="n">
        <v>3</v>
      </c>
      <c r="C576" s="10" t="n">
        <f t="normal" ca="1">A1156</f>
        <v>0</v>
      </c>
    </row>
    <row r="577" spans="1:9">
      <c r="A577" t="s">
        <v>4</v>
      </c>
      <c r="B577" s="4" t="s">
        <v>5</v>
      </c>
      <c r="C577" s="4" t="s">
        <v>7</v>
      </c>
      <c r="D577" s="4" t="s">
        <v>10</v>
      </c>
      <c r="E577" s="4" t="s">
        <v>7</v>
      </c>
      <c r="F577" s="4" t="s">
        <v>11</v>
      </c>
    </row>
    <row r="578" spans="1:9">
      <c r="A578" t="n">
        <v>5944</v>
      </c>
      <c r="B578" s="9" t="n">
        <v>5</v>
      </c>
      <c r="C578" s="7" t="n">
        <v>30</v>
      </c>
      <c r="D578" s="7" t="n">
        <v>9724</v>
      </c>
      <c r="E578" s="7" t="n">
        <v>1</v>
      </c>
      <c r="F578" s="10" t="n">
        <f t="normal" ca="1">A582</f>
        <v>0</v>
      </c>
    </row>
    <row r="579" spans="1:9">
      <c r="A579" t="s">
        <v>4</v>
      </c>
      <c r="B579" s="4" t="s">
        <v>5</v>
      </c>
      <c r="C579" s="4" t="s">
        <v>11</v>
      </c>
    </row>
    <row r="580" spans="1:9">
      <c r="A580" t="n">
        <v>5953</v>
      </c>
      <c r="B580" s="12" t="n">
        <v>3</v>
      </c>
      <c r="C580" s="10" t="n">
        <f t="normal" ca="1">A1156</f>
        <v>0</v>
      </c>
    </row>
    <row r="581" spans="1:9">
      <c r="A581" t="s">
        <v>4</v>
      </c>
      <c r="B581" s="4" t="s">
        <v>5</v>
      </c>
      <c r="C581" s="4" t="s">
        <v>7</v>
      </c>
      <c r="D581" s="4" t="s">
        <v>10</v>
      </c>
      <c r="E581" s="4" t="s">
        <v>7</v>
      </c>
      <c r="F581" s="4" t="s">
        <v>11</v>
      </c>
    </row>
    <row r="582" spans="1:9">
      <c r="A582" t="n">
        <v>5958</v>
      </c>
      <c r="B582" s="9" t="n">
        <v>5</v>
      </c>
      <c r="C582" s="7" t="n">
        <v>30</v>
      </c>
      <c r="D582" s="7" t="n">
        <v>9721</v>
      </c>
      <c r="E582" s="7" t="n">
        <v>1</v>
      </c>
      <c r="F582" s="10" t="n">
        <f t="normal" ca="1">A586</f>
        <v>0</v>
      </c>
    </row>
    <row r="583" spans="1:9">
      <c r="A583" t="s">
        <v>4</v>
      </c>
      <c r="B583" s="4" t="s">
        <v>5</v>
      </c>
      <c r="C583" s="4" t="s">
        <v>11</v>
      </c>
    </row>
    <row r="584" spans="1:9">
      <c r="A584" t="n">
        <v>5967</v>
      </c>
      <c r="B584" s="12" t="n">
        <v>3</v>
      </c>
      <c r="C584" s="10" t="n">
        <f t="normal" ca="1">A1156</f>
        <v>0</v>
      </c>
    </row>
    <row r="585" spans="1:9">
      <c r="A585" t="s">
        <v>4</v>
      </c>
      <c r="B585" s="4" t="s">
        <v>5</v>
      </c>
      <c r="C585" s="4" t="s">
        <v>7</v>
      </c>
      <c r="D585" s="4" t="s">
        <v>10</v>
      </c>
      <c r="E585" s="4" t="s">
        <v>7</v>
      </c>
      <c r="F585" s="4" t="s">
        <v>11</v>
      </c>
    </row>
    <row r="586" spans="1:9">
      <c r="A586" t="n">
        <v>5972</v>
      </c>
      <c r="B586" s="9" t="n">
        <v>5</v>
      </c>
      <c r="C586" s="7" t="n">
        <v>30</v>
      </c>
      <c r="D586" s="7" t="n">
        <v>9715</v>
      </c>
      <c r="E586" s="7" t="n">
        <v>1</v>
      </c>
      <c r="F586" s="10" t="n">
        <f t="normal" ca="1">A612</f>
        <v>0</v>
      </c>
    </row>
    <row r="587" spans="1:9">
      <c r="A587" t="s">
        <v>4</v>
      </c>
      <c r="B587" s="4" t="s">
        <v>5</v>
      </c>
      <c r="C587" s="4" t="s">
        <v>7</v>
      </c>
      <c r="D587" s="4" t="s">
        <v>10</v>
      </c>
      <c r="E587" s="4" t="s">
        <v>7</v>
      </c>
      <c r="F587" s="4" t="s">
        <v>7</v>
      </c>
      <c r="G587" s="4" t="s">
        <v>11</v>
      </c>
    </row>
    <row r="588" spans="1:9">
      <c r="A588" t="n">
        <v>5981</v>
      </c>
      <c r="B588" s="9" t="n">
        <v>5</v>
      </c>
      <c r="C588" s="7" t="n">
        <v>30</v>
      </c>
      <c r="D588" s="7" t="n">
        <v>0</v>
      </c>
      <c r="E588" s="7" t="n">
        <v>8</v>
      </c>
      <c r="F588" s="7" t="n">
        <v>1</v>
      </c>
      <c r="G588" s="10" t="n">
        <f t="normal" ca="1">A594</f>
        <v>0</v>
      </c>
    </row>
    <row r="589" spans="1:9">
      <c r="A589" t="s">
        <v>4</v>
      </c>
      <c r="B589" s="4" t="s">
        <v>5</v>
      </c>
      <c r="C589" s="4" t="s">
        <v>7</v>
      </c>
      <c r="D589" s="4" t="s">
        <v>8</v>
      </c>
    </row>
    <row r="590" spans="1:9">
      <c r="A590" t="n">
        <v>5991</v>
      </c>
      <c r="B590" s="6" t="n">
        <v>2</v>
      </c>
      <c r="C590" s="7" t="n">
        <v>11</v>
      </c>
      <c r="D590" s="7" t="s">
        <v>67</v>
      </c>
    </row>
    <row r="591" spans="1:9">
      <c r="A591" t="s">
        <v>4</v>
      </c>
      <c r="B591" s="4" t="s">
        <v>5</v>
      </c>
      <c r="C591" s="4" t="s">
        <v>11</v>
      </c>
    </row>
    <row r="592" spans="1:9">
      <c r="A592" t="n">
        <v>6018</v>
      </c>
      <c r="B592" s="12" t="n">
        <v>3</v>
      </c>
      <c r="C592" s="10" t="n">
        <f t="normal" ca="1">A610</f>
        <v>0</v>
      </c>
    </row>
    <row r="593" spans="1:7">
      <c r="A593" t="s">
        <v>4</v>
      </c>
      <c r="B593" s="4" t="s">
        <v>5</v>
      </c>
      <c r="C593" s="4" t="s">
        <v>10</v>
      </c>
      <c r="D593" s="4" t="s">
        <v>7</v>
      </c>
      <c r="E593" s="4" t="s">
        <v>7</v>
      </c>
      <c r="F593" s="4" t="s">
        <v>8</v>
      </c>
    </row>
    <row r="594" spans="1:7">
      <c r="A594" t="n">
        <v>6023</v>
      </c>
      <c r="B594" s="23" t="n">
        <v>20</v>
      </c>
      <c r="C594" s="7" t="n">
        <v>65534</v>
      </c>
      <c r="D594" s="7" t="n">
        <v>3</v>
      </c>
      <c r="E594" s="7" t="n">
        <v>10</v>
      </c>
      <c r="F594" s="7" t="s">
        <v>57</v>
      </c>
    </row>
    <row r="595" spans="1:7">
      <c r="A595" t="s">
        <v>4</v>
      </c>
      <c r="B595" s="4" t="s">
        <v>5</v>
      </c>
      <c r="C595" s="4" t="s">
        <v>10</v>
      </c>
    </row>
    <row r="596" spans="1:7">
      <c r="A596" t="n">
        <v>6044</v>
      </c>
      <c r="B596" s="27" t="n">
        <v>16</v>
      </c>
      <c r="C596" s="7" t="n">
        <v>0</v>
      </c>
    </row>
    <row r="597" spans="1:7">
      <c r="A597" t="s">
        <v>4</v>
      </c>
      <c r="B597" s="4" t="s">
        <v>5</v>
      </c>
      <c r="C597" s="4" t="s">
        <v>7</v>
      </c>
      <c r="D597" s="4" t="s">
        <v>16</v>
      </c>
    </row>
    <row r="598" spans="1:7">
      <c r="A598" t="n">
        <v>6047</v>
      </c>
      <c r="B598" s="35" t="n">
        <v>74</v>
      </c>
      <c r="C598" s="7" t="n">
        <v>48</v>
      </c>
      <c r="D598" s="7" t="n">
        <v>64</v>
      </c>
    </row>
    <row r="599" spans="1:7">
      <c r="A599" t="s">
        <v>4</v>
      </c>
      <c r="B599" s="4" t="s">
        <v>5</v>
      </c>
      <c r="C599" s="4" t="s">
        <v>7</v>
      </c>
      <c r="D599" s="4" t="s">
        <v>10</v>
      </c>
    </row>
    <row r="600" spans="1:7">
      <c r="A600" t="n">
        <v>6053</v>
      </c>
      <c r="B600" s="36" t="n">
        <v>22</v>
      </c>
      <c r="C600" s="7" t="n">
        <v>10</v>
      </c>
      <c r="D600" s="7" t="n">
        <v>0</v>
      </c>
    </row>
    <row r="601" spans="1:7">
      <c r="A601" t="s">
        <v>4</v>
      </c>
      <c r="B601" s="4" t="s">
        <v>5</v>
      </c>
      <c r="C601" s="4" t="s">
        <v>7</v>
      </c>
      <c r="D601" s="4" t="s">
        <v>10</v>
      </c>
      <c r="E601" s="4" t="s">
        <v>8</v>
      </c>
    </row>
    <row r="602" spans="1:7">
      <c r="A602" t="n">
        <v>6057</v>
      </c>
      <c r="B602" s="32" t="n">
        <v>51</v>
      </c>
      <c r="C602" s="7" t="n">
        <v>4</v>
      </c>
      <c r="D602" s="7" t="n">
        <v>5703</v>
      </c>
      <c r="E602" s="7" t="s">
        <v>68</v>
      </c>
    </row>
    <row r="603" spans="1:7">
      <c r="A603" t="s">
        <v>4</v>
      </c>
      <c r="B603" s="4" t="s">
        <v>5</v>
      </c>
      <c r="C603" s="4" t="s">
        <v>10</v>
      </c>
    </row>
    <row r="604" spans="1:7">
      <c r="A604" t="n">
        <v>6070</v>
      </c>
      <c r="B604" s="27" t="n">
        <v>16</v>
      </c>
      <c r="C604" s="7" t="n">
        <v>0</v>
      </c>
    </row>
    <row r="605" spans="1:7">
      <c r="A605" t="s">
        <v>4</v>
      </c>
      <c r="B605" s="4" t="s">
        <v>5</v>
      </c>
      <c r="C605" s="4" t="s">
        <v>10</v>
      </c>
      <c r="D605" s="4" t="s">
        <v>59</v>
      </c>
      <c r="E605" s="4" t="s">
        <v>7</v>
      </c>
      <c r="F605" s="4" t="s">
        <v>7</v>
      </c>
      <c r="G605" s="4" t="s">
        <v>59</v>
      </c>
      <c r="H605" s="4" t="s">
        <v>7</v>
      </c>
      <c r="I605" s="4" t="s">
        <v>7</v>
      </c>
    </row>
    <row r="606" spans="1:7">
      <c r="A606" t="n">
        <v>6073</v>
      </c>
      <c r="B606" s="37" t="n">
        <v>26</v>
      </c>
      <c r="C606" s="7" t="n">
        <v>5703</v>
      </c>
      <c r="D606" s="7" t="s">
        <v>69</v>
      </c>
      <c r="E606" s="7" t="n">
        <v>2</v>
      </c>
      <c r="F606" s="7" t="n">
        <v>3</v>
      </c>
      <c r="G606" s="7" t="s">
        <v>70</v>
      </c>
      <c r="H606" s="7" t="n">
        <v>2</v>
      </c>
      <c r="I606" s="7" t="n">
        <v>0</v>
      </c>
    </row>
    <row r="607" spans="1:7">
      <c r="A607" t="s">
        <v>4</v>
      </c>
      <c r="B607" s="4" t="s">
        <v>5</v>
      </c>
    </row>
    <row r="608" spans="1:7">
      <c r="A608" t="n">
        <v>6229</v>
      </c>
      <c r="B608" s="38" t="n">
        <v>28</v>
      </c>
    </row>
    <row r="609" spans="1:9">
      <c r="A609" t="s">
        <v>4</v>
      </c>
      <c r="B609" s="4" t="s">
        <v>5</v>
      </c>
      <c r="C609" s="4" t="s">
        <v>11</v>
      </c>
    </row>
    <row r="610" spans="1:9">
      <c r="A610" t="n">
        <v>6230</v>
      </c>
      <c r="B610" s="12" t="n">
        <v>3</v>
      </c>
      <c r="C610" s="10" t="n">
        <f t="normal" ca="1">A1156</f>
        <v>0</v>
      </c>
    </row>
    <row r="611" spans="1:9">
      <c r="A611" t="s">
        <v>4</v>
      </c>
      <c r="B611" s="4" t="s">
        <v>5</v>
      </c>
      <c r="C611" s="4" t="s">
        <v>7</v>
      </c>
      <c r="D611" s="4" t="s">
        <v>10</v>
      </c>
      <c r="E611" s="4" t="s">
        <v>7</v>
      </c>
      <c r="F611" s="4" t="s">
        <v>11</v>
      </c>
    </row>
    <row r="612" spans="1:9">
      <c r="A612" t="n">
        <v>6235</v>
      </c>
      <c r="B612" s="9" t="n">
        <v>5</v>
      </c>
      <c r="C612" s="7" t="n">
        <v>30</v>
      </c>
      <c r="D612" s="7" t="n">
        <v>9712</v>
      </c>
      <c r="E612" s="7" t="n">
        <v>1</v>
      </c>
      <c r="F612" s="10" t="n">
        <f t="normal" ca="1">A662</f>
        <v>0</v>
      </c>
    </row>
    <row r="613" spans="1:9">
      <c r="A613" t="s">
        <v>4</v>
      </c>
      <c r="B613" s="4" t="s">
        <v>5</v>
      </c>
      <c r="C613" s="4" t="s">
        <v>10</v>
      </c>
      <c r="D613" s="4" t="s">
        <v>7</v>
      </c>
      <c r="E613" s="4" t="s">
        <v>7</v>
      </c>
      <c r="F613" s="4" t="s">
        <v>8</v>
      </c>
    </row>
    <row r="614" spans="1:9">
      <c r="A614" t="n">
        <v>6244</v>
      </c>
      <c r="B614" s="23" t="n">
        <v>20</v>
      </c>
      <c r="C614" s="7" t="n">
        <v>65534</v>
      </c>
      <c r="D614" s="7" t="n">
        <v>3</v>
      </c>
      <c r="E614" s="7" t="n">
        <v>10</v>
      </c>
      <c r="F614" s="7" t="s">
        <v>57</v>
      </c>
    </row>
    <row r="615" spans="1:9">
      <c r="A615" t="s">
        <v>4</v>
      </c>
      <c r="B615" s="4" t="s">
        <v>5</v>
      </c>
      <c r="C615" s="4" t="s">
        <v>10</v>
      </c>
    </row>
    <row r="616" spans="1:9">
      <c r="A616" t="n">
        <v>6265</v>
      </c>
      <c r="B616" s="27" t="n">
        <v>16</v>
      </c>
      <c r="C616" s="7" t="n">
        <v>0</v>
      </c>
    </row>
    <row r="617" spans="1:9">
      <c r="A617" t="s">
        <v>4</v>
      </c>
      <c r="B617" s="4" t="s">
        <v>5</v>
      </c>
      <c r="C617" s="4" t="s">
        <v>7</v>
      </c>
      <c r="D617" s="4" t="s">
        <v>16</v>
      </c>
    </row>
    <row r="618" spans="1:9">
      <c r="A618" t="n">
        <v>6268</v>
      </c>
      <c r="B618" s="35" t="n">
        <v>74</v>
      </c>
      <c r="C618" s="7" t="n">
        <v>48</v>
      </c>
      <c r="D618" s="7" t="n">
        <v>64</v>
      </c>
    </row>
    <row r="619" spans="1:9">
      <c r="A619" t="s">
        <v>4</v>
      </c>
      <c r="B619" s="4" t="s">
        <v>5</v>
      </c>
      <c r="C619" s="4" t="s">
        <v>7</v>
      </c>
      <c r="D619" s="4" t="s">
        <v>10</v>
      </c>
    </row>
    <row r="620" spans="1:9">
      <c r="A620" t="n">
        <v>6274</v>
      </c>
      <c r="B620" s="36" t="n">
        <v>22</v>
      </c>
      <c r="C620" s="7" t="n">
        <v>10</v>
      </c>
      <c r="D620" s="7" t="n">
        <v>0</v>
      </c>
    </row>
    <row r="621" spans="1:9">
      <c r="A621" t="s">
        <v>4</v>
      </c>
      <c r="B621" s="4" t="s">
        <v>5</v>
      </c>
      <c r="C621" s="4" t="s">
        <v>7</v>
      </c>
      <c r="D621" s="4" t="s">
        <v>10</v>
      </c>
      <c r="E621" s="4" t="s">
        <v>7</v>
      </c>
      <c r="F621" s="4" t="s">
        <v>7</v>
      </c>
      <c r="G621" s="4" t="s">
        <v>11</v>
      </c>
    </row>
    <row r="622" spans="1:9">
      <c r="A622" t="n">
        <v>6278</v>
      </c>
      <c r="B622" s="9" t="n">
        <v>5</v>
      </c>
      <c r="C622" s="7" t="n">
        <v>30</v>
      </c>
      <c r="D622" s="7" t="n">
        <v>9446</v>
      </c>
      <c r="E622" s="7" t="n">
        <v>8</v>
      </c>
      <c r="F622" s="7" t="n">
        <v>1</v>
      </c>
      <c r="G622" s="10" t="n">
        <f t="normal" ca="1">A652</f>
        <v>0</v>
      </c>
    </row>
    <row r="623" spans="1:9">
      <c r="A623" t="s">
        <v>4</v>
      </c>
      <c r="B623" s="4" t="s">
        <v>5</v>
      </c>
      <c r="C623" s="4" t="s">
        <v>7</v>
      </c>
      <c r="D623" s="4" t="s">
        <v>10</v>
      </c>
      <c r="E623" s="4" t="s">
        <v>8</v>
      </c>
    </row>
    <row r="624" spans="1:9">
      <c r="A624" t="n">
        <v>6288</v>
      </c>
      <c r="B624" s="32" t="n">
        <v>51</v>
      </c>
      <c r="C624" s="7" t="n">
        <v>4</v>
      </c>
      <c r="D624" s="7" t="n">
        <v>5703</v>
      </c>
      <c r="E624" s="7" t="s">
        <v>68</v>
      </c>
    </row>
    <row r="625" spans="1:7">
      <c r="A625" t="s">
        <v>4</v>
      </c>
      <c r="B625" s="4" t="s">
        <v>5</v>
      </c>
      <c r="C625" s="4" t="s">
        <v>10</v>
      </c>
    </row>
    <row r="626" spans="1:7">
      <c r="A626" t="n">
        <v>6301</v>
      </c>
      <c r="B626" s="27" t="n">
        <v>16</v>
      </c>
      <c r="C626" s="7" t="n">
        <v>0</v>
      </c>
    </row>
    <row r="627" spans="1:7">
      <c r="A627" t="s">
        <v>4</v>
      </c>
      <c r="B627" s="4" t="s">
        <v>5</v>
      </c>
      <c r="C627" s="4" t="s">
        <v>10</v>
      </c>
      <c r="D627" s="4" t="s">
        <v>59</v>
      </c>
      <c r="E627" s="4" t="s">
        <v>7</v>
      </c>
      <c r="F627" s="4" t="s">
        <v>7</v>
      </c>
    </row>
    <row r="628" spans="1:7">
      <c r="A628" t="n">
        <v>6304</v>
      </c>
      <c r="B628" s="37" t="n">
        <v>26</v>
      </c>
      <c r="C628" s="7" t="n">
        <v>5703</v>
      </c>
      <c r="D628" s="7" t="s">
        <v>71</v>
      </c>
      <c r="E628" s="7" t="n">
        <v>2</v>
      </c>
      <c r="F628" s="7" t="n">
        <v>0</v>
      </c>
    </row>
    <row r="629" spans="1:7">
      <c r="A629" t="s">
        <v>4</v>
      </c>
      <c r="B629" s="4" t="s">
        <v>5</v>
      </c>
    </row>
    <row r="630" spans="1:7">
      <c r="A630" t="n">
        <v>6403</v>
      </c>
      <c r="B630" s="38" t="n">
        <v>28</v>
      </c>
    </row>
    <row r="631" spans="1:7">
      <c r="A631" t="s">
        <v>4</v>
      </c>
      <c r="B631" s="4" t="s">
        <v>5</v>
      </c>
      <c r="C631" s="4" t="s">
        <v>7</v>
      </c>
      <c r="D631" s="4" t="s">
        <v>10</v>
      </c>
      <c r="E631" s="4" t="s">
        <v>8</v>
      </c>
    </row>
    <row r="632" spans="1:7">
      <c r="A632" t="n">
        <v>6404</v>
      </c>
      <c r="B632" s="32" t="n">
        <v>51</v>
      </c>
      <c r="C632" s="7" t="n">
        <v>4</v>
      </c>
      <c r="D632" s="7" t="n">
        <v>0</v>
      </c>
      <c r="E632" s="7" t="s">
        <v>68</v>
      </c>
    </row>
    <row r="633" spans="1:7">
      <c r="A633" t="s">
        <v>4</v>
      </c>
      <c r="B633" s="4" t="s">
        <v>5</v>
      </c>
      <c r="C633" s="4" t="s">
        <v>10</v>
      </c>
    </row>
    <row r="634" spans="1:7">
      <c r="A634" t="n">
        <v>6417</v>
      </c>
      <c r="B634" s="27" t="n">
        <v>16</v>
      </c>
      <c r="C634" s="7" t="n">
        <v>0</v>
      </c>
    </row>
    <row r="635" spans="1:7">
      <c r="A635" t="s">
        <v>4</v>
      </c>
      <c r="B635" s="4" t="s">
        <v>5</v>
      </c>
      <c r="C635" s="4" t="s">
        <v>10</v>
      </c>
      <c r="D635" s="4" t="s">
        <v>59</v>
      </c>
      <c r="E635" s="4" t="s">
        <v>7</v>
      </c>
      <c r="F635" s="4" t="s">
        <v>7</v>
      </c>
    </row>
    <row r="636" spans="1:7">
      <c r="A636" t="n">
        <v>6420</v>
      </c>
      <c r="B636" s="37" t="n">
        <v>26</v>
      </c>
      <c r="C636" s="7" t="n">
        <v>0</v>
      </c>
      <c r="D636" s="7" t="s">
        <v>72</v>
      </c>
      <c r="E636" s="7" t="n">
        <v>2</v>
      </c>
      <c r="F636" s="7" t="n">
        <v>0</v>
      </c>
    </row>
    <row r="637" spans="1:7">
      <c r="A637" t="s">
        <v>4</v>
      </c>
      <c r="B637" s="4" t="s">
        <v>5</v>
      </c>
    </row>
    <row r="638" spans="1:7">
      <c r="A638" t="n">
        <v>6537</v>
      </c>
      <c r="B638" s="38" t="n">
        <v>28</v>
      </c>
    </row>
    <row r="639" spans="1:7">
      <c r="A639" t="s">
        <v>4</v>
      </c>
      <c r="B639" s="4" t="s">
        <v>5</v>
      </c>
      <c r="C639" s="4" t="s">
        <v>7</v>
      </c>
      <c r="D639" s="4" t="s">
        <v>10</v>
      </c>
      <c r="E639" s="4" t="s">
        <v>8</v>
      </c>
    </row>
    <row r="640" spans="1:7">
      <c r="A640" t="n">
        <v>6538</v>
      </c>
      <c r="B640" s="32" t="n">
        <v>51</v>
      </c>
      <c r="C640" s="7" t="n">
        <v>4</v>
      </c>
      <c r="D640" s="7" t="n">
        <v>5703</v>
      </c>
      <c r="E640" s="7" t="s">
        <v>58</v>
      </c>
    </row>
    <row r="641" spans="1:6">
      <c r="A641" t="s">
        <v>4</v>
      </c>
      <c r="B641" s="4" t="s">
        <v>5</v>
      </c>
      <c r="C641" s="4" t="s">
        <v>10</v>
      </c>
    </row>
    <row r="642" spans="1:6">
      <c r="A642" t="n">
        <v>6552</v>
      </c>
      <c r="B642" s="27" t="n">
        <v>16</v>
      </c>
      <c r="C642" s="7" t="n">
        <v>0</v>
      </c>
    </row>
    <row r="643" spans="1:6">
      <c r="A643" t="s">
        <v>4</v>
      </c>
      <c r="B643" s="4" t="s">
        <v>5</v>
      </c>
      <c r="C643" s="4" t="s">
        <v>10</v>
      </c>
      <c r="D643" s="4" t="s">
        <v>59</v>
      </c>
      <c r="E643" s="4" t="s">
        <v>7</v>
      </c>
      <c r="F643" s="4" t="s">
        <v>7</v>
      </c>
      <c r="G643" s="4" t="s">
        <v>59</v>
      </c>
      <c r="H643" s="4" t="s">
        <v>7</v>
      </c>
      <c r="I643" s="4" t="s">
        <v>7</v>
      </c>
    </row>
    <row r="644" spans="1:6">
      <c r="A644" t="n">
        <v>6555</v>
      </c>
      <c r="B644" s="37" t="n">
        <v>26</v>
      </c>
      <c r="C644" s="7" t="n">
        <v>5703</v>
      </c>
      <c r="D644" s="7" t="s">
        <v>73</v>
      </c>
      <c r="E644" s="7" t="n">
        <v>2</v>
      </c>
      <c r="F644" s="7" t="n">
        <v>3</v>
      </c>
      <c r="G644" s="7" t="s">
        <v>74</v>
      </c>
      <c r="H644" s="7" t="n">
        <v>2</v>
      </c>
      <c r="I644" s="7" t="n">
        <v>0</v>
      </c>
    </row>
    <row r="645" spans="1:6">
      <c r="A645" t="s">
        <v>4</v>
      </c>
      <c r="B645" s="4" t="s">
        <v>5</v>
      </c>
    </row>
    <row r="646" spans="1:6">
      <c r="A646" t="n">
        <v>6694</v>
      </c>
      <c r="B646" s="38" t="n">
        <v>28</v>
      </c>
    </row>
    <row r="647" spans="1:6">
      <c r="A647" t="s">
        <v>4</v>
      </c>
      <c r="B647" s="4" t="s">
        <v>5</v>
      </c>
      <c r="C647" s="4" t="s">
        <v>10</v>
      </c>
    </row>
    <row r="648" spans="1:6">
      <c r="A648" t="n">
        <v>6695</v>
      </c>
      <c r="B648" s="11" t="n">
        <v>12</v>
      </c>
      <c r="C648" s="7" t="n">
        <v>9446</v>
      </c>
    </row>
    <row r="649" spans="1:6">
      <c r="A649" t="s">
        <v>4</v>
      </c>
      <c r="B649" s="4" t="s">
        <v>5</v>
      </c>
      <c r="C649" s="4" t="s">
        <v>11</v>
      </c>
    </row>
    <row r="650" spans="1:6">
      <c r="A650" t="n">
        <v>6698</v>
      </c>
      <c r="B650" s="12" t="n">
        <v>3</v>
      </c>
      <c r="C650" s="10" t="n">
        <f t="normal" ca="1">A660</f>
        <v>0</v>
      </c>
    </row>
    <row r="651" spans="1:6">
      <c r="A651" t="s">
        <v>4</v>
      </c>
      <c r="B651" s="4" t="s">
        <v>5</v>
      </c>
      <c r="C651" s="4" t="s">
        <v>7</v>
      </c>
      <c r="D651" s="4" t="s">
        <v>10</v>
      </c>
      <c r="E651" s="4" t="s">
        <v>8</v>
      </c>
    </row>
    <row r="652" spans="1:6">
      <c r="A652" t="n">
        <v>6703</v>
      </c>
      <c r="B652" s="32" t="n">
        <v>51</v>
      </c>
      <c r="C652" s="7" t="n">
        <v>4</v>
      </c>
      <c r="D652" s="7" t="n">
        <v>5703</v>
      </c>
      <c r="E652" s="7" t="s">
        <v>68</v>
      </c>
    </row>
    <row r="653" spans="1:6">
      <c r="A653" t="s">
        <v>4</v>
      </c>
      <c r="B653" s="4" t="s">
        <v>5</v>
      </c>
      <c r="C653" s="4" t="s">
        <v>10</v>
      </c>
    </row>
    <row r="654" spans="1:6">
      <c r="A654" t="n">
        <v>6716</v>
      </c>
      <c r="B654" s="27" t="n">
        <v>16</v>
      </c>
      <c r="C654" s="7" t="n">
        <v>0</v>
      </c>
    </row>
    <row r="655" spans="1:6">
      <c r="A655" t="s">
        <v>4</v>
      </c>
      <c r="B655" s="4" t="s">
        <v>5</v>
      </c>
      <c r="C655" s="4" t="s">
        <v>10</v>
      </c>
      <c r="D655" s="4" t="s">
        <v>59</v>
      </c>
      <c r="E655" s="4" t="s">
        <v>7</v>
      </c>
      <c r="F655" s="4" t="s">
        <v>7</v>
      </c>
      <c r="G655" s="4" t="s">
        <v>59</v>
      </c>
      <c r="H655" s="4" t="s">
        <v>7</v>
      </c>
      <c r="I655" s="4" t="s">
        <v>7</v>
      </c>
      <c r="J655" s="4" t="s">
        <v>59</v>
      </c>
      <c r="K655" s="4" t="s">
        <v>7</v>
      </c>
      <c r="L655" s="4" t="s">
        <v>7</v>
      </c>
      <c r="M655" s="4" t="s">
        <v>59</v>
      </c>
      <c r="N655" s="4" t="s">
        <v>7</v>
      </c>
      <c r="O655" s="4" t="s">
        <v>7</v>
      </c>
    </row>
    <row r="656" spans="1:6">
      <c r="A656" t="n">
        <v>6719</v>
      </c>
      <c r="B656" s="37" t="n">
        <v>26</v>
      </c>
      <c r="C656" s="7" t="n">
        <v>5703</v>
      </c>
      <c r="D656" s="7" t="s">
        <v>75</v>
      </c>
      <c r="E656" s="7" t="n">
        <v>2</v>
      </c>
      <c r="F656" s="7" t="n">
        <v>3</v>
      </c>
      <c r="G656" s="7" t="s">
        <v>76</v>
      </c>
      <c r="H656" s="7" t="n">
        <v>2</v>
      </c>
      <c r="I656" s="7" t="n">
        <v>3</v>
      </c>
      <c r="J656" s="7" t="s">
        <v>77</v>
      </c>
      <c r="K656" s="7" t="n">
        <v>2</v>
      </c>
      <c r="L656" s="7" t="n">
        <v>3</v>
      </c>
      <c r="M656" s="7" t="s">
        <v>78</v>
      </c>
      <c r="N656" s="7" t="n">
        <v>2</v>
      </c>
      <c r="O656" s="7" t="n">
        <v>0</v>
      </c>
    </row>
    <row r="657" spans="1:15">
      <c r="A657" t="s">
        <v>4</v>
      </c>
      <c r="B657" s="4" t="s">
        <v>5</v>
      </c>
    </row>
    <row r="658" spans="1:15">
      <c r="A658" t="n">
        <v>7197</v>
      </c>
      <c r="B658" s="38" t="n">
        <v>28</v>
      </c>
    </row>
    <row r="659" spans="1:15">
      <c r="A659" t="s">
        <v>4</v>
      </c>
      <c r="B659" s="4" t="s">
        <v>5</v>
      </c>
      <c r="C659" s="4" t="s">
        <v>11</v>
      </c>
    </row>
    <row r="660" spans="1:15">
      <c r="A660" t="n">
        <v>7198</v>
      </c>
      <c r="B660" s="12" t="n">
        <v>3</v>
      </c>
      <c r="C660" s="10" t="n">
        <f t="normal" ca="1">A1156</f>
        <v>0</v>
      </c>
    </row>
    <row r="661" spans="1:15">
      <c r="A661" t="s">
        <v>4</v>
      </c>
      <c r="B661" s="4" t="s">
        <v>5</v>
      </c>
      <c r="C661" s="4" t="s">
        <v>7</v>
      </c>
      <c r="D661" s="4" t="s">
        <v>10</v>
      </c>
      <c r="E661" s="4" t="s">
        <v>7</v>
      </c>
      <c r="F661" s="4" t="s">
        <v>11</v>
      </c>
    </row>
    <row r="662" spans="1:15">
      <c r="A662" t="n">
        <v>7203</v>
      </c>
      <c r="B662" s="9" t="n">
        <v>5</v>
      </c>
      <c r="C662" s="7" t="n">
        <v>30</v>
      </c>
      <c r="D662" s="7" t="n">
        <v>8958</v>
      </c>
      <c r="E662" s="7" t="n">
        <v>1</v>
      </c>
      <c r="F662" s="10" t="n">
        <f t="normal" ca="1">A746</f>
        <v>0</v>
      </c>
    </row>
    <row r="663" spans="1:15">
      <c r="A663" t="s">
        <v>4</v>
      </c>
      <c r="B663" s="4" t="s">
        <v>5</v>
      </c>
      <c r="C663" s="4" t="s">
        <v>10</v>
      </c>
      <c r="D663" s="4" t="s">
        <v>7</v>
      </c>
      <c r="E663" s="4" t="s">
        <v>7</v>
      </c>
      <c r="F663" s="4" t="s">
        <v>8</v>
      </c>
    </row>
    <row r="664" spans="1:15">
      <c r="A664" t="n">
        <v>7212</v>
      </c>
      <c r="B664" s="23" t="n">
        <v>20</v>
      </c>
      <c r="C664" s="7" t="n">
        <v>65534</v>
      </c>
      <c r="D664" s="7" t="n">
        <v>3</v>
      </c>
      <c r="E664" s="7" t="n">
        <v>10</v>
      </c>
      <c r="F664" s="7" t="s">
        <v>57</v>
      </c>
    </row>
    <row r="665" spans="1:15">
      <c r="A665" t="s">
        <v>4</v>
      </c>
      <c r="B665" s="4" t="s">
        <v>5</v>
      </c>
      <c r="C665" s="4" t="s">
        <v>10</v>
      </c>
    </row>
    <row r="666" spans="1:15">
      <c r="A666" t="n">
        <v>7233</v>
      </c>
      <c r="B666" s="27" t="n">
        <v>16</v>
      </c>
      <c r="C666" s="7" t="n">
        <v>0</v>
      </c>
    </row>
    <row r="667" spans="1:15">
      <c r="A667" t="s">
        <v>4</v>
      </c>
      <c r="B667" s="4" t="s">
        <v>5</v>
      </c>
      <c r="C667" s="4" t="s">
        <v>7</v>
      </c>
      <c r="D667" s="4" t="s">
        <v>10</v>
      </c>
    </row>
    <row r="668" spans="1:15">
      <c r="A668" t="n">
        <v>7236</v>
      </c>
      <c r="B668" s="36" t="n">
        <v>22</v>
      </c>
      <c r="C668" s="7" t="n">
        <v>10</v>
      </c>
      <c r="D668" s="7" t="n">
        <v>0</v>
      </c>
    </row>
    <row r="669" spans="1:15">
      <c r="A669" t="s">
        <v>4</v>
      </c>
      <c r="B669" s="4" t="s">
        <v>5</v>
      </c>
      <c r="C669" s="4" t="s">
        <v>7</v>
      </c>
      <c r="D669" s="4" t="s">
        <v>10</v>
      </c>
      <c r="E669" s="4" t="s">
        <v>7</v>
      </c>
      <c r="F669" s="4" t="s">
        <v>7</v>
      </c>
      <c r="G669" s="4" t="s">
        <v>11</v>
      </c>
    </row>
    <row r="670" spans="1:15">
      <c r="A670" t="n">
        <v>7240</v>
      </c>
      <c r="B670" s="9" t="n">
        <v>5</v>
      </c>
      <c r="C670" s="7" t="n">
        <v>30</v>
      </c>
      <c r="D670" s="7" t="n">
        <v>8660</v>
      </c>
      <c r="E670" s="7" t="n">
        <v>8</v>
      </c>
      <c r="F670" s="7" t="n">
        <v>1</v>
      </c>
      <c r="G670" s="10" t="n">
        <f t="normal" ca="1">A736</f>
        <v>0</v>
      </c>
    </row>
    <row r="671" spans="1:15">
      <c r="A671" t="s">
        <v>4</v>
      </c>
      <c r="B671" s="4" t="s">
        <v>5</v>
      </c>
      <c r="C671" s="4" t="s">
        <v>7</v>
      </c>
      <c r="D671" s="4" t="s">
        <v>10</v>
      </c>
      <c r="E671" s="4" t="s">
        <v>8</v>
      </c>
    </row>
    <row r="672" spans="1:15">
      <c r="A672" t="n">
        <v>7250</v>
      </c>
      <c r="B672" s="32" t="n">
        <v>51</v>
      </c>
      <c r="C672" s="7" t="n">
        <v>4</v>
      </c>
      <c r="D672" s="7" t="n">
        <v>5703</v>
      </c>
      <c r="E672" s="7" t="s">
        <v>68</v>
      </c>
    </row>
    <row r="673" spans="1:7">
      <c r="A673" t="s">
        <v>4</v>
      </c>
      <c r="B673" s="4" t="s">
        <v>5</v>
      </c>
      <c r="C673" s="4" t="s">
        <v>10</v>
      </c>
    </row>
    <row r="674" spans="1:7">
      <c r="A674" t="n">
        <v>7263</v>
      </c>
      <c r="B674" s="27" t="n">
        <v>16</v>
      </c>
      <c r="C674" s="7" t="n">
        <v>0</v>
      </c>
    </row>
    <row r="675" spans="1:7">
      <c r="A675" t="s">
        <v>4</v>
      </c>
      <c r="B675" s="4" t="s">
        <v>5</v>
      </c>
      <c r="C675" s="4" t="s">
        <v>10</v>
      </c>
      <c r="D675" s="4" t="s">
        <v>59</v>
      </c>
      <c r="E675" s="4" t="s">
        <v>7</v>
      </c>
      <c r="F675" s="4" t="s">
        <v>7</v>
      </c>
      <c r="G675" s="4" t="s">
        <v>59</v>
      </c>
      <c r="H675" s="4" t="s">
        <v>7</v>
      </c>
      <c r="I675" s="4" t="s">
        <v>7</v>
      </c>
    </row>
    <row r="676" spans="1:7">
      <c r="A676" t="n">
        <v>7266</v>
      </c>
      <c r="B676" s="37" t="n">
        <v>26</v>
      </c>
      <c r="C676" s="7" t="n">
        <v>5703</v>
      </c>
      <c r="D676" s="7" t="s">
        <v>79</v>
      </c>
      <c r="E676" s="7" t="n">
        <v>2</v>
      </c>
      <c r="F676" s="7" t="n">
        <v>3</v>
      </c>
      <c r="G676" s="7" t="s">
        <v>80</v>
      </c>
      <c r="H676" s="7" t="n">
        <v>2</v>
      </c>
      <c r="I676" s="7" t="n">
        <v>0</v>
      </c>
    </row>
    <row r="677" spans="1:7">
      <c r="A677" t="s">
        <v>4</v>
      </c>
      <c r="B677" s="4" t="s">
        <v>5</v>
      </c>
    </row>
    <row r="678" spans="1:7">
      <c r="A678" t="n">
        <v>7466</v>
      </c>
      <c r="B678" s="38" t="n">
        <v>28</v>
      </c>
    </row>
    <row r="679" spans="1:7">
      <c r="A679" t="s">
        <v>4</v>
      </c>
      <c r="B679" s="4" t="s">
        <v>5</v>
      </c>
      <c r="C679" s="4" t="s">
        <v>7</v>
      </c>
      <c r="D679" s="4" t="s">
        <v>10</v>
      </c>
      <c r="E679" s="4" t="s">
        <v>8</v>
      </c>
    </row>
    <row r="680" spans="1:7">
      <c r="A680" t="n">
        <v>7467</v>
      </c>
      <c r="B680" s="32" t="n">
        <v>51</v>
      </c>
      <c r="C680" s="7" t="n">
        <v>4</v>
      </c>
      <c r="D680" s="7" t="n">
        <v>5720</v>
      </c>
      <c r="E680" s="7" t="s">
        <v>68</v>
      </c>
    </row>
    <row r="681" spans="1:7">
      <c r="A681" t="s">
        <v>4</v>
      </c>
      <c r="B681" s="4" t="s">
        <v>5</v>
      </c>
      <c r="C681" s="4" t="s">
        <v>10</v>
      </c>
    </row>
    <row r="682" spans="1:7">
      <c r="A682" t="n">
        <v>7480</v>
      </c>
      <c r="B682" s="27" t="n">
        <v>16</v>
      </c>
      <c r="C682" s="7" t="n">
        <v>0</v>
      </c>
    </row>
    <row r="683" spans="1:7">
      <c r="A683" t="s">
        <v>4</v>
      </c>
      <c r="B683" s="4" t="s">
        <v>5</v>
      </c>
      <c r="C683" s="4" t="s">
        <v>10</v>
      </c>
      <c r="D683" s="4" t="s">
        <v>59</v>
      </c>
      <c r="E683" s="4" t="s">
        <v>7</v>
      </c>
      <c r="F683" s="4" t="s">
        <v>7</v>
      </c>
      <c r="G683" s="4" t="s">
        <v>59</v>
      </c>
      <c r="H683" s="4" t="s">
        <v>7</v>
      </c>
      <c r="I683" s="4" t="s">
        <v>7</v>
      </c>
    </row>
    <row r="684" spans="1:7">
      <c r="A684" t="n">
        <v>7483</v>
      </c>
      <c r="B684" s="37" t="n">
        <v>26</v>
      </c>
      <c r="C684" s="7" t="n">
        <v>5720</v>
      </c>
      <c r="D684" s="7" t="s">
        <v>81</v>
      </c>
      <c r="E684" s="7" t="n">
        <v>2</v>
      </c>
      <c r="F684" s="7" t="n">
        <v>3</v>
      </c>
      <c r="G684" s="7" t="s">
        <v>82</v>
      </c>
      <c r="H684" s="7" t="n">
        <v>2</v>
      </c>
      <c r="I684" s="7" t="n">
        <v>0</v>
      </c>
    </row>
    <row r="685" spans="1:7">
      <c r="A685" t="s">
        <v>4</v>
      </c>
      <c r="B685" s="4" t="s">
        <v>5</v>
      </c>
    </row>
    <row r="686" spans="1:7">
      <c r="A686" t="n">
        <v>7657</v>
      </c>
      <c r="B686" s="38" t="n">
        <v>28</v>
      </c>
    </row>
    <row r="687" spans="1:7">
      <c r="A687" t="s">
        <v>4</v>
      </c>
      <c r="B687" s="4" t="s">
        <v>5</v>
      </c>
      <c r="C687" s="4" t="s">
        <v>7</v>
      </c>
      <c r="D687" s="4" t="s">
        <v>10</v>
      </c>
      <c r="E687" s="4" t="s">
        <v>8</v>
      </c>
      <c r="F687" s="4" t="s">
        <v>8</v>
      </c>
      <c r="G687" s="4" t="s">
        <v>8</v>
      </c>
      <c r="H687" s="4" t="s">
        <v>8</v>
      </c>
    </row>
    <row r="688" spans="1:7">
      <c r="A688" t="n">
        <v>7658</v>
      </c>
      <c r="B688" s="32" t="n">
        <v>51</v>
      </c>
      <c r="C688" s="7" t="n">
        <v>3</v>
      </c>
      <c r="D688" s="7" t="n">
        <v>65534</v>
      </c>
      <c r="E688" s="7" t="s">
        <v>83</v>
      </c>
      <c r="F688" s="7" t="s">
        <v>55</v>
      </c>
      <c r="G688" s="7" t="s">
        <v>41</v>
      </c>
      <c r="H688" s="7" t="s">
        <v>42</v>
      </c>
    </row>
    <row r="689" spans="1:9">
      <c r="A689" t="s">
        <v>4</v>
      </c>
      <c r="B689" s="4" t="s">
        <v>5</v>
      </c>
      <c r="C689" s="4" t="s">
        <v>10</v>
      </c>
      <c r="D689" s="4" t="s">
        <v>7</v>
      </c>
      <c r="E689" s="4" t="s">
        <v>15</v>
      </c>
      <c r="F689" s="4" t="s">
        <v>10</v>
      </c>
    </row>
    <row r="690" spans="1:9">
      <c r="A690" t="n">
        <v>7671</v>
      </c>
      <c r="B690" s="39" t="n">
        <v>59</v>
      </c>
      <c r="C690" s="7" t="n">
        <v>5703</v>
      </c>
      <c r="D690" s="7" t="n">
        <v>6</v>
      </c>
      <c r="E690" s="7" t="n">
        <v>0</v>
      </c>
      <c r="F690" s="7" t="n">
        <v>0</v>
      </c>
    </row>
    <row r="691" spans="1:9">
      <c r="A691" t="s">
        <v>4</v>
      </c>
      <c r="B691" s="4" t="s">
        <v>5</v>
      </c>
      <c r="C691" s="4" t="s">
        <v>10</v>
      </c>
    </row>
    <row r="692" spans="1:9">
      <c r="A692" t="n">
        <v>7681</v>
      </c>
      <c r="B692" s="27" t="n">
        <v>16</v>
      </c>
      <c r="C692" s="7" t="n">
        <v>1300</v>
      </c>
    </row>
    <row r="693" spans="1:9">
      <c r="A693" t="s">
        <v>4</v>
      </c>
      <c r="B693" s="4" t="s">
        <v>5</v>
      </c>
      <c r="C693" s="4" t="s">
        <v>10</v>
      </c>
      <c r="D693" s="4" t="s">
        <v>10</v>
      </c>
      <c r="E693" s="4" t="s">
        <v>10</v>
      </c>
    </row>
    <row r="694" spans="1:9">
      <c r="A694" t="n">
        <v>7684</v>
      </c>
      <c r="B694" s="34" t="n">
        <v>61</v>
      </c>
      <c r="C694" s="7" t="n">
        <v>5703</v>
      </c>
      <c r="D694" s="7" t="n">
        <v>5720</v>
      </c>
      <c r="E694" s="7" t="n">
        <v>1000</v>
      </c>
    </row>
    <row r="695" spans="1:9">
      <c r="A695" t="s">
        <v>4</v>
      </c>
      <c r="B695" s="4" t="s">
        <v>5</v>
      </c>
      <c r="C695" s="4" t="s">
        <v>10</v>
      </c>
    </row>
    <row r="696" spans="1:9">
      <c r="A696" t="n">
        <v>7691</v>
      </c>
      <c r="B696" s="27" t="n">
        <v>16</v>
      </c>
      <c r="C696" s="7" t="n">
        <v>500</v>
      </c>
    </row>
    <row r="697" spans="1:9">
      <c r="A697" t="s">
        <v>4</v>
      </c>
      <c r="B697" s="4" t="s">
        <v>5</v>
      </c>
      <c r="C697" s="4" t="s">
        <v>7</v>
      </c>
      <c r="D697" s="4" t="s">
        <v>10</v>
      </c>
      <c r="E697" s="4" t="s">
        <v>8</v>
      </c>
    </row>
    <row r="698" spans="1:9">
      <c r="A698" t="n">
        <v>7694</v>
      </c>
      <c r="B698" s="32" t="n">
        <v>51</v>
      </c>
      <c r="C698" s="7" t="n">
        <v>4</v>
      </c>
      <c r="D698" s="7" t="n">
        <v>5703</v>
      </c>
      <c r="E698" s="7" t="s">
        <v>84</v>
      </c>
    </row>
    <row r="699" spans="1:9">
      <c r="A699" t="s">
        <v>4</v>
      </c>
      <c r="B699" s="4" t="s">
        <v>5</v>
      </c>
      <c r="C699" s="4" t="s">
        <v>10</v>
      </c>
    </row>
    <row r="700" spans="1:9">
      <c r="A700" t="n">
        <v>7707</v>
      </c>
      <c r="B700" s="27" t="n">
        <v>16</v>
      </c>
      <c r="C700" s="7" t="n">
        <v>0</v>
      </c>
    </row>
    <row r="701" spans="1:9">
      <c r="A701" t="s">
        <v>4</v>
      </c>
      <c r="B701" s="4" t="s">
        <v>5</v>
      </c>
      <c r="C701" s="4" t="s">
        <v>10</v>
      </c>
      <c r="D701" s="4" t="s">
        <v>59</v>
      </c>
      <c r="E701" s="4" t="s">
        <v>7</v>
      </c>
      <c r="F701" s="4" t="s">
        <v>7</v>
      </c>
    </row>
    <row r="702" spans="1:9">
      <c r="A702" t="n">
        <v>7710</v>
      </c>
      <c r="B702" s="37" t="n">
        <v>26</v>
      </c>
      <c r="C702" s="7" t="n">
        <v>5703</v>
      </c>
      <c r="D702" s="7" t="s">
        <v>85</v>
      </c>
      <c r="E702" s="7" t="n">
        <v>2</v>
      </c>
      <c r="F702" s="7" t="n">
        <v>0</v>
      </c>
    </row>
    <row r="703" spans="1:9">
      <c r="A703" t="s">
        <v>4</v>
      </c>
      <c r="B703" s="4" t="s">
        <v>5</v>
      </c>
    </row>
    <row r="704" spans="1:9">
      <c r="A704" t="n">
        <v>7757</v>
      </c>
      <c r="B704" s="38" t="n">
        <v>28</v>
      </c>
    </row>
    <row r="705" spans="1:6">
      <c r="A705" t="s">
        <v>4</v>
      </c>
      <c r="B705" s="4" t="s">
        <v>5</v>
      </c>
      <c r="C705" s="4" t="s">
        <v>7</v>
      </c>
      <c r="D705" s="4" t="s">
        <v>10</v>
      </c>
      <c r="E705" s="4" t="s">
        <v>8</v>
      </c>
    </row>
    <row r="706" spans="1:6">
      <c r="A706" t="n">
        <v>7758</v>
      </c>
      <c r="B706" s="32" t="n">
        <v>51</v>
      </c>
      <c r="C706" s="7" t="n">
        <v>4</v>
      </c>
      <c r="D706" s="7" t="n">
        <v>5720</v>
      </c>
      <c r="E706" s="7" t="s">
        <v>68</v>
      </c>
    </row>
    <row r="707" spans="1:6">
      <c r="A707" t="s">
        <v>4</v>
      </c>
      <c r="B707" s="4" t="s">
        <v>5</v>
      </c>
      <c r="C707" s="4" t="s">
        <v>10</v>
      </c>
    </row>
    <row r="708" spans="1:6">
      <c r="A708" t="n">
        <v>7771</v>
      </c>
      <c r="B708" s="27" t="n">
        <v>16</v>
      </c>
      <c r="C708" s="7" t="n">
        <v>0</v>
      </c>
    </row>
    <row r="709" spans="1:6">
      <c r="A709" t="s">
        <v>4</v>
      </c>
      <c r="B709" s="4" t="s">
        <v>5</v>
      </c>
      <c r="C709" s="4" t="s">
        <v>10</v>
      </c>
      <c r="D709" s="4" t="s">
        <v>59</v>
      </c>
      <c r="E709" s="4" t="s">
        <v>7</v>
      </c>
      <c r="F709" s="4" t="s">
        <v>7</v>
      </c>
    </row>
    <row r="710" spans="1:6">
      <c r="A710" t="n">
        <v>7774</v>
      </c>
      <c r="B710" s="37" t="n">
        <v>26</v>
      </c>
      <c r="C710" s="7" t="n">
        <v>5720</v>
      </c>
      <c r="D710" s="7" t="s">
        <v>86</v>
      </c>
      <c r="E710" s="7" t="n">
        <v>2</v>
      </c>
      <c r="F710" s="7" t="n">
        <v>0</v>
      </c>
    </row>
    <row r="711" spans="1:6">
      <c r="A711" t="s">
        <v>4</v>
      </c>
      <c r="B711" s="4" t="s">
        <v>5</v>
      </c>
    </row>
    <row r="712" spans="1:6">
      <c r="A712" t="n">
        <v>7910</v>
      </c>
      <c r="B712" s="38" t="n">
        <v>28</v>
      </c>
    </row>
    <row r="713" spans="1:6">
      <c r="A713" t="s">
        <v>4</v>
      </c>
      <c r="B713" s="4" t="s">
        <v>5</v>
      </c>
      <c r="C713" s="4" t="s">
        <v>7</v>
      </c>
      <c r="D713" s="4" t="s">
        <v>10</v>
      </c>
      <c r="E713" s="4" t="s">
        <v>8</v>
      </c>
    </row>
    <row r="714" spans="1:6">
      <c r="A714" t="n">
        <v>7911</v>
      </c>
      <c r="B714" s="32" t="n">
        <v>51</v>
      </c>
      <c r="C714" s="7" t="n">
        <v>4</v>
      </c>
      <c r="D714" s="7" t="n">
        <v>5703</v>
      </c>
      <c r="E714" s="7" t="s">
        <v>87</v>
      </c>
    </row>
    <row r="715" spans="1:6">
      <c r="A715" t="s">
        <v>4</v>
      </c>
      <c r="B715" s="4" t="s">
        <v>5</v>
      </c>
      <c r="C715" s="4" t="s">
        <v>10</v>
      </c>
    </row>
    <row r="716" spans="1:6">
      <c r="A716" t="n">
        <v>7925</v>
      </c>
      <c r="B716" s="27" t="n">
        <v>16</v>
      </c>
      <c r="C716" s="7" t="n">
        <v>0</v>
      </c>
    </row>
    <row r="717" spans="1:6">
      <c r="A717" t="s">
        <v>4</v>
      </c>
      <c r="B717" s="4" t="s">
        <v>5</v>
      </c>
      <c r="C717" s="4" t="s">
        <v>10</v>
      </c>
      <c r="D717" s="4" t="s">
        <v>59</v>
      </c>
      <c r="E717" s="4" t="s">
        <v>7</v>
      </c>
      <c r="F717" s="4" t="s">
        <v>7</v>
      </c>
    </row>
    <row r="718" spans="1:6">
      <c r="A718" t="n">
        <v>7928</v>
      </c>
      <c r="B718" s="37" t="n">
        <v>26</v>
      </c>
      <c r="C718" s="7" t="n">
        <v>5703</v>
      </c>
      <c r="D718" s="7" t="s">
        <v>88</v>
      </c>
      <c r="E718" s="7" t="n">
        <v>2</v>
      </c>
      <c r="F718" s="7" t="n">
        <v>0</v>
      </c>
    </row>
    <row r="719" spans="1:6">
      <c r="A719" t="s">
        <v>4</v>
      </c>
      <c r="B719" s="4" t="s">
        <v>5</v>
      </c>
    </row>
    <row r="720" spans="1:6">
      <c r="A720" t="n">
        <v>7975</v>
      </c>
      <c r="B720" s="38" t="n">
        <v>28</v>
      </c>
    </row>
    <row r="721" spans="1:6">
      <c r="A721" t="s">
        <v>4</v>
      </c>
      <c r="B721" s="4" t="s">
        <v>5</v>
      </c>
      <c r="C721" s="4" t="s">
        <v>7</v>
      </c>
      <c r="D721" s="4" t="s">
        <v>10</v>
      </c>
      <c r="E721" s="4" t="s">
        <v>8</v>
      </c>
    </row>
    <row r="722" spans="1:6">
      <c r="A722" t="n">
        <v>7976</v>
      </c>
      <c r="B722" s="32" t="n">
        <v>51</v>
      </c>
      <c r="C722" s="7" t="n">
        <v>4</v>
      </c>
      <c r="D722" s="7" t="n">
        <v>0</v>
      </c>
      <c r="E722" s="7" t="s">
        <v>89</v>
      </c>
    </row>
    <row r="723" spans="1:6">
      <c r="A723" t="s">
        <v>4</v>
      </c>
      <c r="B723" s="4" t="s">
        <v>5</v>
      </c>
      <c r="C723" s="4" t="s">
        <v>10</v>
      </c>
    </row>
    <row r="724" spans="1:6">
      <c r="A724" t="n">
        <v>7991</v>
      </c>
      <c r="B724" s="27" t="n">
        <v>16</v>
      </c>
      <c r="C724" s="7" t="n">
        <v>0</v>
      </c>
    </row>
    <row r="725" spans="1:6">
      <c r="A725" t="s">
        <v>4</v>
      </c>
      <c r="B725" s="4" t="s">
        <v>5</v>
      </c>
      <c r="C725" s="4" t="s">
        <v>10</v>
      </c>
      <c r="D725" s="4" t="s">
        <v>59</v>
      </c>
      <c r="E725" s="4" t="s">
        <v>7</v>
      </c>
      <c r="F725" s="4" t="s">
        <v>7</v>
      </c>
    </row>
    <row r="726" spans="1:6">
      <c r="A726" t="n">
        <v>7994</v>
      </c>
      <c r="B726" s="37" t="n">
        <v>26</v>
      </c>
      <c r="C726" s="7" t="n">
        <v>0</v>
      </c>
      <c r="D726" s="7" t="s">
        <v>90</v>
      </c>
      <c r="E726" s="7" t="n">
        <v>2</v>
      </c>
      <c r="F726" s="7" t="n">
        <v>0</v>
      </c>
    </row>
    <row r="727" spans="1:6">
      <c r="A727" t="s">
        <v>4</v>
      </c>
      <c r="B727" s="4" t="s">
        <v>5</v>
      </c>
    </row>
    <row r="728" spans="1:6">
      <c r="A728" t="n">
        <v>8069</v>
      </c>
      <c r="B728" s="38" t="n">
        <v>28</v>
      </c>
    </row>
    <row r="729" spans="1:6">
      <c r="A729" t="s">
        <v>4</v>
      </c>
      <c r="B729" s="4" t="s">
        <v>5</v>
      </c>
      <c r="C729" s="4" t="s">
        <v>10</v>
      </c>
      <c r="D729" s="4" t="s">
        <v>10</v>
      </c>
      <c r="E729" s="4" t="s">
        <v>10</v>
      </c>
    </row>
    <row r="730" spans="1:6">
      <c r="A730" t="n">
        <v>8070</v>
      </c>
      <c r="B730" s="34" t="n">
        <v>61</v>
      </c>
      <c r="C730" s="7" t="n">
        <v>5703</v>
      </c>
      <c r="D730" s="7" t="n">
        <v>65533</v>
      </c>
      <c r="E730" s="7" t="n">
        <v>1000</v>
      </c>
    </row>
    <row r="731" spans="1:6">
      <c r="A731" t="s">
        <v>4</v>
      </c>
      <c r="B731" s="4" t="s">
        <v>5</v>
      </c>
      <c r="C731" s="4" t="s">
        <v>10</v>
      </c>
    </row>
    <row r="732" spans="1:6">
      <c r="A732" t="n">
        <v>8077</v>
      </c>
      <c r="B732" s="11" t="n">
        <v>12</v>
      </c>
      <c r="C732" s="7" t="n">
        <v>8660</v>
      </c>
    </row>
    <row r="733" spans="1:6">
      <c r="A733" t="s">
        <v>4</v>
      </c>
      <c r="B733" s="4" t="s">
        <v>5</v>
      </c>
      <c r="C733" s="4" t="s">
        <v>11</v>
      </c>
    </row>
    <row r="734" spans="1:6">
      <c r="A734" t="n">
        <v>8080</v>
      </c>
      <c r="B734" s="12" t="n">
        <v>3</v>
      </c>
      <c r="C734" s="10" t="n">
        <f t="normal" ca="1">A744</f>
        <v>0</v>
      </c>
    </row>
    <row r="735" spans="1:6">
      <c r="A735" t="s">
        <v>4</v>
      </c>
      <c r="B735" s="4" t="s">
        <v>5</v>
      </c>
      <c r="C735" s="4" t="s">
        <v>7</v>
      </c>
      <c r="D735" s="4" t="s">
        <v>10</v>
      </c>
      <c r="E735" s="4" t="s">
        <v>8</v>
      </c>
    </row>
    <row r="736" spans="1:6">
      <c r="A736" t="n">
        <v>8085</v>
      </c>
      <c r="B736" s="32" t="n">
        <v>51</v>
      </c>
      <c r="C736" s="7" t="n">
        <v>4</v>
      </c>
      <c r="D736" s="7" t="n">
        <v>5703</v>
      </c>
      <c r="E736" s="7" t="s">
        <v>87</v>
      </c>
    </row>
    <row r="737" spans="1:6">
      <c r="A737" t="s">
        <v>4</v>
      </c>
      <c r="B737" s="4" t="s">
        <v>5</v>
      </c>
      <c r="C737" s="4" t="s">
        <v>10</v>
      </c>
    </row>
    <row r="738" spans="1:6">
      <c r="A738" t="n">
        <v>8099</v>
      </c>
      <c r="B738" s="27" t="n">
        <v>16</v>
      </c>
      <c r="C738" s="7" t="n">
        <v>0</v>
      </c>
    </row>
    <row r="739" spans="1:6">
      <c r="A739" t="s">
        <v>4</v>
      </c>
      <c r="B739" s="4" t="s">
        <v>5</v>
      </c>
      <c r="C739" s="4" t="s">
        <v>10</v>
      </c>
      <c r="D739" s="4" t="s">
        <v>59</v>
      </c>
      <c r="E739" s="4" t="s">
        <v>7</v>
      </c>
      <c r="F739" s="4" t="s">
        <v>7</v>
      </c>
      <c r="G739" s="4" t="s">
        <v>59</v>
      </c>
      <c r="H739" s="4" t="s">
        <v>7</v>
      </c>
      <c r="I739" s="4" t="s">
        <v>7</v>
      </c>
    </row>
    <row r="740" spans="1:6">
      <c r="A740" t="n">
        <v>8102</v>
      </c>
      <c r="B740" s="37" t="n">
        <v>26</v>
      </c>
      <c r="C740" s="7" t="n">
        <v>5703</v>
      </c>
      <c r="D740" s="7" t="s">
        <v>91</v>
      </c>
      <c r="E740" s="7" t="n">
        <v>2</v>
      </c>
      <c r="F740" s="7" t="n">
        <v>3</v>
      </c>
      <c r="G740" s="7" t="s">
        <v>92</v>
      </c>
      <c r="H740" s="7" t="n">
        <v>2</v>
      </c>
      <c r="I740" s="7" t="n">
        <v>0</v>
      </c>
    </row>
    <row r="741" spans="1:6">
      <c r="A741" t="s">
        <v>4</v>
      </c>
      <c r="B741" s="4" t="s">
        <v>5</v>
      </c>
    </row>
    <row r="742" spans="1:6">
      <c r="A742" t="n">
        <v>8339</v>
      </c>
      <c r="B742" s="38" t="n">
        <v>28</v>
      </c>
    </row>
    <row r="743" spans="1:6">
      <c r="A743" t="s">
        <v>4</v>
      </c>
      <c r="B743" s="4" t="s">
        <v>5</v>
      </c>
      <c r="C743" s="4" t="s">
        <v>11</v>
      </c>
    </row>
    <row r="744" spans="1:6">
      <c r="A744" t="n">
        <v>8340</v>
      </c>
      <c r="B744" s="12" t="n">
        <v>3</v>
      </c>
      <c r="C744" s="10" t="n">
        <f t="normal" ca="1">A1156</f>
        <v>0</v>
      </c>
    </row>
    <row r="745" spans="1:6">
      <c r="A745" t="s">
        <v>4</v>
      </c>
      <c r="B745" s="4" t="s">
        <v>5</v>
      </c>
      <c r="C745" s="4" t="s">
        <v>7</v>
      </c>
      <c r="D745" s="4" t="s">
        <v>10</v>
      </c>
      <c r="E745" s="4" t="s">
        <v>7</v>
      </c>
      <c r="F745" s="4" t="s">
        <v>11</v>
      </c>
    </row>
    <row r="746" spans="1:6">
      <c r="A746" t="n">
        <v>8345</v>
      </c>
      <c r="B746" s="9" t="n">
        <v>5</v>
      </c>
      <c r="C746" s="7" t="n">
        <v>30</v>
      </c>
      <c r="D746" s="7" t="n">
        <v>8954</v>
      </c>
      <c r="E746" s="7" t="n">
        <v>1</v>
      </c>
      <c r="F746" s="10" t="n">
        <f t="normal" ca="1">A826</f>
        <v>0</v>
      </c>
    </row>
    <row r="747" spans="1:6">
      <c r="A747" t="s">
        <v>4</v>
      </c>
      <c r="B747" s="4" t="s">
        <v>5</v>
      </c>
      <c r="C747" s="4" t="s">
        <v>10</v>
      </c>
      <c r="D747" s="4" t="s">
        <v>7</v>
      </c>
      <c r="E747" s="4" t="s">
        <v>7</v>
      </c>
      <c r="F747" s="4" t="s">
        <v>8</v>
      </c>
    </row>
    <row r="748" spans="1:6">
      <c r="A748" t="n">
        <v>8354</v>
      </c>
      <c r="B748" s="23" t="n">
        <v>20</v>
      </c>
      <c r="C748" s="7" t="n">
        <v>65534</v>
      </c>
      <c r="D748" s="7" t="n">
        <v>3</v>
      </c>
      <c r="E748" s="7" t="n">
        <v>10</v>
      </c>
      <c r="F748" s="7" t="s">
        <v>57</v>
      </c>
    </row>
    <row r="749" spans="1:6">
      <c r="A749" t="s">
        <v>4</v>
      </c>
      <c r="B749" s="4" t="s">
        <v>5</v>
      </c>
      <c r="C749" s="4" t="s">
        <v>10</v>
      </c>
    </row>
    <row r="750" spans="1:6">
      <c r="A750" t="n">
        <v>8375</v>
      </c>
      <c r="B750" s="27" t="n">
        <v>16</v>
      </c>
      <c r="C750" s="7" t="n">
        <v>0</v>
      </c>
    </row>
    <row r="751" spans="1:6">
      <c r="A751" t="s">
        <v>4</v>
      </c>
      <c r="B751" s="4" t="s">
        <v>5</v>
      </c>
      <c r="C751" s="4" t="s">
        <v>7</v>
      </c>
      <c r="D751" s="4" t="s">
        <v>16</v>
      </c>
    </row>
    <row r="752" spans="1:6">
      <c r="A752" t="n">
        <v>8378</v>
      </c>
      <c r="B752" s="35" t="n">
        <v>74</v>
      </c>
      <c r="C752" s="7" t="n">
        <v>48</v>
      </c>
      <c r="D752" s="7" t="n">
        <v>64</v>
      </c>
    </row>
    <row r="753" spans="1:9">
      <c r="A753" t="s">
        <v>4</v>
      </c>
      <c r="B753" s="4" t="s">
        <v>5</v>
      </c>
      <c r="C753" s="4" t="s">
        <v>7</v>
      </c>
      <c r="D753" s="4" t="s">
        <v>10</v>
      </c>
    </row>
    <row r="754" spans="1:9">
      <c r="A754" t="n">
        <v>8384</v>
      </c>
      <c r="B754" s="36" t="n">
        <v>22</v>
      </c>
      <c r="C754" s="7" t="n">
        <v>10</v>
      </c>
      <c r="D754" s="7" t="n">
        <v>0</v>
      </c>
    </row>
    <row r="755" spans="1:9">
      <c r="A755" t="s">
        <v>4</v>
      </c>
      <c r="B755" s="4" t="s">
        <v>5</v>
      </c>
      <c r="C755" s="4" t="s">
        <v>7</v>
      </c>
      <c r="D755" s="4" t="s">
        <v>10</v>
      </c>
      <c r="E755" s="4" t="s">
        <v>7</v>
      </c>
      <c r="F755" s="4" t="s">
        <v>7</v>
      </c>
      <c r="G755" s="4" t="s">
        <v>11</v>
      </c>
    </row>
    <row r="756" spans="1:9">
      <c r="A756" t="n">
        <v>8388</v>
      </c>
      <c r="B756" s="9" t="n">
        <v>5</v>
      </c>
      <c r="C756" s="7" t="n">
        <v>30</v>
      </c>
      <c r="D756" s="7" t="n">
        <v>8661</v>
      </c>
      <c r="E756" s="7" t="n">
        <v>8</v>
      </c>
      <c r="F756" s="7" t="n">
        <v>1</v>
      </c>
      <c r="G756" s="10" t="n">
        <f t="normal" ca="1">A816</f>
        <v>0</v>
      </c>
    </row>
    <row r="757" spans="1:9">
      <c r="A757" t="s">
        <v>4</v>
      </c>
      <c r="B757" s="4" t="s">
        <v>5</v>
      </c>
      <c r="C757" s="4" t="s">
        <v>7</v>
      </c>
      <c r="D757" s="4" t="s">
        <v>10</v>
      </c>
      <c r="E757" s="4" t="s">
        <v>8</v>
      </c>
    </row>
    <row r="758" spans="1:9">
      <c r="A758" t="n">
        <v>8398</v>
      </c>
      <c r="B758" s="32" t="n">
        <v>51</v>
      </c>
      <c r="C758" s="7" t="n">
        <v>4</v>
      </c>
      <c r="D758" s="7" t="n">
        <v>5703</v>
      </c>
      <c r="E758" s="7" t="s">
        <v>68</v>
      </c>
    </row>
    <row r="759" spans="1:9">
      <c r="A759" t="s">
        <v>4</v>
      </c>
      <c r="B759" s="4" t="s">
        <v>5</v>
      </c>
      <c r="C759" s="4" t="s">
        <v>10</v>
      </c>
    </row>
    <row r="760" spans="1:9">
      <c r="A760" t="n">
        <v>8411</v>
      </c>
      <c r="B760" s="27" t="n">
        <v>16</v>
      </c>
      <c r="C760" s="7" t="n">
        <v>0</v>
      </c>
    </row>
    <row r="761" spans="1:9">
      <c r="A761" t="s">
        <v>4</v>
      </c>
      <c r="B761" s="4" t="s">
        <v>5</v>
      </c>
      <c r="C761" s="4" t="s">
        <v>10</v>
      </c>
      <c r="D761" s="4" t="s">
        <v>59</v>
      </c>
      <c r="E761" s="4" t="s">
        <v>7</v>
      </c>
      <c r="F761" s="4" t="s">
        <v>7</v>
      </c>
      <c r="G761" s="4" t="s">
        <v>59</v>
      </c>
      <c r="H761" s="4" t="s">
        <v>7</v>
      </c>
      <c r="I761" s="4" t="s">
        <v>7</v>
      </c>
    </row>
    <row r="762" spans="1:9">
      <c r="A762" t="n">
        <v>8414</v>
      </c>
      <c r="B762" s="37" t="n">
        <v>26</v>
      </c>
      <c r="C762" s="7" t="n">
        <v>5703</v>
      </c>
      <c r="D762" s="7" t="s">
        <v>93</v>
      </c>
      <c r="E762" s="7" t="n">
        <v>2</v>
      </c>
      <c r="F762" s="7" t="n">
        <v>3</v>
      </c>
      <c r="G762" s="7" t="s">
        <v>94</v>
      </c>
      <c r="H762" s="7" t="n">
        <v>2</v>
      </c>
      <c r="I762" s="7" t="n">
        <v>0</v>
      </c>
    </row>
    <row r="763" spans="1:9">
      <c r="A763" t="s">
        <v>4</v>
      </c>
      <c r="B763" s="4" t="s">
        <v>5</v>
      </c>
    </row>
    <row r="764" spans="1:9">
      <c r="A764" t="n">
        <v>8616</v>
      </c>
      <c r="B764" s="38" t="n">
        <v>28</v>
      </c>
    </row>
    <row r="765" spans="1:9">
      <c r="A765" t="s">
        <v>4</v>
      </c>
      <c r="B765" s="4" t="s">
        <v>5</v>
      </c>
      <c r="C765" s="4" t="s">
        <v>10</v>
      </c>
      <c r="D765" s="4" t="s">
        <v>10</v>
      </c>
      <c r="E765" s="4" t="s">
        <v>10</v>
      </c>
    </row>
    <row r="766" spans="1:9">
      <c r="A766" t="n">
        <v>8617</v>
      </c>
      <c r="B766" s="34" t="n">
        <v>61</v>
      </c>
      <c r="C766" s="7" t="n">
        <v>61456</v>
      </c>
      <c r="D766" s="7" t="n">
        <v>5704</v>
      </c>
      <c r="E766" s="7" t="n">
        <v>1000</v>
      </c>
    </row>
    <row r="767" spans="1:9">
      <c r="A767" t="s">
        <v>4</v>
      </c>
      <c r="B767" s="4" t="s">
        <v>5</v>
      </c>
      <c r="C767" s="4" t="s">
        <v>10</v>
      </c>
    </row>
    <row r="768" spans="1:9">
      <c r="A768" t="n">
        <v>8624</v>
      </c>
      <c r="B768" s="27" t="n">
        <v>16</v>
      </c>
      <c r="C768" s="7" t="n">
        <v>500</v>
      </c>
    </row>
    <row r="769" spans="1:9">
      <c r="A769" t="s">
        <v>4</v>
      </c>
      <c r="B769" s="4" t="s">
        <v>5</v>
      </c>
      <c r="C769" s="4" t="s">
        <v>7</v>
      </c>
      <c r="D769" s="4" t="s">
        <v>10</v>
      </c>
      <c r="E769" s="4" t="s">
        <v>8</v>
      </c>
    </row>
    <row r="770" spans="1:9">
      <c r="A770" t="n">
        <v>8627</v>
      </c>
      <c r="B770" s="32" t="n">
        <v>51</v>
      </c>
      <c r="C770" s="7" t="n">
        <v>4</v>
      </c>
      <c r="D770" s="7" t="n">
        <v>0</v>
      </c>
      <c r="E770" s="7" t="s">
        <v>95</v>
      </c>
    </row>
    <row r="771" spans="1:9">
      <c r="A771" t="s">
        <v>4</v>
      </c>
      <c r="B771" s="4" t="s">
        <v>5</v>
      </c>
      <c r="C771" s="4" t="s">
        <v>10</v>
      </c>
    </row>
    <row r="772" spans="1:9">
      <c r="A772" t="n">
        <v>8641</v>
      </c>
      <c r="B772" s="27" t="n">
        <v>16</v>
      </c>
      <c r="C772" s="7" t="n">
        <v>0</v>
      </c>
    </row>
    <row r="773" spans="1:9">
      <c r="A773" t="s">
        <v>4</v>
      </c>
      <c r="B773" s="4" t="s">
        <v>5</v>
      </c>
      <c r="C773" s="4" t="s">
        <v>10</v>
      </c>
      <c r="D773" s="4" t="s">
        <v>59</v>
      </c>
      <c r="E773" s="4" t="s">
        <v>7</v>
      </c>
      <c r="F773" s="4" t="s">
        <v>7</v>
      </c>
    </row>
    <row r="774" spans="1:9">
      <c r="A774" t="n">
        <v>8644</v>
      </c>
      <c r="B774" s="37" t="n">
        <v>26</v>
      </c>
      <c r="C774" s="7" t="n">
        <v>0</v>
      </c>
      <c r="D774" s="7" t="s">
        <v>96</v>
      </c>
      <c r="E774" s="7" t="n">
        <v>2</v>
      </c>
      <c r="F774" s="7" t="n">
        <v>0</v>
      </c>
    </row>
    <row r="775" spans="1:9">
      <c r="A775" t="s">
        <v>4</v>
      </c>
      <c r="B775" s="4" t="s">
        <v>5</v>
      </c>
    </row>
    <row r="776" spans="1:9">
      <c r="A776" t="n">
        <v>8700</v>
      </c>
      <c r="B776" s="38" t="n">
        <v>28</v>
      </c>
    </row>
    <row r="777" spans="1:9">
      <c r="A777" t="s">
        <v>4</v>
      </c>
      <c r="B777" s="4" t="s">
        <v>5</v>
      </c>
      <c r="C777" s="4" t="s">
        <v>7</v>
      </c>
      <c r="D777" s="4" t="s">
        <v>10</v>
      </c>
      <c r="E777" s="4" t="s">
        <v>8</v>
      </c>
    </row>
    <row r="778" spans="1:9">
      <c r="A778" t="n">
        <v>8701</v>
      </c>
      <c r="B778" s="32" t="n">
        <v>51</v>
      </c>
      <c r="C778" s="7" t="n">
        <v>4</v>
      </c>
      <c r="D778" s="7" t="n">
        <v>5703</v>
      </c>
      <c r="E778" s="7" t="s">
        <v>97</v>
      </c>
    </row>
    <row r="779" spans="1:9">
      <c r="A779" t="s">
        <v>4</v>
      </c>
      <c r="B779" s="4" t="s">
        <v>5</v>
      </c>
      <c r="C779" s="4" t="s">
        <v>10</v>
      </c>
    </row>
    <row r="780" spans="1:9">
      <c r="A780" t="n">
        <v>8715</v>
      </c>
      <c r="B780" s="27" t="n">
        <v>16</v>
      </c>
      <c r="C780" s="7" t="n">
        <v>0</v>
      </c>
    </row>
    <row r="781" spans="1:9">
      <c r="A781" t="s">
        <v>4</v>
      </c>
      <c r="B781" s="4" t="s">
        <v>5</v>
      </c>
      <c r="C781" s="4" t="s">
        <v>10</v>
      </c>
      <c r="D781" s="4" t="s">
        <v>59</v>
      </c>
      <c r="E781" s="4" t="s">
        <v>7</v>
      </c>
      <c r="F781" s="4" t="s">
        <v>7</v>
      </c>
    </row>
    <row r="782" spans="1:9">
      <c r="A782" t="n">
        <v>8718</v>
      </c>
      <c r="B782" s="37" t="n">
        <v>26</v>
      </c>
      <c r="C782" s="7" t="n">
        <v>5703</v>
      </c>
      <c r="D782" s="7" t="s">
        <v>98</v>
      </c>
      <c r="E782" s="7" t="n">
        <v>2</v>
      </c>
      <c r="F782" s="7" t="n">
        <v>0</v>
      </c>
    </row>
    <row r="783" spans="1:9">
      <c r="A783" t="s">
        <v>4</v>
      </c>
      <c r="B783" s="4" t="s">
        <v>5</v>
      </c>
    </row>
    <row r="784" spans="1:9">
      <c r="A784" t="n">
        <v>8849</v>
      </c>
      <c r="B784" s="38" t="n">
        <v>28</v>
      </c>
    </row>
    <row r="785" spans="1:6">
      <c r="A785" t="s">
        <v>4</v>
      </c>
      <c r="B785" s="4" t="s">
        <v>5</v>
      </c>
      <c r="C785" s="4" t="s">
        <v>10</v>
      </c>
      <c r="D785" s="4" t="s">
        <v>10</v>
      </c>
      <c r="E785" s="4" t="s">
        <v>10</v>
      </c>
    </row>
    <row r="786" spans="1:6">
      <c r="A786" t="n">
        <v>8850</v>
      </c>
      <c r="B786" s="34" t="n">
        <v>61</v>
      </c>
      <c r="C786" s="7" t="n">
        <v>5703</v>
      </c>
      <c r="D786" s="7" t="n">
        <v>61456</v>
      </c>
      <c r="E786" s="7" t="n">
        <v>1000</v>
      </c>
    </row>
    <row r="787" spans="1:6">
      <c r="A787" t="s">
        <v>4</v>
      </c>
      <c r="B787" s="4" t="s">
        <v>5</v>
      </c>
      <c r="C787" s="4" t="s">
        <v>10</v>
      </c>
    </row>
    <row r="788" spans="1:6">
      <c r="A788" t="n">
        <v>8857</v>
      </c>
      <c r="B788" s="27" t="n">
        <v>16</v>
      </c>
      <c r="C788" s="7" t="n">
        <v>500</v>
      </c>
    </row>
    <row r="789" spans="1:6">
      <c r="A789" t="s">
        <v>4</v>
      </c>
      <c r="B789" s="4" t="s">
        <v>5</v>
      </c>
      <c r="C789" s="4" t="s">
        <v>7</v>
      </c>
      <c r="D789" s="4" t="s">
        <v>10</v>
      </c>
      <c r="E789" s="4" t="s">
        <v>8</v>
      </c>
    </row>
    <row r="790" spans="1:6">
      <c r="A790" t="n">
        <v>8860</v>
      </c>
      <c r="B790" s="32" t="n">
        <v>51</v>
      </c>
      <c r="C790" s="7" t="n">
        <v>4</v>
      </c>
      <c r="D790" s="7" t="n">
        <v>5703</v>
      </c>
      <c r="E790" s="7" t="s">
        <v>68</v>
      </c>
    </row>
    <row r="791" spans="1:6">
      <c r="A791" t="s">
        <v>4</v>
      </c>
      <c r="B791" s="4" t="s">
        <v>5</v>
      </c>
      <c r="C791" s="4" t="s">
        <v>10</v>
      </c>
    </row>
    <row r="792" spans="1:6">
      <c r="A792" t="n">
        <v>8873</v>
      </c>
      <c r="B792" s="27" t="n">
        <v>16</v>
      </c>
      <c r="C792" s="7" t="n">
        <v>0</v>
      </c>
    </row>
    <row r="793" spans="1:6">
      <c r="A793" t="s">
        <v>4</v>
      </c>
      <c r="B793" s="4" t="s">
        <v>5</v>
      </c>
      <c r="C793" s="4" t="s">
        <v>10</v>
      </c>
      <c r="D793" s="4" t="s">
        <v>59</v>
      </c>
      <c r="E793" s="4" t="s">
        <v>7</v>
      </c>
      <c r="F793" s="4" t="s">
        <v>7</v>
      </c>
    </row>
    <row r="794" spans="1:6">
      <c r="A794" t="n">
        <v>8876</v>
      </c>
      <c r="B794" s="37" t="n">
        <v>26</v>
      </c>
      <c r="C794" s="7" t="n">
        <v>5703</v>
      </c>
      <c r="D794" s="7" t="s">
        <v>99</v>
      </c>
      <c r="E794" s="7" t="n">
        <v>2</v>
      </c>
      <c r="F794" s="7" t="n">
        <v>0</v>
      </c>
    </row>
    <row r="795" spans="1:6">
      <c r="A795" t="s">
        <v>4</v>
      </c>
      <c r="B795" s="4" t="s">
        <v>5</v>
      </c>
    </row>
    <row r="796" spans="1:6">
      <c r="A796" t="n">
        <v>8986</v>
      </c>
      <c r="B796" s="38" t="n">
        <v>28</v>
      </c>
    </row>
    <row r="797" spans="1:6">
      <c r="A797" t="s">
        <v>4</v>
      </c>
      <c r="B797" s="4" t="s">
        <v>5</v>
      </c>
      <c r="C797" s="4" t="s">
        <v>7</v>
      </c>
      <c r="D797" s="4" t="s">
        <v>10</v>
      </c>
      <c r="E797" s="4" t="s">
        <v>8</v>
      </c>
    </row>
    <row r="798" spans="1:6">
      <c r="A798" t="n">
        <v>8987</v>
      </c>
      <c r="B798" s="32" t="n">
        <v>51</v>
      </c>
      <c r="C798" s="7" t="n">
        <v>4</v>
      </c>
      <c r="D798" s="7" t="n">
        <v>0</v>
      </c>
      <c r="E798" s="7" t="s">
        <v>100</v>
      </c>
    </row>
    <row r="799" spans="1:6">
      <c r="A799" t="s">
        <v>4</v>
      </c>
      <c r="B799" s="4" t="s">
        <v>5</v>
      </c>
      <c r="C799" s="4" t="s">
        <v>10</v>
      </c>
    </row>
    <row r="800" spans="1:6">
      <c r="A800" t="n">
        <v>9000</v>
      </c>
      <c r="B800" s="27" t="n">
        <v>16</v>
      </c>
      <c r="C800" s="7" t="n">
        <v>0</v>
      </c>
    </row>
    <row r="801" spans="1:6">
      <c r="A801" t="s">
        <v>4</v>
      </c>
      <c r="B801" s="4" t="s">
        <v>5</v>
      </c>
      <c r="C801" s="4" t="s">
        <v>10</v>
      </c>
      <c r="D801" s="4" t="s">
        <v>59</v>
      </c>
      <c r="E801" s="4" t="s">
        <v>7</v>
      </c>
      <c r="F801" s="4" t="s">
        <v>7</v>
      </c>
    </row>
    <row r="802" spans="1:6">
      <c r="A802" t="n">
        <v>9003</v>
      </c>
      <c r="B802" s="37" t="n">
        <v>26</v>
      </c>
      <c r="C802" s="7" t="n">
        <v>0</v>
      </c>
      <c r="D802" s="7" t="s">
        <v>101</v>
      </c>
      <c r="E802" s="7" t="n">
        <v>2</v>
      </c>
      <c r="F802" s="7" t="n">
        <v>0</v>
      </c>
    </row>
    <row r="803" spans="1:6">
      <c r="A803" t="s">
        <v>4</v>
      </c>
      <c r="B803" s="4" t="s">
        <v>5</v>
      </c>
    </row>
    <row r="804" spans="1:6">
      <c r="A804" t="n">
        <v>9028</v>
      </c>
      <c r="B804" s="38" t="n">
        <v>28</v>
      </c>
    </row>
    <row r="805" spans="1:6">
      <c r="A805" t="s">
        <v>4</v>
      </c>
      <c r="B805" s="4" t="s">
        <v>5</v>
      </c>
      <c r="C805" s="4" t="s">
        <v>10</v>
      </c>
      <c r="D805" s="4" t="s">
        <v>10</v>
      </c>
      <c r="E805" s="4" t="s">
        <v>10</v>
      </c>
    </row>
    <row r="806" spans="1:6">
      <c r="A806" t="n">
        <v>9029</v>
      </c>
      <c r="B806" s="34" t="n">
        <v>61</v>
      </c>
      <c r="C806" s="7" t="n">
        <v>5703</v>
      </c>
      <c r="D806" s="7" t="n">
        <v>65533</v>
      </c>
      <c r="E806" s="7" t="n">
        <v>1000</v>
      </c>
    </row>
    <row r="807" spans="1:6">
      <c r="A807" t="s">
        <v>4</v>
      </c>
      <c r="B807" s="4" t="s">
        <v>5</v>
      </c>
      <c r="C807" s="4" t="s">
        <v>10</v>
      </c>
      <c r="D807" s="4" t="s">
        <v>10</v>
      </c>
      <c r="E807" s="4" t="s">
        <v>10</v>
      </c>
    </row>
    <row r="808" spans="1:6">
      <c r="A808" t="n">
        <v>9036</v>
      </c>
      <c r="B808" s="34" t="n">
        <v>61</v>
      </c>
      <c r="C808" s="7" t="n">
        <v>61456</v>
      </c>
      <c r="D808" s="7" t="n">
        <v>65533</v>
      </c>
      <c r="E808" s="7" t="n">
        <v>1000</v>
      </c>
    </row>
    <row r="809" spans="1:6">
      <c r="A809" t="s">
        <v>4</v>
      </c>
      <c r="B809" s="4" t="s">
        <v>5</v>
      </c>
      <c r="C809" s="4" t="s">
        <v>7</v>
      </c>
      <c r="D809" s="4" t="s">
        <v>10</v>
      </c>
      <c r="E809" s="4" t="s">
        <v>8</v>
      </c>
      <c r="F809" s="4" t="s">
        <v>8</v>
      </c>
      <c r="G809" s="4" t="s">
        <v>8</v>
      </c>
      <c r="H809" s="4" t="s">
        <v>8</v>
      </c>
    </row>
    <row r="810" spans="1:6">
      <c r="A810" t="n">
        <v>9043</v>
      </c>
      <c r="B810" s="32" t="n">
        <v>51</v>
      </c>
      <c r="C810" s="7" t="n">
        <v>3</v>
      </c>
      <c r="D810" s="7" t="n">
        <v>65534</v>
      </c>
      <c r="E810" s="7" t="s">
        <v>53</v>
      </c>
      <c r="F810" s="7" t="s">
        <v>52</v>
      </c>
      <c r="G810" s="7" t="s">
        <v>41</v>
      </c>
      <c r="H810" s="7" t="s">
        <v>42</v>
      </c>
    </row>
    <row r="811" spans="1:6">
      <c r="A811" t="s">
        <v>4</v>
      </c>
      <c r="B811" s="4" t="s">
        <v>5</v>
      </c>
      <c r="C811" s="4" t="s">
        <v>10</v>
      </c>
    </row>
    <row r="812" spans="1:6">
      <c r="A812" t="n">
        <v>9072</v>
      </c>
      <c r="B812" s="11" t="n">
        <v>12</v>
      </c>
      <c r="C812" s="7" t="n">
        <v>8661</v>
      </c>
    </row>
    <row r="813" spans="1:6">
      <c r="A813" t="s">
        <v>4</v>
      </c>
      <c r="B813" s="4" t="s">
        <v>5</v>
      </c>
      <c r="C813" s="4" t="s">
        <v>11</v>
      </c>
    </row>
    <row r="814" spans="1:6">
      <c r="A814" t="n">
        <v>9075</v>
      </c>
      <c r="B814" s="12" t="n">
        <v>3</v>
      </c>
      <c r="C814" s="10" t="n">
        <f t="normal" ca="1">A824</f>
        <v>0</v>
      </c>
    </row>
    <row r="815" spans="1:6">
      <c r="A815" t="s">
        <v>4</v>
      </c>
      <c r="B815" s="4" t="s">
        <v>5</v>
      </c>
      <c r="C815" s="4" t="s">
        <v>7</v>
      </c>
      <c r="D815" s="4" t="s">
        <v>10</v>
      </c>
      <c r="E815" s="4" t="s">
        <v>8</v>
      </c>
    </row>
    <row r="816" spans="1:6">
      <c r="A816" t="n">
        <v>9080</v>
      </c>
      <c r="B816" s="32" t="n">
        <v>51</v>
      </c>
      <c r="C816" s="7" t="n">
        <v>4</v>
      </c>
      <c r="D816" s="7" t="n">
        <v>5703</v>
      </c>
      <c r="E816" s="7" t="s">
        <v>58</v>
      </c>
    </row>
    <row r="817" spans="1:8">
      <c r="A817" t="s">
        <v>4</v>
      </c>
      <c r="B817" s="4" t="s">
        <v>5</v>
      </c>
      <c r="C817" s="4" t="s">
        <v>10</v>
      </c>
    </row>
    <row r="818" spans="1:8">
      <c r="A818" t="n">
        <v>9094</v>
      </c>
      <c r="B818" s="27" t="n">
        <v>16</v>
      </c>
      <c r="C818" s="7" t="n">
        <v>0</v>
      </c>
    </row>
    <row r="819" spans="1:8">
      <c r="A819" t="s">
        <v>4</v>
      </c>
      <c r="B819" s="4" t="s">
        <v>5</v>
      </c>
      <c r="C819" s="4" t="s">
        <v>10</v>
      </c>
      <c r="D819" s="4" t="s">
        <v>59</v>
      </c>
      <c r="E819" s="4" t="s">
        <v>7</v>
      </c>
      <c r="F819" s="4" t="s">
        <v>7</v>
      </c>
      <c r="G819" s="4" t="s">
        <v>59</v>
      </c>
      <c r="H819" s="4" t="s">
        <v>7</v>
      </c>
      <c r="I819" s="4" t="s">
        <v>7</v>
      </c>
    </row>
    <row r="820" spans="1:8">
      <c r="A820" t="n">
        <v>9097</v>
      </c>
      <c r="B820" s="37" t="n">
        <v>26</v>
      </c>
      <c r="C820" s="7" t="n">
        <v>5703</v>
      </c>
      <c r="D820" s="7" t="s">
        <v>102</v>
      </c>
      <c r="E820" s="7" t="n">
        <v>2</v>
      </c>
      <c r="F820" s="7" t="n">
        <v>3</v>
      </c>
      <c r="G820" s="7" t="s">
        <v>103</v>
      </c>
      <c r="H820" s="7" t="n">
        <v>2</v>
      </c>
      <c r="I820" s="7" t="n">
        <v>0</v>
      </c>
    </row>
    <row r="821" spans="1:8">
      <c r="A821" t="s">
        <v>4</v>
      </c>
      <c r="B821" s="4" t="s">
        <v>5</v>
      </c>
    </row>
    <row r="822" spans="1:8">
      <c r="A822" t="n">
        <v>9277</v>
      </c>
      <c r="B822" s="38" t="n">
        <v>28</v>
      </c>
    </row>
    <row r="823" spans="1:8">
      <c r="A823" t="s">
        <v>4</v>
      </c>
      <c r="B823" s="4" t="s">
        <v>5</v>
      </c>
      <c r="C823" s="4" t="s">
        <v>11</v>
      </c>
    </row>
    <row r="824" spans="1:8">
      <c r="A824" t="n">
        <v>9278</v>
      </c>
      <c r="B824" s="12" t="n">
        <v>3</v>
      </c>
      <c r="C824" s="10" t="n">
        <f t="normal" ca="1">A1156</f>
        <v>0</v>
      </c>
    </row>
    <row r="825" spans="1:8">
      <c r="A825" t="s">
        <v>4</v>
      </c>
      <c r="B825" s="4" t="s">
        <v>5</v>
      </c>
      <c r="C825" s="4" t="s">
        <v>7</v>
      </c>
      <c r="D825" s="4" t="s">
        <v>10</v>
      </c>
      <c r="E825" s="4" t="s">
        <v>7</v>
      </c>
      <c r="F825" s="4" t="s">
        <v>11</v>
      </c>
    </row>
    <row r="826" spans="1:8">
      <c r="A826" t="n">
        <v>9283</v>
      </c>
      <c r="B826" s="9" t="n">
        <v>5</v>
      </c>
      <c r="C826" s="7" t="n">
        <v>30</v>
      </c>
      <c r="D826" s="7" t="n">
        <v>8953</v>
      </c>
      <c r="E826" s="7" t="n">
        <v>1</v>
      </c>
      <c r="F826" s="10" t="n">
        <f t="normal" ca="1">A938</f>
        <v>0</v>
      </c>
    </row>
    <row r="827" spans="1:8">
      <c r="A827" t="s">
        <v>4</v>
      </c>
      <c r="B827" s="4" t="s">
        <v>5</v>
      </c>
      <c r="C827" s="4" t="s">
        <v>7</v>
      </c>
      <c r="D827" s="4" t="s">
        <v>10</v>
      </c>
      <c r="E827" s="4" t="s">
        <v>7</v>
      </c>
      <c r="F827" s="4" t="s">
        <v>7</v>
      </c>
      <c r="G827" s="4" t="s">
        <v>11</v>
      </c>
    </row>
    <row r="828" spans="1:8">
      <c r="A828" t="n">
        <v>9292</v>
      </c>
      <c r="B828" s="9" t="n">
        <v>5</v>
      </c>
      <c r="C828" s="7" t="n">
        <v>30</v>
      </c>
      <c r="D828" s="7" t="n">
        <v>0</v>
      </c>
      <c r="E828" s="7" t="n">
        <v>8</v>
      </c>
      <c r="F828" s="7" t="n">
        <v>1</v>
      </c>
      <c r="G828" s="10" t="n">
        <f t="normal" ca="1">A868</f>
        <v>0</v>
      </c>
    </row>
    <row r="829" spans="1:8">
      <c r="A829" t="s">
        <v>4</v>
      </c>
      <c r="B829" s="4" t="s">
        <v>5</v>
      </c>
      <c r="C829" s="4" t="s">
        <v>10</v>
      </c>
      <c r="D829" s="4" t="s">
        <v>7</v>
      </c>
      <c r="E829" s="4" t="s">
        <v>7</v>
      </c>
      <c r="F829" s="4" t="s">
        <v>8</v>
      </c>
    </row>
    <row r="830" spans="1:8">
      <c r="A830" t="n">
        <v>9302</v>
      </c>
      <c r="B830" s="23" t="n">
        <v>20</v>
      </c>
      <c r="C830" s="7" t="n">
        <v>65534</v>
      </c>
      <c r="D830" s="7" t="n">
        <v>3</v>
      </c>
      <c r="E830" s="7" t="n">
        <v>10</v>
      </c>
      <c r="F830" s="7" t="s">
        <v>57</v>
      </c>
    </row>
    <row r="831" spans="1:8">
      <c r="A831" t="s">
        <v>4</v>
      </c>
      <c r="B831" s="4" t="s">
        <v>5</v>
      </c>
      <c r="C831" s="4" t="s">
        <v>10</v>
      </c>
    </row>
    <row r="832" spans="1:8">
      <c r="A832" t="n">
        <v>9323</v>
      </c>
      <c r="B832" s="27" t="n">
        <v>16</v>
      </c>
      <c r="C832" s="7" t="n">
        <v>0</v>
      </c>
    </row>
    <row r="833" spans="1:9">
      <c r="A833" t="s">
        <v>4</v>
      </c>
      <c r="B833" s="4" t="s">
        <v>5</v>
      </c>
      <c r="C833" s="4" t="s">
        <v>7</v>
      </c>
      <c r="D833" s="4" t="s">
        <v>16</v>
      </c>
    </row>
    <row r="834" spans="1:9">
      <c r="A834" t="n">
        <v>9326</v>
      </c>
      <c r="B834" s="35" t="n">
        <v>74</v>
      </c>
      <c r="C834" s="7" t="n">
        <v>48</v>
      </c>
      <c r="D834" s="7" t="n">
        <v>1088</v>
      </c>
    </row>
    <row r="835" spans="1:9">
      <c r="A835" t="s">
        <v>4</v>
      </c>
      <c r="B835" s="4" t="s">
        <v>5</v>
      </c>
      <c r="C835" s="4" t="s">
        <v>7</v>
      </c>
      <c r="D835" s="4" t="s">
        <v>10</v>
      </c>
    </row>
    <row r="836" spans="1:9">
      <c r="A836" t="n">
        <v>9332</v>
      </c>
      <c r="B836" s="36" t="n">
        <v>22</v>
      </c>
      <c r="C836" s="7" t="n">
        <v>10</v>
      </c>
      <c r="D836" s="7" t="n">
        <v>0</v>
      </c>
    </row>
    <row r="837" spans="1:9">
      <c r="A837" t="s">
        <v>4</v>
      </c>
      <c r="B837" s="4" t="s">
        <v>5</v>
      </c>
      <c r="C837" s="4" t="s">
        <v>7</v>
      </c>
      <c r="D837" s="4" t="s">
        <v>10</v>
      </c>
      <c r="E837" s="4" t="s">
        <v>8</v>
      </c>
    </row>
    <row r="838" spans="1:9">
      <c r="A838" t="n">
        <v>9336</v>
      </c>
      <c r="B838" s="32" t="n">
        <v>51</v>
      </c>
      <c r="C838" s="7" t="n">
        <v>4</v>
      </c>
      <c r="D838" s="7" t="n">
        <v>5704</v>
      </c>
      <c r="E838" s="7" t="s">
        <v>58</v>
      </c>
    </row>
    <row r="839" spans="1:9">
      <c r="A839" t="s">
        <v>4</v>
      </c>
      <c r="B839" s="4" t="s">
        <v>5</v>
      </c>
      <c r="C839" s="4" t="s">
        <v>10</v>
      </c>
    </row>
    <row r="840" spans="1:9">
      <c r="A840" t="n">
        <v>9350</v>
      </c>
      <c r="B840" s="27" t="n">
        <v>16</v>
      </c>
      <c r="C840" s="7" t="n">
        <v>0</v>
      </c>
    </row>
    <row r="841" spans="1:9">
      <c r="A841" t="s">
        <v>4</v>
      </c>
      <c r="B841" s="4" t="s">
        <v>5</v>
      </c>
      <c r="C841" s="4" t="s">
        <v>10</v>
      </c>
      <c r="D841" s="4" t="s">
        <v>59</v>
      </c>
      <c r="E841" s="4" t="s">
        <v>7</v>
      </c>
      <c r="F841" s="4" t="s">
        <v>7</v>
      </c>
      <c r="G841" s="4" t="s">
        <v>59</v>
      </c>
      <c r="H841" s="4" t="s">
        <v>7</v>
      </c>
      <c r="I841" s="4" t="s">
        <v>7</v>
      </c>
    </row>
    <row r="842" spans="1:9">
      <c r="A842" t="n">
        <v>9353</v>
      </c>
      <c r="B842" s="37" t="n">
        <v>26</v>
      </c>
      <c r="C842" s="7" t="n">
        <v>5704</v>
      </c>
      <c r="D842" s="7" t="s">
        <v>104</v>
      </c>
      <c r="E842" s="7" t="n">
        <v>2</v>
      </c>
      <c r="F842" s="7" t="n">
        <v>3</v>
      </c>
      <c r="G842" s="7" t="s">
        <v>105</v>
      </c>
      <c r="H842" s="7" t="n">
        <v>2</v>
      </c>
      <c r="I842" s="7" t="n">
        <v>0</v>
      </c>
    </row>
    <row r="843" spans="1:9">
      <c r="A843" t="s">
        <v>4</v>
      </c>
      <c r="B843" s="4" t="s">
        <v>5</v>
      </c>
    </row>
    <row r="844" spans="1:9">
      <c r="A844" t="n">
        <v>9531</v>
      </c>
      <c r="B844" s="38" t="n">
        <v>28</v>
      </c>
    </row>
    <row r="845" spans="1:9">
      <c r="A845" t="s">
        <v>4</v>
      </c>
      <c r="B845" s="4" t="s">
        <v>5</v>
      </c>
      <c r="C845" s="4" t="s">
        <v>7</v>
      </c>
      <c r="D845" s="4" t="s">
        <v>10</v>
      </c>
      <c r="E845" s="4" t="s">
        <v>8</v>
      </c>
    </row>
    <row r="846" spans="1:9">
      <c r="A846" t="n">
        <v>9532</v>
      </c>
      <c r="B846" s="32" t="n">
        <v>51</v>
      </c>
      <c r="C846" s="7" t="n">
        <v>4</v>
      </c>
      <c r="D846" s="7" t="n">
        <v>5703</v>
      </c>
      <c r="E846" s="7" t="s">
        <v>106</v>
      </c>
    </row>
    <row r="847" spans="1:9">
      <c r="A847" t="s">
        <v>4</v>
      </c>
      <c r="B847" s="4" t="s">
        <v>5</v>
      </c>
      <c r="C847" s="4" t="s">
        <v>10</v>
      </c>
    </row>
    <row r="848" spans="1:9">
      <c r="A848" t="n">
        <v>9546</v>
      </c>
      <c r="B848" s="27" t="n">
        <v>16</v>
      </c>
      <c r="C848" s="7" t="n">
        <v>0</v>
      </c>
    </row>
    <row r="849" spans="1:9">
      <c r="A849" t="s">
        <v>4</v>
      </c>
      <c r="B849" s="4" t="s">
        <v>5</v>
      </c>
      <c r="C849" s="4" t="s">
        <v>10</v>
      </c>
      <c r="D849" s="4" t="s">
        <v>59</v>
      </c>
      <c r="E849" s="4" t="s">
        <v>7</v>
      </c>
      <c r="F849" s="4" t="s">
        <v>7</v>
      </c>
    </row>
    <row r="850" spans="1:9">
      <c r="A850" t="n">
        <v>9549</v>
      </c>
      <c r="B850" s="37" t="n">
        <v>26</v>
      </c>
      <c r="C850" s="7" t="n">
        <v>5703</v>
      </c>
      <c r="D850" s="7" t="s">
        <v>107</v>
      </c>
      <c r="E850" s="7" t="n">
        <v>2</v>
      </c>
      <c r="F850" s="7" t="n">
        <v>0</v>
      </c>
    </row>
    <row r="851" spans="1:9">
      <c r="A851" t="s">
        <v>4</v>
      </c>
      <c r="B851" s="4" t="s">
        <v>5</v>
      </c>
    </row>
    <row r="852" spans="1:9">
      <c r="A852" t="n">
        <v>9642</v>
      </c>
      <c r="B852" s="38" t="n">
        <v>28</v>
      </c>
    </row>
    <row r="853" spans="1:9">
      <c r="A853" t="s">
        <v>4</v>
      </c>
      <c r="B853" s="4" t="s">
        <v>5</v>
      </c>
      <c r="C853" s="4" t="s">
        <v>7</v>
      </c>
      <c r="D853" s="4" t="s">
        <v>10</v>
      </c>
      <c r="E853" s="4" t="s">
        <v>8</v>
      </c>
    </row>
    <row r="854" spans="1:9">
      <c r="A854" t="n">
        <v>9643</v>
      </c>
      <c r="B854" s="32" t="n">
        <v>51</v>
      </c>
      <c r="C854" s="7" t="n">
        <v>4</v>
      </c>
      <c r="D854" s="7" t="n">
        <v>5704</v>
      </c>
      <c r="E854" s="7" t="s">
        <v>68</v>
      </c>
    </row>
    <row r="855" spans="1:9">
      <c r="A855" t="s">
        <v>4</v>
      </c>
      <c r="B855" s="4" t="s">
        <v>5</v>
      </c>
      <c r="C855" s="4" t="s">
        <v>10</v>
      </c>
    </row>
    <row r="856" spans="1:9">
      <c r="A856" t="n">
        <v>9656</v>
      </c>
      <c r="B856" s="27" t="n">
        <v>16</v>
      </c>
      <c r="C856" s="7" t="n">
        <v>0</v>
      </c>
    </row>
    <row r="857" spans="1:9">
      <c r="A857" t="s">
        <v>4</v>
      </c>
      <c r="B857" s="4" t="s">
        <v>5</v>
      </c>
      <c r="C857" s="4" t="s">
        <v>10</v>
      </c>
      <c r="D857" s="4" t="s">
        <v>59</v>
      </c>
      <c r="E857" s="4" t="s">
        <v>7</v>
      </c>
      <c r="F857" s="4" t="s">
        <v>7</v>
      </c>
    </row>
    <row r="858" spans="1:9">
      <c r="A858" t="n">
        <v>9659</v>
      </c>
      <c r="B858" s="37" t="n">
        <v>26</v>
      </c>
      <c r="C858" s="7" t="n">
        <v>5704</v>
      </c>
      <c r="D858" s="7" t="s">
        <v>108</v>
      </c>
      <c r="E858" s="7" t="n">
        <v>2</v>
      </c>
      <c r="F858" s="7" t="n">
        <v>0</v>
      </c>
    </row>
    <row r="859" spans="1:9">
      <c r="A859" t="s">
        <v>4</v>
      </c>
      <c r="B859" s="4" t="s">
        <v>5</v>
      </c>
    </row>
    <row r="860" spans="1:9">
      <c r="A860" t="n">
        <v>9782</v>
      </c>
      <c r="B860" s="38" t="n">
        <v>28</v>
      </c>
    </row>
    <row r="861" spans="1:9">
      <c r="A861" t="s">
        <v>4</v>
      </c>
      <c r="B861" s="4" t="s">
        <v>5</v>
      </c>
      <c r="C861" s="4" t="s">
        <v>10</v>
      </c>
    </row>
    <row r="862" spans="1:9">
      <c r="A862" t="n">
        <v>9783</v>
      </c>
      <c r="B862" s="11" t="n">
        <v>12</v>
      </c>
      <c r="C862" s="7" t="n">
        <v>0</v>
      </c>
    </row>
    <row r="863" spans="1:9">
      <c r="A863" t="s">
        <v>4</v>
      </c>
      <c r="B863" s="4" t="s">
        <v>5</v>
      </c>
      <c r="C863" s="4" t="s">
        <v>7</v>
      </c>
      <c r="D863" s="4" t="s">
        <v>10</v>
      </c>
      <c r="E863" s="4" t="s">
        <v>8</v>
      </c>
      <c r="F863" s="4" t="s">
        <v>8</v>
      </c>
      <c r="G863" s="4" t="s">
        <v>8</v>
      </c>
      <c r="H863" s="4" t="s">
        <v>8</v>
      </c>
    </row>
    <row r="864" spans="1:9">
      <c r="A864" t="n">
        <v>9786</v>
      </c>
      <c r="B864" s="32" t="n">
        <v>51</v>
      </c>
      <c r="C864" s="7" t="n">
        <v>3</v>
      </c>
      <c r="D864" s="7" t="n">
        <v>65534</v>
      </c>
      <c r="E864" s="7" t="s">
        <v>51</v>
      </c>
      <c r="F864" s="7" t="s">
        <v>52</v>
      </c>
      <c r="G864" s="7" t="s">
        <v>41</v>
      </c>
      <c r="H864" s="7" t="s">
        <v>42</v>
      </c>
    </row>
    <row r="865" spans="1:8">
      <c r="A865" t="s">
        <v>4</v>
      </c>
      <c r="B865" s="4" t="s">
        <v>5</v>
      </c>
      <c r="C865" s="4" t="s">
        <v>11</v>
      </c>
    </row>
    <row r="866" spans="1:8">
      <c r="A866" t="n">
        <v>9815</v>
      </c>
      <c r="B866" s="12" t="n">
        <v>3</v>
      </c>
      <c r="C866" s="10" t="n">
        <f t="normal" ca="1">A936</f>
        <v>0</v>
      </c>
    </row>
    <row r="867" spans="1:8">
      <c r="A867" t="s">
        <v>4</v>
      </c>
      <c r="B867" s="4" t="s">
        <v>5</v>
      </c>
      <c r="C867" s="4" t="s">
        <v>7</v>
      </c>
      <c r="D867" s="4" t="s">
        <v>10</v>
      </c>
      <c r="E867" s="4" t="s">
        <v>7</v>
      </c>
      <c r="F867" s="4" t="s">
        <v>7</v>
      </c>
      <c r="G867" s="4" t="s">
        <v>11</v>
      </c>
    </row>
    <row r="868" spans="1:8">
      <c r="A868" t="n">
        <v>9820</v>
      </c>
      <c r="B868" s="9" t="n">
        <v>5</v>
      </c>
      <c r="C868" s="7" t="n">
        <v>30</v>
      </c>
      <c r="D868" s="7" t="n">
        <v>7</v>
      </c>
      <c r="E868" s="7" t="n">
        <v>8</v>
      </c>
      <c r="F868" s="7" t="n">
        <v>1</v>
      </c>
      <c r="G868" s="10" t="n">
        <f t="normal" ca="1">A916</f>
        <v>0</v>
      </c>
    </row>
    <row r="869" spans="1:8">
      <c r="A869" t="s">
        <v>4</v>
      </c>
      <c r="B869" s="4" t="s">
        <v>5</v>
      </c>
      <c r="C869" s="4" t="s">
        <v>10</v>
      </c>
      <c r="D869" s="4" t="s">
        <v>7</v>
      </c>
      <c r="E869" s="4" t="s">
        <v>7</v>
      </c>
      <c r="F869" s="4" t="s">
        <v>8</v>
      </c>
    </row>
    <row r="870" spans="1:8">
      <c r="A870" t="n">
        <v>9830</v>
      </c>
      <c r="B870" s="23" t="n">
        <v>20</v>
      </c>
      <c r="C870" s="7" t="n">
        <v>65534</v>
      </c>
      <c r="D870" s="7" t="n">
        <v>3</v>
      </c>
      <c r="E870" s="7" t="n">
        <v>10</v>
      </c>
      <c r="F870" s="7" t="s">
        <v>57</v>
      </c>
    </row>
    <row r="871" spans="1:8">
      <c r="A871" t="s">
        <v>4</v>
      </c>
      <c r="B871" s="4" t="s">
        <v>5</v>
      </c>
      <c r="C871" s="4" t="s">
        <v>10</v>
      </c>
    </row>
    <row r="872" spans="1:8">
      <c r="A872" t="n">
        <v>9851</v>
      </c>
      <c r="B872" s="27" t="n">
        <v>16</v>
      </c>
      <c r="C872" s="7" t="n">
        <v>0</v>
      </c>
    </row>
    <row r="873" spans="1:8">
      <c r="A873" t="s">
        <v>4</v>
      </c>
      <c r="B873" s="4" t="s">
        <v>5</v>
      </c>
      <c r="C873" s="4" t="s">
        <v>7</v>
      </c>
      <c r="D873" s="4" t="s">
        <v>16</v>
      </c>
    </row>
    <row r="874" spans="1:8">
      <c r="A874" t="n">
        <v>9854</v>
      </c>
      <c r="B874" s="35" t="n">
        <v>74</v>
      </c>
      <c r="C874" s="7" t="n">
        <v>48</v>
      </c>
      <c r="D874" s="7" t="n">
        <v>64</v>
      </c>
    </row>
    <row r="875" spans="1:8">
      <c r="A875" t="s">
        <v>4</v>
      </c>
      <c r="B875" s="4" t="s">
        <v>5</v>
      </c>
      <c r="C875" s="4" t="s">
        <v>7</v>
      </c>
      <c r="D875" s="4" t="s">
        <v>10</v>
      </c>
    </row>
    <row r="876" spans="1:8">
      <c r="A876" t="n">
        <v>9860</v>
      </c>
      <c r="B876" s="36" t="n">
        <v>22</v>
      </c>
      <c r="C876" s="7" t="n">
        <v>10</v>
      </c>
      <c r="D876" s="7" t="n">
        <v>0</v>
      </c>
    </row>
    <row r="877" spans="1:8">
      <c r="A877" t="s">
        <v>4</v>
      </c>
      <c r="B877" s="4" t="s">
        <v>5</v>
      </c>
      <c r="C877" s="4" t="s">
        <v>7</v>
      </c>
      <c r="D877" s="4" t="s">
        <v>10</v>
      </c>
      <c r="E877" s="4" t="s">
        <v>8</v>
      </c>
    </row>
    <row r="878" spans="1:8">
      <c r="A878" t="n">
        <v>9864</v>
      </c>
      <c r="B878" s="32" t="n">
        <v>51</v>
      </c>
      <c r="C878" s="7" t="n">
        <v>4</v>
      </c>
      <c r="D878" s="7" t="n">
        <v>5703</v>
      </c>
      <c r="E878" s="7" t="s">
        <v>109</v>
      </c>
    </row>
    <row r="879" spans="1:8">
      <c r="A879" t="s">
        <v>4</v>
      </c>
      <c r="B879" s="4" t="s">
        <v>5</v>
      </c>
      <c r="C879" s="4" t="s">
        <v>10</v>
      </c>
    </row>
    <row r="880" spans="1:8">
      <c r="A880" t="n">
        <v>9877</v>
      </c>
      <c r="B880" s="27" t="n">
        <v>16</v>
      </c>
      <c r="C880" s="7" t="n">
        <v>0</v>
      </c>
    </row>
    <row r="881" spans="1:7">
      <c r="A881" t="s">
        <v>4</v>
      </c>
      <c r="B881" s="4" t="s">
        <v>5</v>
      </c>
      <c r="C881" s="4" t="s">
        <v>10</v>
      </c>
      <c r="D881" s="4" t="s">
        <v>59</v>
      </c>
      <c r="E881" s="4" t="s">
        <v>7</v>
      </c>
      <c r="F881" s="4" t="s">
        <v>7</v>
      </c>
      <c r="G881" s="4" t="s">
        <v>59</v>
      </c>
      <c r="H881" s="4" t="s">
        <v>7</v>
      </c>
      <c r="I881" s="4" t="s">
        <v>7</v>
      </c>
    </row>
    <row r="882" spans="1:7">
      <c r="A882" t="n">
        <v>9880</v>
      </c>
      <c r="B882" s="37" t="n">
        <v>26</v>
      </c>
      <c r="C882" s="7" t="n">
        <v>5703</v>
      </c>
      <c r="D882" s="7" t="s">
        <v>110</v>
      </c>
      <c r="E882" s="7" t="n">
        <v>2</v>
      </c>
      <c r="F882" s="7" t="n">
        <v>3</v>
      </c>
      <c r="G882" s="7" t="s">
        <v>111</v>
      </c>
      <c r="H882" s="7" t="n">
        <v>2</v>
      </c>
      <c r="I882" s="7" t="n">
        <v>0</v>
      </c>
    </row>
    <row r="883" spans="1:7">
      <c r="A883" t="s">
        <v>4</v>
      </c>
      <c r="B883" s="4" t="s">
        <v>5</v>
      </c>
    </row>
    <row r="884" spans="1:7">
      <c r="A884" t="n">
        <v>10008</v>
      </c>
      <c r="B884" s="38" t="n">
        <v>28</v>
      </c>
    </row>
    <row r="885" spans="1:7">
      <c r="A885" t="s">
        <v>4</v>
      </c>
      <c r="B885" s="4" t="s">
        <v>5</v>
      </c>
      <c r="C885" s="4" t="s">
        <v>7</v>
      </c>
      <c r="D885" s="4" t="s">
        <v>10</v>
      </c>
      <c r="E885" s="4" t="s">
        <v>8</v>
      </c>
    </row>
    <row r="886" spans="1:7">
      <c r="A886" t="n">
        <v>10009</v>
      </c>
      <c r="B886" s="32" t="n">
        <v>51</v>
      </c>
      <c r="C886" s="7" t="n">
        <v>4</v>
      </c>
      <c r="D886" s="7" t="n">
        <v>0</v>
      </c>
      <c r="E886" s="7" t="s">
        <v>68</v>
      </c>
    </row>
    <row r="887" spans="1:7">
      <c r="A887" t="s">
        <v>4</v>
      </c>
      <c r="B887" s="4" t="s">
        <v>5</v>
      </c>
      <c r="C887" s="4" t="s">
        <v>10</v>
      </c>
    </row>
    <row r="888" spans="1:7">
      <c r="A888" t="n">
        <v>10022</v>
      </c>
      <c r="B888" s="27" t="n">
        <v>16</v>
      </c>
      <c r="C888" s="7" t="n">
        <v>0</v>
      </c>
    </row>
    <row r="889" spans="1:7">
      <c r="A889" t="s">
        <v>4</v>
      </c>
      <c r="B889" s="4" t="s">
        <v>5</v>
      </c>
      <c r="C889" s="4" t="s">
        <v>10</v>
      </c>
      <c r="D889" s="4" t="s">
        <v>59</v>
      </c>
      <c r="E889" s="4" t="s">
        <v>7</v>
      </c>
      <c r="F889" s="4" t="s">
        <v>7</v>
      </c>
    </row>
    <row r="890" spans="1:7">
      <c r="A890" t="n">
        <v>10025</v>
      </c>
      <c r="B890" s="37" t="n">
        <v>26</v>
      </c>
      <c r="C890" s="7" t="n">
        <v>0</v>
      </c>
      <c r="D890" s="7" t="s">
        <v>112</v>
      </c>
      <c r="E890" s="7" t="n">
        <v>2</v>
      </c>
      <c r="F890" s="7" t="n">
        <v>0</v>
      </c>
    </row>
    <row r="891" spans="1:7">
      <c r="A891" t="s">
        <v>4</v>
      </c>
      <c r="B891" s="4" t="s">
        <v>5</v>
      </c>
    </row>
    <row r="892" spans="1:7">
      <c r="A892" t="n">
        <v>10154</v>
      </c>
      <c r="B892" s="38" t="n">
        <v>28</v>
      </c>
    </row>
    <row r="893" spans="1:7">
      <c r="A893" t="s">
        <v>4</v>
      </c>
      <c r="B893" s="4" t="s">
        <v>5</v>
      </c>
      <c r="C893" s="4" t="s">
        <v>7</v>
      </c>
      <c r="D893" s="4" t="s">
        <v>10</v>
      </c>
      <c r="E893" s="4" t="s">
        <v>8</v>
      </c>
    </row>
    <row r="894" spans="1:7">
      <c r="A894" t="n">
        <v>10155</v>
      </c>
      <c r="B894" s="32" t="n">
        <v>51</v>
      </c>
      <c r="C894" s="7" t="n">
        <v>4</v>
      </c>
      <c r="D894" s="7" t="n">
        <v>5703</v>
      </c>
      <c r="E894" s="7" t="s">
        <v>58</v>
      </c>
    </row>
    <row r="895" spans="1:7">
      <c r="A895" t="s">
        <v>4</v>
      </c>
      <c r="B895" s="4" t="s">
        <v>5</v>
      </c>
      <c r="C895" s="4" t="s">
        <v>10</v>
      </c>
    </row>
    <row r="896" spans="1:7">
      <c r="A896" t="n">
        <v>10169</v>
      </c>
      <c r="B896" s="27" t="n">
        <v>16</v>
      </c>
      <c r="C896" s="7" t="n">
        <v>0</v>
      </c>
    </row>
    <row r="897" spans="1:9">
      <c r="A897" t="s">
        <v>4</v>
      </c>
      <c r="B897" s="4" t="s">
        <v>5</v>
      </c>
      <c r="C897" s="4" t="s">
        <v>10</v>
      </c>
      <c r="D897" s="4" t="s">
        <v>59</v>
      </c>
      <c r="E897" s="4" t="s">
        <v>7</v>
      </c>
      <c r="F897" s="4" t="s">
        <v>7</v>
      </c>
    </row>
    <row r="898" spans="1:9">
      <c r="A898" t="n">
        <v>10172</v>
      </c>
      <c r="B898" s="37" t="n">
        <v>26</v>
      </c>
      <c r="C898" s="7" t="n">
        <v>5703</v>
      </c>
      <c r="D898" s="7" t="s">
        <v>113</v>
      </c>
      <c r="E898" s="7" t="n">
        <v>2</v>
      </c>
      <c r="F898" s="7" t="n">
        <v>0</v>
      </c>
    </row>
    <row r="899" spans="1:9">
      <c r="A899" t="s">
        <v>4</v>
      </c>
      <c r="B899" s="4" t="s">
        <v>5</v>
      </c>
    </row>
    <row r="900" spans="1:9">
      <c r="A900" t="n">
        <v>10298</v>
      </c>
      <c r="B900" s="38" t="n">
        <v>28</v>
      </c>
    </row>
    <row r="901" spans="1:9">
      <c r="A901" t="s">
        <v>4</v>
      </c>
      <c r="B901" s="4" t="s">
        <v>5</v>
      </c>
      <c r="C901" s="4" t="s">
        <v>7</v>
      </c>
      <c r="D901" s="4" t="s">
        <v>10</v>
      </c>
      <c r="E901" s="4" t="s">
        <v>8</v>
      </c>
    </row>
    <row r="902" spans="1:9">
      <c r="A902" t="n">
        <v>10299</v>
      </c>
      <c r="B902" s="32" t="n">
        <v>51</v>
      </c>
      <c r="C902" s="7" t="n">
        <v>4</v>
      </c>
      <c r="D902" s="7" t="n">
        <v>0</v>
      </c>
      <c r="E902" s="7" t="s">
        <v>114</v>
      </c>
    </row>
    <row r="903" spans="1:9">
      <c r="A903" t="s">
        <v>4</v>
      </c>
      <c r="B903" s="4" t="s">
        <v>5</v>
      </c>
      <c r="C903" s="4" t="s">
        <v>10</v>
      </c>
    </row>
    <row r="904" spans="1:9">
      <c r="A904" t="n">
        <v>10313</v>
      </c>
      <c r="B904" s="27" t="n">
        <v>16</v>
      </c>
      <c r="C904" s="7" t="n">
        <v>0</v>
      </c>
    </row>
    <row r="905" spans="1:9">
      <c r="A905" t="s">
        <v>4</v>
      </c>
      <c r="B905" s="4" t="s">
        <v>5</v>
      </c>
      <c r="C905" s="4" t="s">
        <v>10</v>
      </c>
      <c r="D905" s="4" t="s">
        <v>59</v>
      </c>
      <c r="E905" s="4" t="s">
        <v>7</v>
      </c>
      <c r="F905" s="4" t="s">
        <v>7</v>
      </c>
    </row>
    <row r="906" spans="1:9">
      <c r="A906" t="n">
        <v>10316</v>
      </c>
      <c r="B906" s="37" t="n">
        <v>26</v>
      </c>
      <c r="C906" s="7" t="n">
        <v>0</v>
      </c>
      <c r="D906" s="7" t="s">
        <v>115</v>
      </c>
      <c r="E906" s="7" t="n">
        <v>2</v>
      </c>
      <c r="F906" s="7" t="n">
        <v>0</v>
      </c>
    </row>
    <row r="907" spans="1:9">
      <c r="A907" t="s">
        <v>4</v>
      </c>
      <c r="B907" s="4" t="s">
        <v>5</v>
      </c>
    </row>
    <row r="908" spans="1:9">
      <c r="A908" t="n">
        <v>10351</v>
      </c>
      <c r="B908" s="38" t="n">
        <v>28</v>
      </c>
    </row>
    <row r="909" spans="1:9">
      <c r="A909" t="s">
        <v>4</v>
      </c>
      <c r="B909" s="4" t="s">
        <v>5</v>
      </c>
      <c r="C909" s="4" t="s">
        <v>7</v>
      </c>
      <c r="D909" s="4" t="s">
        <v>10</v>
      </c>
      <c r="E909" s="4" t="s">
        <v>8</v>
      </c>
      <c r="F909" s="4" t="s">
        <v>8</v>
      </c>
      <c r="G909" s="4" t="s">
        <v>8</v>
      </c>
      <c r="H909" s="4" t="s">
        <v>8</v>
      </c>
    </row>
    <row r="910" spans="1:9">
      <c r="A910" t="n">
        <v>10352</v>
      </c>
      <c r="B910" s="32" t="n">
        <v>51</v>
      </c>
      <c r="C910" s="7" t="n">
        <v>3</v>
      </c>
      <c r="D910" s="7" t="n">
        <v>65534</v>
      </c>
      <c r="E910" s="7" t="s">
        <v>51</v>
      </c>
      <c r="F910" s="7" t="s">
        <v>52</v>
      </c>
      <c r="G910" s="7" t="s">
        <v>41</v>
      </c>
      <c r="H910" s="7" t="s">
        <v>42</v>
      </c>
    </row>
    <row r="911" spans="1:9">
      <c r="A911" t="s">
        <v>4</v>
      </c>
      <c r="B911" s="4" t="s">
        <v>5</v>
      </c>
      <c r="C911" s="4" t="s">
        <v>10</v>
      </c>
    </row>
    <row r="912" spans="1:9">
      <c r="A912" t="n">
        <v>10381</v>
      </c>
      <c r="B912" s="11" t="n">
        <v>12</v>
      </c>
      <c r="C912" s="7" t="n">
        <v>7</v>
      </c>
    </row>
    <row r="913" spans="1:8">
      <c r="A913" t="s">
        <v>4</v>
      </c>
      <c r="B913" s="4" t="s">
        <v>5</v>
      </c>
      <c r="C913" s="4" t="s">
        <v>11</v>
      </c>
    </row>
    <row r="914" spans="1:8">
      <c r="A914" t="n">
        <v>10384</v>
      </c>
      <c r="B914" s="12" t="n">
        <v>3</v>
      </c>
      <c r="C914" s="10" t="n">
        <f t="normal" ca="1">A936</f>
        <v>0</v>
      </c>
    </row>
    <row r="915" spans="1:8">
      <c r="A915" t="s">
        <v>4</v>
      </c>
      <c r="B915" s="4" t="s">
        <v>5</v>
      </c>
      <c r="C915" s="4" t="s">
        <v>10</v>
      </c>
      <c r="D915" s="4" t="s">
        <v>7</v>
      </c>
      <c r="E915" s="4" t="s">
        <v>7</v>
      </c>
      <c r="F915" s="4" t="s">
        <v>8</v>
      </c>
    </row>
    <row r="916" spans="1:8">
      <c r="A916" t="n">
        <v>10389</v>
      </c>
      <c r="B916" s="23" t="n">
        <v>20</v>
      </c>
      <c r="C916" s="7" t="n">
        <v>65534</v>
      </c>
      <c r="D916" s="7" t="n">
        <v>3</v>
      </c>
      <c r="E916" s="7" t="n">
        <v>10</v>
      </c>
      <c r="F916" s="7" t="s">
        <v>57</v>
      </c>
    </row>
    <row r="917" spans="1:8">
      <c r="A917" t="s">
        <v>4</v>
      </c>
      <c r="B917" s="4" t="s">
        <v>5</v>
      </c>
      <c r="C917" s="4" t="s">
        <v>10</v>
      </c>
    </row>
    <row r="918" spans="1:8">
      <c r="A918" t="n">
        <v>10410</v>
      </c>
      <c r="B918" s="27" t="n">
        <v>16</v>
      </c>
      <c r="C918" s="7" t="n">
        <v>0</v>
      </c>
    </row>
    <row r="919" spans="1:8">
      <c r="A919" t="s">
        <v>4</v>
      </c>
      <c r="B919" s="4" t="s">
        <v>5</v>
      </c>
      <c r="C919" s="4" t="s">
        <v>7</v>
      </c>
      <c r="D919" s="4" t="s">
        <v>16</v>
      </c>
    </row>
    <row r="920" spans="1:8">
      <c r="A920" t="n">
        <v>10413</v>
      </c>
      <c r="B920" s="35" t="n">
        <v>74</v>
      </c>
      <c r="C920" s="7" t="n">
        <v>48</v>
      </c>
      <c r="D920" s="7" t="n">
        <v>64</v>
      </c>
    </row>
    <row r="921" spans="1:8">
      <c r="A921" t="s">
        <v>4</v>
      </c>
      <c r="B921" s="4" t="s">
        <v>5</v>
      </c>
      <c r="C921" s="4" t="s">
        <v>7</v>
      </c>
      <c r="D921" s="4" t="s">
        <v>10</v>
      </c>
    </row>
    <row r="922" spans="1:8">
      <c r="A922" t="n">
        <v>10419</v>
      </c>
      <c r="B922" s="36" t="n">
        <v>22</v>
      </c>
      <c r="C922" s="7" t="n">
        <v>10</v>
      </c>
      <c r="D922" s="7" t="n">
        <v>0</v>
      </c>
    </row>
    <row r="923" spans="1:8">
      <c r="A923" t="s">
        <v>4</v>
      </c>
      <c r="B923" s="4" t="s">
        <v>5</v>
      </c>
      <c r="C923" s="4" t="s">
        <v>7</v>
      </c>
      <c r="D923" s="4" t="s">
        <v>10</v>
      </c>
      <c r="E923" s="4" t="s">
        <v>8</v>
      </c>
    </row>
    <row r="924" spans="1:8">
      <c r="A924" t="n">
        <v>10423</v>
      </c>
      <c r="B924" s="32" t="n">
        <v>51</v>
      </c>
      <c r="C924" s="7" t="n">
        <v>4</v>
      </c>
      <c r="D924" s="7" t="n">
        <v>5703</v>
      </c>
      <c r="E924" s="7" t="s">
        <v>58</v>
      </c>
    </row>
    <row r="925" spans="1:8">
      <c r="A925" t="s">
        <v>4</v>
      </c>
      <c r="B925" s="4" t="s">
        <v>5</v>
      </c>
      <c r="C925" s="4" t="s">
        <v>10</v>
      </c>
    </row>
    <row r="926" spans="1:8">
      <c r="A926" t="n">
        <v>10437</v>
      </c>
      <c r="B926" s="27" t="n">
        <v>16</v>
      </c>
      <c r="C926" s="7" t="n">
        <v>0</v>
      </c>
    </row>
    <row r="927" spans="1:8">
      <c r="A927" t="s">
        <v>4</v>
      </c>
      <c r="B927" s="4" t="s">
        <v>5</v>
      </c>
      <c r="C927" s="4" t="s">
        <v>10</v>
      </c>
      <c r="D927" s="4" t="s">
        <v>59</v>
      </c>
      <c r="E927" s="4" t="s">
        <v>7</v>
      </c>
      <c r="F927" s="4" t="s">
        <v>7</v>
      </c>
      <c r="G927" s="4" t="s">
        <v>59</v>
      </c>
      <c r="H927" s="4" t="s">
        <v>7</v>
      </c>
      <c r="I927" s="4" t="s">
        <v>7</v>
      </c>
    </row>
    <row r="928" spans="1:8">
      <c r="A928" t="n">
        <v>10440</v>
      </c>
      <c r="B928" s="37" t="n">
        <v>26</v>
      </c>
      <c r="C928" s="7" t="n">
        <v>5703</v>
      </c>
      <c r="D928" s="7" t="s">
        <v>116</v>
      </c>
      <c r="E928" s="7" t="n">
        <v>2</v>
      </c>
      <c r="F928" s="7" t="n">
        <v>3</v>
      </c>
      <c r="G928" s="7" t="s">
        <v>117</v>
      </c>
      <c r="H928" s="7" t="n">
        <v>2</v>
      </c>
      <c r="I928" s="7" t="n">
        <v>0</v>
      </c>
    </row>
    <row r="929" spans="1:9">
      <c r="A929" t="s">
        <v>4</v>
      </c>
      <c r="B929" s="4" t="s">
        <v>5</v>
      </c>
    </row>
    <row r="930" spans="1:9">
      <c r="A930" t="n">
        <v>10614</v>
      </c>
      <c r="B930" s="38" t="n">
        <v>28</v>
      </c>
    </row>
    <row r="931" spans="1:9">
      <c r="A931" t="s">
        <v>4</v>
      </c>
      <c r="B931" s="4" t="s">
        <v>5</v>
      </c>
      <c r="C931" s="4" t="s">
        <v>10</v>
      </c>
      <c r="D931" s="4" t="s">
        <v>7</v>
      </c>
    </row>
    <row r="932" spans="1:9">
      <c r="A932" t="n">
        <v>10615</v>
      </c>
      <c r="B932" s="40" t="n">
        <v>89</v>
      </c>
      <c r="C932" s="7" t="n">
        <v>65533</v>
      </c>
      <c r="D932" s="7" t="n">
        <v>1</v>
      </c>
    </row>
    <row r="933" spans="1:9">
      <c r="A933" t="s">
        <v>4</v>
      </c>
      <c r="B933" s="4" t="s">
        <v>5</v>
      </c>
      <c r="C933" s="4" t="s">
        <v>7</v>
      </c>
      <c r="D933" s="4" t="s">
        <v>10</v>
      </c>
      <c r="E933" s="4" t="s">
        <v>8</v>
      </c>
      <c r="F933" s="4" t="s">
        <v>8</v>
      </c>
      <c r="G933" s="4" t="s">
        <v>8</v>
      </c>
      <c r="H933" s="4" t="s">
        <v>8</v>
      </c>
    </row>
    <row r="934" spans="1:9">
      <c r="A934" t="n">
        <v>10619</v>
      </c>
      <c r="B934" s="32" t="n">
        <v>51</v>
      </c>
      <c r="C934" s="7" t="n">
        <v>3</v>
      </c>
      <c r="D934" s="7" t="n">
        <v>65534</v>
      </c>
      <c r="E934" s="7" t="s">
        <v>51</v>
      </c>
      <c r="F934" s="7" t="s">
        <v>52</v>
      </c>
      <c r="G934" s="7" t="s">
        <v>41</v>
      </c>
      <c r="H934" s="7" t="s">
        <v>42</v>
      </c>
    </row>
    <row r="935" spans="1:9">
      <c r="A935" t="s">
        <v>4</v>
      </c>
      <c r="B935" s="4" t="s">
        <v>5</v>
      </c>
      <c r="C935" s="4" t="s">
        <v>11</v>
      </c>
    </row>
    <row r="936" spans="1:9">
      <c r="A936" t="n">
        <v>10648</v>
      </c>
      <c r="B936" s="12" t="n">
        <v>3</v>
      </c>
      <c r="C936" s="10" t="n">
        <f t="normal" ca="1">A1156</f>
        <v>0</v>
      </c>
    </row>
    <row r="937" spans="1:9">
      <c r="A937" t="s">
        <v>4</v>
      </c>
      <c r="B937" s="4" t="s">
        <v>5</v>
      </c>
      <c r="C937" s="4" t="s">
        <v>7</v>
      </c>
      <c r="D937" s="4" t="s">
        <v>10</v>
      </c>
      <c r="E937" s="4" t="s">
        <v>7</v>
      </c>
      <c r="F937" s="4" t="s">
        <v>11</v>
      </c>
    </row>
    <row r="938" spans="1:9">
      <c r="A938" t="n">
        <v>10653</v>
      </c>
      <c r="B938" s="9" t="n">
        <v>5</v>
      </c>
      <c r="C938" s="7" t="n">
        <v>30</v>
      </c>
      <c r="D938" s="7" t="n">
        <v>8950</v>
      </c>
      <c r="E938" s="7" t="n">
        <v>1</v>
      </c>
      <c r="F938" s="10" t="n">
        <f t="normal" ca="1">A1024</f>
        <v>0</v>
      </c>
    </row>
    <row r="939" spans="1:9">
      <c r="A939" t="s">
        <v>4</v>
      </c>
      <c r="B939" s="4" t="s">
        <v>5</v>
      </c>
      <c r="C939" s="4" t="s">
        <v>10</v>
      </c>
      <c r="D939" s="4" t="s">
        <v>7</v>
      </c>
      <c r="E939" s="4" t="s">
        <v>7</v>
      </c>
      <c r="F939" s="4" t="s">
        <v>8</v>
      </c>
    </row>
    <row r="940" spans="1:9">
      <c r="A940" t="n">
        <v>10662</v>
      </c>
      <c r="B940" s="23" t="n">
        <v>20</v>
      </c>
      <c r="C940" s="7" t="n">
        <v>65534</v>
      </c>
      <c r="D940" s="7" t="n">
        <v>3</v>
      </c>
      <c r="E940" s="7" t="n">
        <v>10</v>
      </c>
      <c r="F940" s="7" t="s">
        <v>57</v>
      </c>
    </row>
    <row r="941" spans="1:9">
      <c r="A941" t="s">
        <v>4</v>
      </c>
      <c r="B941" s="4" t="s">
        <v>5</v>
      </c>
      <c r="C941" s="4" t="s">
        <v>10</v>
      </c>
    </row>
    <row r="942" spans="1:9">
      <c r="A942" t="n">
        <v>10683</v>
      </c>
      <c r="B942" s="27" t="n">
        <v>16</v>
      </c>
      <c r="C942" s="7" t="n">
        <v>0</v>
      </c>
    </row>
    <row r="943" spans="1:9">
      <c r="A943" t="s">
        <v>4</v>
      </c>
      <c r="B943" s="4" t="s">
        <v>5</v>
      </c>
      <c r="C943" s="4" t="s">
        <v>7</v>
      </c>
      <c r="D943" s="4" t="s">
        <v>16</v>
      </c>
    </row>
    <row r="944" spans="1:9">
      <c r="A944" t="n">
        <v>10686</v>
      </c>
      <c r="B944" s="35" t="n">
        <v>74</v>
      </c>
      <c r="C944" s="7" t="n">
        <v>48</v>
      </c>
      <c r="D944" s="7" t="n">
        <v>1088</v>
      </c>
    </row>
    <row r="945" spans="1:8">
      <c r="A945" t="s">
        <v>4</v>
      </c>
      <c r="B945" s="4" t="s">
        <v>5</v>
      </c>
      <c r="C945" s="4" t="s">
        <v>7</v>
      </c>
      <c r="D945" s="4" t="s">
        <v>10</v>
      </c>
    </row>
    <row r="946" spans="1:8">
      <c r="A946" t="n">
        <v>10692</v>
      </c>
      <c r="B946" s="36" t="n">
        <v>22</v>
      </c>
      <c r="C946" s="7" t="n">
        <v>10</v>
      </c>
      <c r="D946" s="7" t="n">
        <v>0</v>
      </c>
    </row>
    <row r="947" spans="1:8">
      <c r="A947" t="s">
        <v>4</v>
      </c>
      <c r="B947" s="4" t="s">
        <v>5</v>
      </c>
      <c r="C947" s="4" t="s">
        <v>7</v>
      </c>
      <c r="D947" s="4" t="s">
        <v>10</v>
      </c>
      <c r="E947" s="4" t="s">
        <v>8</v>
      </c>
    </row>
    <row r="948" spans="1:8">
      <c r="A948" t="n">
        <v>10696</v>
      </c>
      <c r="B948" s="32" t="n">
        <v>51</v>
      </c>
      <c r="C948" s="7" t="n">
        <v>4</v>
      </c>
      <c r="D948" s="7" t="n">
        <v>5703</v>
      </c>
      <c r="E948" s="7" t="s">
        <v>20</v>
      </c>
    </row>
    <row r="949" spans="1:8">
      <c r="A949" t="s">
        <v>4</v>
      </c>
      <c r="B949" s="4" t="s">
        <v>5</v>
      </c>
      <c r="C949" s="4" t="s">
        <v>10</v>
      </c>
    </row>
    <row r="950" spans="1:8">
      <c r="A950" t="n">
        <v>10701</v>
      </c>
      <c r="B950" s="27" t="n">
        <v>16</v>
      </c>
      <c r="C950" s="7" t="n">
        <v>0</v>
      </c>
    </row>
    <row r="951" spans="1:8">
      <c r="A951" t="s">
        <v>4</v>
      </c>
      <c r="B951" s="4" t="s">
        <v>5</v>
      </c>
      <c r="C951" s="4" t="s">
        <v>10</v>
      </c>
      <c r="D951" s="4" t="s">
        <v>59</v>
      </c>
      <c r="E951" s="4" t="s">
        <v>7</v>
      </c>
      <c r="F951" s="4" t="s">
        <v>7</v>
      </c>
    </row>
    <row r="952" spans="1:8">
      <c r="A952" t="n">
        <v>10704</v>
      </c>
      <c r="B952" s="37" t="n">
        <v>26</v>
      </c>
      <c r="C952" s="7" t="n">
        <v>5703</v>
      </c>
      <c r="D952" s="7" t="s">
        <v>118</v>
      </c>
      <c r="E952" s="7" t="n">
        <v>2</v>
      </c>
      <c r="F952" s="7" t="n">
        <v>0</v>
      </c>
    </row>
    <row r="953" spans="1:8">
      <c r="A953" t="s">
        <v>4</v>
      </c>
      <c r="B953" s="4" t="s">
        <v>5</v>
      </c>
    </row>
    <row r="954" spans="1:8">
      <c r="A954" t="n">
        <v>10727</v>
      </c>
      <c r="B954" s="38" t="n">
        <v>28</v>
      </c>
    </row>
    <row r="955" spans="1:8">
      <c r="A955" t="s">
        <v>4</v>
      </c>
      <c r="B955" s="4" t="s">
        <v>5</v>
      </c>
      <c r="C955" s="4" t="s">
        <v>7</v>
      </c>
      <c r="D955" s="4" t="s">
        <v>10</v>
      </c>
      <c r="E955" s="4" t="s">
        <v>15</v>
      </c>
    </row>
    <row r="956" spans="1:8">
      <c r="A956" t="n">
        <v>10728</v>
      </c>
      <c r="B956" s="41" t="n">
        <v>58</v>
      </c>
      <c r="C956" s="7" t="n">
        <v>0</v>
      </c>
      <c r="D956" s="7" t="n">
        <v>300</v>
      </c>
      <c r="E956" s="7" t="n">
        <v>0.300000011920929</v>
      </c>
    </row>
    <row r="957" spans="1:8">
      <c r="A957" t="s">
        <v>4</v>
      </c>
      <c r="B957" s="4" t="s">
        <v>5</v>
      </c>
      <c r="C957" s="4" t="s">
        <v>7</v>
      </c>
      <c r="D957" s="4" t="s">
        <v>10</v>
      </c>
    </row>
    <row r="958" spans="1:8">
      <c r="A958" t="n">
        <v>10736</v>
      </c>
      <c r="B958" s="41" t="n">
        <v>58</v>
      </c>
      <c r="C958" s="7" t="n">
        <v>255</v>
      </c>
      <c r="D958" s="7" t="n">
        <v>0</v>
      </c>
    </row>
    <row r="959" spans="1:8">
      <c r="A959" t="s">
        <v>4</v>
      </c>
      <c r="B959" s="4" t="s">
        <v>5</v>
      </c>
      <c r="C959" s="4" t="s">
        <v>7</v>
      </c>
      <c r="D959" s="4" t="s">
        <v>10</v>
      </c>
      <c r="E959" s="4" t="s">
        <v>10</v>
      </c>
      <c r="F959" s="4" t="s">
        <v>10</v>
      </c>
      <c r="G959" s="4" t="s">
        <v>10</v>
      </c>
      <c r="H959" s="4" t="s">
        <v>7</v>
      </c>
    </row>
    <row r="960" spans="1:8">
      <c r="A960" t="n">
        <v>10740</v>
      </c>
      <c r="B960" s="42" t="n">
        <v>25</v>
      </c>
      <c r="C960" s="7" t="n">
        <v>5</v>
      </c>
      <c r="D960" s="7" t="n">
        <v>65535</v>
      </c>
      <c r="E960" s="7" t="n">
        <v>500</v>
      </c>
      <c r="F960" s="7" t="n">
        <v>800</v>
      </c>
      <c r="G960" s="7" t="n">
        <v>140</v>
      </c>
      <c r="H960" s="7" t="n">
        <v>0</v>
      </c>
    </row>
    <row r="961" spans="1:8">
      <c r="A961" t="s">
        <v>4</v>
      </c>
      <c r="B961" s="4" t="s">
        <v>5</v>
      </c>
      <c r="C961" s="4" t="s">
        <v>10</v>
      </c>
      <c r="D961" s="4" t="s">
        <v>7</v>
      </c>
      <c r="E961" s="4" t="s">
        <v>59</v>
      </c>
      <c r="F961" s="4" t="s">
        <v>7</v>
      </c>
      <c r="G961" s="4" t="s">
        <v>7</v>
      </c>
    </row>
    <row r="962" spans="1:8">
      <c r="A962" t="n">
        <v>10751</v>
      </c>
      <c r="B962" s="43" t="n">
        <v>24</v>
      </c>
      <c r="C962" s="7" t="n">
        <v>65533</v>
      </c>
      <c r="D962" s="7" t="n">
        <v>11</v>
      </c>
      <c r="E962" s="7" t="s">
        <v>119</v>
      </c>
      <c r="F962" s="7" t="n">
        <v>2</v>
      </c>
      <c r="G962" s="7" t="n">
        <v>0</v>
      </c>
    </row>
    <row r="963" spans="1:8">
      <c r="A963" t="s">
        <v>4</v>
      </c>
      <c r="B963" s="4" t="s">
        <v>5</v>
      </c>
    </row>
    <row r="964" spans="1:8">
      <c r="A964" t="n">
        <v>10796</v>
      </c>
      <c r="B964" s="38" t="n">
        <v>28</v>
      </c>
    </row>
    <row r="965" spans="1:8">
      <c r="A965" t="s">
        <v>4</v>
      </c>
      <c r="B965" s="4" t="s">
        <v>5</v>
      </c>
      <c r="C965" s="4" t="s">
        <v>7</v>
      </c>
    </row>
    <row r="966" spans="1:8">
      <c r="A966" t="n">
        <v>10797</v>
      </c>
      <c r="B966" s="44" t="n">
        <v>27</v>
      </c>
      <c r="C966" s="7" t="n">
        <v>0</v>
      </c>
    </row>
    <row r="967" spans="1:8">
      <c r="A967" t="s">
        <v>4</v>
      </c>
      <c r="B967" s="4" t="s">
        <v>5</v>
      </c>
      <c r="C967" s="4" t="s">
        <v>7</v>
      </c>
    </row>
    <row r="968" spans="1:8">
      <c r="A968" t="n">
        <v>10799</v>
      </c>
      <c r="B968" s="44" t="n">
        <v>27</v>
      </c>
      <c r="C968" s="7" t="n">
        <v>1</v>
      </c>
    </row>
    <row r="969" spans="1:8">
      <c r="A969" t="s">
        <v>4</v>
      </c>
      <c r="B969" s="4" t="s">
        <v>5</v>
      </c>
      <c r="C969" s="4" t="s">
        <v>7</v>
      </c>
      <c r="D969" s="4" t="s">
        <v>10</v>
      </c>
      <c r="E969" s="4" t="s">
        <v>10</v>
      </c>
      <c r="F969" s="4" t="s">
        <v>10</v>
      </c>
      <c r="G969" s="4" t="s">
        <v>10</v>
      </c>
      <c r="H969" s="4" t="s">
        <v>7</v>
      </c>
    </row>
    <row r="970" spans="1:8">
      <c r="A970" t="n">
        <v>10801</v>
      </c>
      <c r="B970" s="42" t="n">
        <v>25</v>
      </c>
      <c r="C970" s="7" t="n">
        <v>5</v>
      </c>
      <c r="D970" s="7" t="n">
        <v>65535</v>
      </c>
      <c r="E970" s="7" t="n">
        <v>65535</v>
      </c>
      <c r="F970" s="7" t="n">
        <v>65535</v>
      </c>
      <c r="G970" s="7" t="n">
        <v>65535</v>
      </c>
      <c r="H970" s="7" t="n">
        <v>0</v>
      </c>
    </row>
    <row r="971" spans="1:8">
      <c r="A971" t="s">
        <v>4</v>
      </c>
      <c r="B971" s="4" t="s">
        <v>5</v>
      </c>
      <c r="C971" s="4" t="s">
        <v>7</v>
      </c>
      <c r="D971" s="4" t="s">
        <v>10</v>
      </c>
      <c r="E971" s="4" t="s">
        <v>15</v>
      </c>
    </row>
    <row r="972" spans="1:8">
      <c r="A972" t="n">
        <v>10812</v>
      </c>
      <c r="B972" s="41" t="n">
        <v>58</v>
      </c>
      <c r="C972" s="7" t="n">
        <v>100</v>
      </c>
      <c r="D972" s="7" t="n">
        <v>300</v>
      </c>
      <c r="E972" s="7" t="n">
        <v>0.300000011920929</v>
      </c>
    </row>
    <row r="973" spans="1:8">
      <c r="A973" t="s">
        <v>4</v>
      </c>
      <c r="B973" s="4" t="s">
        <v>5</v>
      </c>
      <c r="C973" s="4" t="s">
        <v>7</v>
      </c>
      <c r="D973" s="4" t="s">
        <v>10</v>
      </c>
    </row>
    <row r="974" spans="1:8">
      <c r="A974" t="n">
        <v>10820</v>
      </c>
      <c r="B974" s="41" t="n">
        <v>58</v>
      </c>
      <c r="C974" s="7" t="n">
        <v>255</v>
      </c>
      <c r="D974" s="7" t="n">
        <v>0</v>
      </c>
    </row>
    <row r="975" spans="1:8">
      <c r="A975" t="s">
        <v>4</v>
      </c>
      <c r="B975" s="4" t="s">
        <v>5</v>
      </c>
      <c r="C975" s="4" t="s">
        <v>7</v>
      </c>
      <c r="D975" s="4" t="s">
        <v>10</v>
      </c>
      <c r="E975" s="4" t="s">
        <v>7</v>
      </c>
      <c r="F975" s="4" t="s">
        <v>7</v>
      </c>
      <c r="G975" s="4" t="s">
        <v>11</v>
      </c>
    </row>
    <row r="976" spans="1:8">
      <c r="A976" t="n">
        <v>10824</v>
      </c>
      <c r="B976" s="9" t="n">
        <v>5</v>
      </c>
      <c r="C976" s="7" t="n">
        <v>30</v>
      </c>
      <c r="D976" s="7" t="n">
        <v>8662</v>
      </c>
      <c r="E976" s="7" t="n">
        <v>8</v>
      </c>
      <c r="F976" s="7" t="n">
        <v>1</v>
      </c>
      <c r="G976" s="10" t="n">
        <f t="normal" ca="1">A1014</f>
        <v>0</v>
      </c>
    </row>
    <row r="977" spans="1:8">
      <c r="A977" t="s">
        <v>4</v>
      </c>
      <c r="B977" s="4" t="s">
        <v>5</v>
      </c>
      <c r="C977" s="4" t="s">
        <v>7</v>
      </c>
      <c r="D977" s="4" t="s">
        <v>10</v>
      </c>
      <c r="E977" s="4" t="s">
        <v>8</v>
      </c>
    </row>
    <row r="978" spans="1:8">
      <c r="A978" t="n">
        <v>10834</v>
      </c>
      <c r="B978" s="32" t="n">
        <v>51</v>
      </c>
      <c r="C978" s="7" t="n">
        <v>4</v>
      </c>
      <c r="D978" s="7" t="n">
        <v>2</v>
      </c>
      <c r="E978" s="7" t="s">
        <v>68</v>
      </c>
    </row>
    <row r="979" spans="1:8">
      <c r="A979" t="s">
        <v>4</v>
      </c>
      <c r="B979" s="4" t="s">
        <v>5</v>
      </c>
      <c r="C979" s="4" t="s">
        <v>10</v>
      </c>
    </row>
    <row r="980" spans="1:8">
      <c r="A980" t="n">
        <v>10847</v>
      </c>
      <c r="B980" s="27" t="n">
        <v>16</v>
      </c>
      <c r="C980" s="7" t="n">
        <v>0</v>
      </c>
    </row>
    <row r="981" spans="1:8">
      <c r="A981" t="s">
        <v>4</v>
      </c>
      <c r="B981" s="4" t="s">
        <v>5</v>
      </c>
      <c r="C981" s="4" t="s">
        <v>10</v>
      </c>
      <c r="D981" s="4" t="s">
        <v>59</v>
      </c>
      <c r="E981" s="4" t="s">
        <v>7</v>
      </c>
      <c r="F981" s="4" t="s">
        <v>7</v>
      </c>
      <c r="G981" s="4" t="s">
        <v>59</v>
      </c>
      <c r="H981" s="4" t="s">
        <v>7</v>
      </c>
      <c r="I981" s="4" t="s">
        <v>7</v>
      </c>
    </row>
    <row r="982" spans="1:8">
      <c r="A982" t="n">
        <v>10850</v>
      </c>
      <c r="B982" s="37" t="n">
        <v>26</v>
      </c>
      <c r="C982" s="7" t="n">
        <v>2</v>
      </c>
      <c r="D982" s="7" t="s">
        <v>120</v>
      </c>
      <c r="E982" s="7" t="n">
        <v>2</v>
      </c>
      <c r="F982" s="7" t="n">
        <v>3</v>
      </c>
      <c r="G982" s="7" t="s">
        <v>121</v>
      </c>
      <c r="H982" s="7" t="n">
        <v>2</v>
      </c>
      <c r="I982" s="7" t="n">
        <v>0</v>
      </c>
    </row>
    <row r="983" spans="1:8">
      <c r="A983" t="s">
        <v>4</v>
      </c>
      <c r="B983" s="4" t="s">
        <v>5</v>
      </c>
    </row>
    <row r="984" spans="1:8">
      <c r="A984" t="n">
        <v>10967</v>
      </c>
      <c r="B984" s="38" t="n">
        <v>28</v>
      </c>
    </row>
    <row r="985" spans="1:8">
      <c r="A985" t="s">
        <v>4</v>
      </c>
      <c r="B985" s="4" t="s">
        <v>5</v>
      </c>
      <c r="C985" s="4" t="s">
        <v>7</v>
      </c>
      <c r="D985" s="4" t="s">
        <v>10</v>
      </c>
      <c r="E985" s="4" t="s">
        <v>8</v>
      </c>
    </row>
    <row r="986" spans="1:8">
      <c r="A986" t="n">
        <v>10968</v>
      </c>
      <c r="B986" s="32" t="n">
        <v>51</v>
      </c>
      <c r="C986" s="7" t="n">
        <v>4</v>
      </c>
      <c r="D986" s="7" t="n">
        <v>0</v>
      </c>
      <c r="E986" s="7" t="s">
        <v>58</v>
      </c>
    </row>
    <row r="987" spans="1:8">
      <c r="A987" t="s">
        <v>4</v>
      </c>
      <c r="B987" s="4" t="s">
        <v>5</v>
      </c>
      <c r="C987" s="4" t="s">
        <v>10</v>
      </c>
    </row>
    <row r="988" spans="1:8">
      <c r="A988" t="n">
        <v>10982</v>
      </c>
      <c r="B988" s="27" t="n">
        <v>16</v>
      </c>
      <c r="C988" s="7" t="n">
        <v>0</v>
      </c>
    </row>
    <row r="989" spans="1:8">
      <c r="A989" t="s">
        <v>4</v>
      </c>
      <c r="B989" s="4" t="s">
        <v>5</v>
      </c>
      <c r="C989" s="4" t="s">
        <v>10</v>
      </c>
      <c r="D989" s="4" t="s">
        <v>59</v>
      </c>
      <c r="E989" s="4" t="s">
        <v>7</v>
      </c>
      <c r="F989" s="4" t="s">
        <v>7</v>
      </c>
      <c r="G989" s="4" t="s">
        <v>59</v>
      </c>
      <c r="H989" s="4" t="s">
        <v>7</v>
      </c>
      <c r="I989" s="4" t="s">
        <v>7</v>
      </c>
    </row>
    <row r="990" spans="1:8">
      <c r="A990" t="n">
        <v>10985</v>
      </c>
      <c r="B990" s="37" t="n">
        <v>26</v>
      </c>
      <c r="C990" s="7" t="n">
        <v>0</v>
      </c>
      <c r="D990" s="7" t="s">
        <v>122</v>
      </c>
      <c r="E990" s="7" t="n">
        <v>2</v>
      </c>
      <c r="F990" s="7" t="n">
        <v>3</v>
      </c>
      <c r="G990" s="7" t="s">
        <v>123</v>
      </c>
      <c r="H990" s="7" t="n">
        <v>2</v>
      </c>
      <c r="I990" s="7" t="n">
        <v>0</v>
      </c>
    </row>
    <row r="991" spans="1:8">
      <c r="A991" t="s">
        <v>4</v>
      </c>
      <c r="B991" s="4" t="s">
        <v>5</v>
      </c>
    </row>
    <row r="992" spans="1:8">
      <c r="A992" t="n">
        <v>11180</v>
      </c>
      <c r="B992" s="38" t="n">
        <v>28</v>
      </c>
    </row>
    <row r="993" spans="1:9">
      <c r="A993" t="s">
        <v>4</v>
      </c>
      <c r="B993" s="4" t="s">
        <v>5</v>
      </c>
      <c r="C993" s="4" t="s">
        <v>7</v>
      </c>
      <c r="D993" s="4" t="s">
        <v>10</v>
      </c>
      <c r="E993" s="4" t="s">
        <v>8</v>
      </c>
    </row>
    <row r="994" spans="1:9">
      <c r="A994" t="n">
        <v>11181</v>
      </c>
      <c r="B994" s="32" t="n">
        <v>51</v>
      </c>
      <c r="C994" s="7" t="n">
        <v>4</v>
      </c>
      <c r="D994" s="7" t="n">
        <v>7</v>
      </c>
      <c r="E994" s="7" t="s">
        <v>100</v>
      </c>
    </row>
    <row r="995" spans="1:9">
      <c r="A995" t="s">
        <v>4</v>
      </c>
      <c r="B995" s="4" t="s">
        <v>5</v>
      </c>
      <c r="C995" s="4" t="s">
        <v>10</v>
      </c>
    </row>
    <row r="996" spans="1:9">
      <c r="A996" t="n">
        <v>11194</v>
      </c>
      <c r="B996" s="27" t="n">
        <v>16</v>
      </c>
      <c r="C996" s="7" t="n">
        <v>0</v>
      </c>
    </row>
    <row r="997" spans="1:9">
      <c r="A997" t="s">
        <v>4</v>
      </c>
      <c r="B997" s="4" t="s">
        <v>5</v>
      </c>
      <c r="C997" s="4" t="s">
        <v>10</v>
      </c>
      <c r="D997" s="4" t="s">
        <v>59</v>
      </c>
      <c r="E997" s="4" t="s">
        <v>7</v>
      </c>
      <c r="F997" s="4" t="s">
        <v>7</v>
      </c>
    </row>
    <row r="998" spans="1:9">
      <c r="A998" t="n">
        <v>11197</v>
      </c>
      <c r="B998" s="37" t="n">
        <v>26</v>
      </c>
      <c r="C998" s="7" t="n">
        <v>7</v>
      </c>
      <c r="D998" s="7" t="s">
        <v>124</v>
      </c>
      <c r="E998" s="7" t="n">
        <v>2</v>
      </c>
      <c r="F998" s="7" t="n">
        <v>0</v>
      </c>
    </row>
    <row r="999" spans="1:9">
      <c r="A999" t="s">
        <v>4</v>
      </c>
      <c r="B999" s="4" t="s">
        <v>5</v>
      </c>
    </row>
    <row r="1000" spans="1:9">
      <c r="A1000" t="n">
        <v>11223</v>
      </c>
      <c r="B1000" s="38" t="n">
        <v>28</v>
      </c>
    </row>
    <row r="1001" spans="1:9">
      <c r="A1001" t="s">
        <v>4</v>
      </c>
      <c r="B1001" s="4" t="s">
        <v>5</v>
      </c>
      <c r="C1001" s="4" t="s">
        <v>7</v>
      </c>
      <c r="D1001" s="4" t="s">
        <v>10</v>
      </c>
      <c r="E1001" s="4" t="s">
        <v>8</v>
      </c>
    </row>
    <row r="1002" spans="1:9">
      <c r="A1002" t="n">
        <v>11224</v>
      </c>
      <c r="B1002" s="32" t="n">
        <v>51</v>
      </c>
      <c r="C1002" s="7" t="n">
        <v>4</v>
      </c>
      <c r="D1002" s="7" t="n">
        <v>4</v>
      </c>
      <c r="E1002" s="7" t="s">
        <v>125</v>
      </c>
    </row>
    <row r="1003" spans="1:9">
      <c r="A1003" t="s">
        <v>4</v>
      </c>
      <c r="B1003" s="4" t="s">
        <v>5</v>
      </c>
      <c r="C1003" s="4" t="s">
        <v>10</v>
      </c>
    </row>
    <row r="1004" spans="1:9">
      <c r="A1004" t="n">
        <v>11238</v>
      </c>
      <c r="B1004" s="27" t="n">
        <v>16</v>
      </c>
      <c r="C1004" s="7" t="n">
        <v>0</v>
      </c>
    </row>
    <row r="1005" spans="1:9">
      <c r="A1005" t="s">
        <v>4</v>
      </c>
      <c r="B1005" s="4" t="s">
        <v>5</v>
      </c>
      <c r="C1005" s="4" t="s">
        <v>10</v>
      </c>
      <c r="D1005" s="4" t="s">
        <v>59</v>
      </c>
      <c r="E1005" s="4" t="s">
        <v>7</v>
      </c>
      <c r="F1005" s="4" t="s">
        <v>7</v>
      </c>
    </row>
    <row r="1006" spans="1:9">
      <c r="A1006" t="n">
        <v>11241</v>
      </c>
      <c r="B1006" s="37" t="n">
        <v>26</v>
      </c>
      <c r="C1006" s="7" t="n">
        <v>4</v>
      </c>
      <c r="D1006" s="7" t="s">
        <v>126</v>
      </c>
      <c r="E1006" s="7" t="n">
        <v>2</v>
      </c>
      <c r="F1006" s="7" t="n">
        <v>0</v>
      </c>
    </row>
    <row r="1007" spans="1:9">
      <c r="A1007" t="s">
        <v>4</v>
      </c>
      <c r="B1007" s="4" t="s">
        <v>5</v>
      </c>
    </row>
    <row r="1008" spans="1:9">
      <c r="A1008" t="n">
        <v>11275</v>
      </c>
      <c r="B1008" s="38" t="n">
        <v>28</v>
      </c>
    </row>
    <row r="1009" spans="1:6">
      <c r="A1009" t="s">
        <v>4</v>
      </c>
      <c r="B1009" s="4" t="s">
        <v>5</v>
      </c>
      <c r="C1009" s="4" t="s">
        <v>10</v>
      </c>
    </row>
    <row r="1010" spans="1:6">
      <c r="A1010" t="n">
        <v>11276</v>
      </c>
      <c r="B1010" s="11" t="n">
        <v>12</v>
      </c>
      <c r="C1010" s="7" t="n">
        <v>8662</v>
      </c>
    </row>
    <row r="1011" spans="1:6">
      <c r="A1011" t="s">
        <v>4</v>
      </c>
      <c r="B1011" s="4" t="s">
        <v>5</v>
      </c>
      <c r="C1011" s="4" t="s">
        <v>11</v>
      </c>
    </row>
    <row r="1012" spans="1:6">
      <c r="A1012" t="n">
        <v>11279</v>
      </c>
      <c r="B1012" s="12" t="n">
        <v>3</v>
      </c>
      <c r="C1012" s="10" t="n">
        <f t="normal" ca="1">A1022</f>
        <v>0</v>
      </c>
    </row>
    <row r="1013" spans="1:6">
      <c r="A1013" t="s">
        <v>4</v>
      </c>
      <c r="B1013" s="4" t="s">
        <v>5</v>
      </c>
      <c r="C1013" s="4" t="s">
        <v>7</v>
      </c>
      <c r="D1013" s="4" t="s">
        <v>10</v>
      </c>
      <c r="E1013" s="4" t="s">
        <v>8</v>
      </c>
    </row>
    <row r="1014" spans="1:6">
      <c r="A1014" t="n">
        <v>11284</v>
      </c>
      <c r="B1014" s="32" t="n">
        <v>51</v>
      </c>
      <c r="C1014" s="7" t="n">
        <v>4</v>
      </c>
      <c r="D1014" s="7" t="n">
        <v>0</v>
      </c>
      <c r="E1014" s="7" t="s">
        <v>68</v>
      </c>
    </row>
    <row r="1015" spans="1:6">
      <c r="A1015" t="s">
        <v>4</v>
      </c>
      <c r="B1015" s="4" t="s">
        <v>5</v>
      </c>
      <c r="C1015" s="4" t="s">
        <v>10</v>
      </c>
    </row>
    <row r="1016" spans="1:6">
      <c r="A1016" t="n">
        <v>11297</v>
      </c>
      <c r="B1016" s="27" t="n">
        <v>16</v>
      </c>
      <c r="C1016" s="7" t="n">
        <v>0</v>
      </c>
    </row>
    <row r="1017" spans="1:6">
      <c r="A1017" t="s">
        <v>4</v>
      </c>
      <c r="B1017" s="4" t="s">
        <v>5</v>
      </c>
      <c r="C1017" s="4" t="s">
        <v>10</v>
      </c>
      <c r="D1017" s="4" t="s">
        <v>59</v>
      </c>
      <c r="E1017" s="4" t="s">
        <v>7</v>
      </c>
      <c r="F1017" s="4" t="s">
        <v>7</v>
      </c>
    </row>
    <row r="1018" spans="1:6">
      <c r="A1018" t="n">
        <v>11300</v>
      </c>
      <c r="B1018" s="37" t="n">
        <v>26</v>
      </c>
      <c r="C1018" s="7" t="n">
        <v>0</v>
      </c>
      <c r="D1018" s="7" t="s">
        <v>127</v>
      </c>
      <c r="E1018" s="7" t="n">
        <v>2</v>
      </c>
      <c r="F1018" s="7" t="n">
        <v>0</v>
      </c>
    </row>
    <row r="1019" spans="1:6">
      <c r="A1019" t="s">
        <v>4</v>
      </c>
      <c r="B1019" s="4" t="s">
        <v>5</v>
      </c>
    </row>
    <row r="1020" spans="1:6">
      <c r="A1020" t="n">
        <v>11406</v>
      </c>
      <c r="B1020" s="38" t="n">
        <v>28</v>
      </c>
    </row>
    <row r="1021" spans="1:6">
      <c r="A1021" t="s">
        <v>4</v>
      </c>
      <c r="B1021" s="4" t="s">
        <v>5</v>
      </c>
      <c r="C1021" s="4" t="s">
        <v>11</v>
      </c>
    </row>
    <row r="1022" spans="1:6">
      <c r="A1022" t="n">
        <v>11407</v>
      </c>
      <c r="B1022" s="12" t="n">
        <v>3</v>
      </c>
      <c r="C1022" s="10" t="n">
        <f t="normal" ca="1">A1156</f>
        <v>0</v>
      </c>
    </row>
    <row r="1023" spans="1:6">
      <c r="A1023" t="s">
        <v>4</v>
      </c>
      <c r="B1023" s="4" t="s">
        <v>5</v>
      </c>
      <c r="C1023" s="4" t="s">
        <v>7</v>
      </c>
      <c r="D1023" s="4" t="s">
        <v>10</v>
      </c>
      <c r="E1023" s="4" t="s">
        <v>7</v>
      </c>
      <c r="F1023" s="4" t="s">
        <v>11</v>
      </c>
    </row>
    <row r="1024" spans="1:6">
      <c r="A1024" t="n">
        <v>11412</v>
      </c>
      <c r="B1024" s="9" t="n">
        <v>5</v>
      </c>
      <c r="C1024" s="7" t="n">
        <v>30</v>
      </c>
      <c r="D1024" s="7" t="n">
        <v>8949</v>
      </c>
      <c r="E1024" s="7" t="n">
        <v>1</v>
      </c>
      <c r="F1024" s="10" t="n">
        <f t="normal" ca="1">A1076</f>
        <v>0</v>
      </c>
    </row>
    <row r="1025" spans="1:6">
      <c r="A1025" t="s">
        <v>4</v>
      </c>
      <c r="B1025" s="4" t="s">
        <v>5</v>
      </c>
      <c r="C1025" s="4" t="s">
        <v>10</v>
      </c>
      <c r="D1025" s="4" t="s">
        <v>7</v>
      </c>
      <c r="E1025" s="4" t="s">
        <v>7</v>
      </c>
      <c r="F1025" s="4" t="s">
        <v>8</v>
      </c>
    </row>
    <row r="1026" spans="1:6">
      <c r="A1026" t="n">
        <v>11421</v>
      </c>
      <c r="B1026" s="23" t="n">
        <v>20</v>
      </c>
      <c r="C1026" s="7" t="n">
        <v>65534</v>
      </c>
      <c r="D1026" s="7" t="n">
        <v>3</v>
      </c>
      <c r="E1026" s="7" t="n">
        <v>10</v>
      </c>
      <c r="F1026" s="7" t="s">
        <v>57</v>
      </c>
    </row>
    <row r="1027" spans="1:6">
      <c r="A1027" t="s">
        <v>4</v>
      </c>
      <c r="B1027" s="4" t="s">
        <v>5</v>
      </c>
      <c r="C1027" s="4" t="s">
        <v>10</v>
      </c>
    </row>
    <row r="1028" spans="1:6">
      <c r="A1028" t="n">
        <v>11442</v>
      </c>
      <c r="B1028" s="27" t="n">
        <v>16</v>
      </c>
      <c r="C1028" s="7" t="n">
        <v>0</v>
      </c>
    </row>
    <row r="1029" spans="1:6">
      <c r="A1029" t="s">
        <v>4</v>
      </c>
      <c r="B1029" s="4" t="s">
        <v>5</v>
      </c>
      <c r="C1029" s="4" t="s">
        <v>7</v>
      </c>
      <c r="D1029" s="4" t="s">
        <v>16</v>
      </c>
    </row>
    <row r="1030" spans="1:6">
      <c r="A1030" t="n">
        <v>11445</v>
      </c>
      <c r="B1030" s="35" t="n">
        <v>74</v>
      </c>
      <c r="C1030" s="7" t="n">
        <v>48</v>
      </c>
      <c r="D1030" s="7" t="n">
        <v>1088</v>
      </c>
    </row>
    <row r="1031" spans="1:6">
      <c r="A1031" t="s">
        <v>4</v>
      </c>
      <c r="B1031" s="4" t="s">
        <v>5</v>
      </c>
      <c r="C1031" s="4" t="s">
        <v>7</v>
      </c>
      <c r="D1031" s="4" t="s">
        <v>10</v>
      </c>
    </row>
    <row r="1032" spans="1:6">
      <c r="A1032" t="n">
        <v>11451</v>
      </c>
      <c r="B1032" s="36" t="n">
        <v>22</v>
      </c>
      <c r="C1032" s="7" t="n">
        <v>10</v>
      </c>
      <c r="D1032" s="7" t="n">
        <v>0</v>
      </c>
    </row>
    <row r="1033" spans="1:6">
      <c r="A1033" t="s">
        <v>4</v>
      </c>
      <c r="B1033" s="4" t="s">
        <v>5</v>
      </c>
      <c r="C1033" s="4" t="s">
        <v>7</v>
      </c>
      <c r="D1033" s="4" t="s">
        <v>10</v>
      </c>
      <c r="E1033" s="4" t="s">
        <v>8</v>
      </c>
    </row>
    <row r="1034" spans="1:6">
      <c r="A1034" t="n">
        <v>11455</v>
      </c>
      <c r="B1034" s="32" t="n">
        <v>51</v>
      </c>
      <c r="C1034" s="7" t="n">
        <v>4</v>
      </c>
      <c r="D1034" s="7" t="n">
        <v>5703</v>
      </c>
      <c r="E1034" s="7" t="s">
        <v>20</v>
      </c>
    </row>
    <row r="1035" spans="1:6">
      <c r="A1035" t="s">
        <v>4</v>
      </c>
      <c r="B1035" s="4" t="s">
        <v>5</v>
      </c>
      <c r="C1035" s="4" t="s">
        <v>10</v>
      </c>
    </row>
    <row r="1036" spans="1:6">
      <c r="A1036" t="n">
        <v>11460</v>
      </c>
      <c r="B1036" s="27" t="n">
        <v>16</v>
      </c>
      <c r="C1036" s="7" t="n">
        <v>0</v>
      </c>
    </row>
    <row r="1037" spans="1:6">
      <c r="A1037" t="s">
        <v>4</v>
      </c>
      <c r="B1037" s="4" t="s">
        <v>5</v>
      </c>
      <c r="C1037" s="4" t="s">
        <v>10</v>
      </c>
      <c r="D1037" s="4" t="s">
        <v>59</v>
      </c>
      <c r="E1037" s="4" t="s">
        <v>7</v>
      </c>
      <c r="F1037" s="4" t="s">
        <v>7</v>
      </c>
    </row>
    <row r="1038" spans="1:6">
      <c r="A1038" t="n">
        <v>11463</v>
      </c>
      <c r="B1038" s="37" t="n">
        <v>26</v>
      </c>
      <c r="C1038" s="7" t="n">
        <v>5703</v>
      </c>
      <c r="D1038" s="7" t="s">
        <v>128</v>
      </c>
      <c r="E1038" s="7" t="n">
        <v>2</v>
      </c>
      <c r="F1038" s="7" t="n">
        <v>0</v>
      </c>
    </row>
    <row r="1039" spans="1:6">
      <c r="A1039" t="s">
        <v>4</v>
      </c>
      <c r="B1039" s="4" t="s">
        <v>5</v>
      </c>
    </row>
    <row r="1040" spans="1:6">
      <c r="A1040" t="n">
        <v>11476</v>
      </c>
      <c r="B1040" s="38" t="n">
        <v>28</v>
      </c>
    </row>
    <row r="1041" spans="1:6">
      <c r="A1041" t="s">
        <v>4</v>
      </c>
      <c r="B1041" s="4" t="s">
        <v>5</v>
      </c>
      <c r="C1041" s="4" t="s">
        <v>7</v>
      </c>
      <c r="D1041" s="4" t="s">
        <v>10</v>
      </c>
      <c r="E1041" s="4" t="s">
        <v>15</v>
      </c>
    </row>
    <row r="1042" spans="1:6">
      <c r="A1042" t="n">
        <v>11477</v>
      </c>
      <c r="B1042" s="41" t="n">
        <v>58</v>
      </c>
      <c r="C1042" s="7" t="n">
        <v>0</v>
      </c>
      <c r="D1042" s="7" t="n">
        <v>300</v>
      </c>
      <c r="E1042" s="7" t="n">
        <v>0.300000011920929</v>
      </c>
    </row>
    <row r="1043" spans="1:6">
      <c r="A1043" t="s">
        <v>4</v>
      </c>
      <c r="B1043" s="4" t="s">
        <v>5</v>
      </c>
      <c r="C1043" s="4" t="s">
        <v>7</v>
      </c>
      <c r="D1043" s="4" t="s">
        <v>10</v>
      </c>
    </row>
    <row r="1044" spans="1:6">
      <c r="A1044" t="n">
        <v>11485</v>
      </c>
      <c r="B1044" s="41" t="n">
        <v>58</v>
      </c>
      <c r="C1044" s="7" t="n">
        <v>255</v>
      </c>
      <c r="D1044" s="7" t="n">
        <v>0</v>
      </c>
    </row>
    <row r="1045" spans="1:6">
      <c r="A1045" t="s">
        <v>4</v>
      </c>
      <c r="B1045" s="4" t="s">
        <v>5</v>
      </c>
      <c r="C1045" s="4" t="s">
        <v>7</v>
      </c>
      <c r="D1045" s="4" t="s">
        <v>10</v>
      </c>
      <c r="E1045" s="4" t="s">
        <v>10</v>
      </c>
      <c r="F1045" s="4" t="s">
        <v>10</v>
      </c>
      <c r="G1045" s="4" t="s">
        <v>10</v>
      </c>
      <c r="H1045" s="4" t="s">
        <v>7</v>
      </c>
    </row>
    <row r="1046" spans="1:6">
      <c r="A1046" t="n">
        <v>11489</v>
      </c>
      <c r="B1046" s="42" t="n">
        <v>25</v>
      </c>
      <c r="C1046" s="7" t="n">
        <v>5</v>
      </c>
      <c r="D1046" s="7" t="n">
        <v>65535</v>
      </c>
      <c r="E1046" s="7" t="n">
        <v>500</v>
      </c>
      <c r="F1046" s="7" t="n">
        <v>800</v>
      </c>
      <c r="G1046" s="7" t="n">
        <v>140</v>
      </c>
      <c r="H1046" s="7" t="n">
        <v>0</v>
      </c>
    </row>
    <row r="1047" spans="1:6">
      <c r="A1047" t="s">
        <v>4</v>
      </c>
      <c r="B1047" s="4" t="s">
        <v>5</v>
      </c>
      <c r="C1047" s="4" t="s">
        <v>10</v>
      </c>
      <c r="D1047" s="4" t="s">
        <v>7</v>
      </c>
      <c r="E1047" s="4" t="s">
        <v>59</v>
      </c>
      <c r="F1047" s="4" t="s">
        <v>7</v>
      </c>
      <c r="G1047" s="4" t="s">
        <v>7</v>
      </c>
    </row>
    <row r="1048" spans="1:6">
      <c r="A1048" t="n">
        <v>11500</v>
      </c>
      <c r="B1048" s="43" t="n">
        <v>24</v>
      </c>
      <c r="C1048" s="7" t="n">
        <v>65533</v>
      </c>
      <c r="D1048" s="7" t="n">
        <v>11</v>
      </c>
      <c r="E1048" s="7" t="s">
        <v>119</v>
      </c>
      <c r="F1048" s="7" t="n">
        <v>2</v>
      </c>
      <c r="G1048" s="7" t="n">
        <v>0</v>
      </c>
    </row>
    <row r="1049" spans="1:6">
      <c r="A1049" t="s">
        <v>4</v>
      </c>
      <c r="B1049" s="4" t="s">
        <v>5</v>
      </c>
    </row>
    <row r="1050" spans="1:6">
      <c r="A1050" t="n">
        <v>11545</v>
      </c>
      <c r="B1050" s="38" t="n">
        <v>28</v>
      </c>
    </row>
    <row r="1051" spans="1:6">
      <c r="A1051" t="s">
        <v>4</v>
      </c>
      <c r="B1051" s="4" t="s">
        <v>5</v>
      </c>
      <c r="C1051" s="4" t="s">
        <v>7</v>
      </c>
    </row>
    <row r="1052" spans="1:6">
      <c r="A1052" t="n">
        <v>11546</v>
      </c>
      <c r="B1052" s="44" t="n">
        <v>27</v>
      </c>
      <c r="C1052" s="7" t="n">
        <v>0</v>
      </c>
    </row>
    <row r="1053" spans="1:6">
      <c r="A1053" t="s">
        <v>4</v>
      </c>
      <c r="B1053" s="4" t="s">
        <v>5</v>
      </c>
      <c r="C1053" s="4" t="s">
        <v>7</v>
      </c>
    </row>
    <row r="1054" spans="1:6">
      <c r="A1054" t="n">
        <v>11548</v>
      </c>
      <c r="B1054" s="44" t="n">
        <v>27</v>
      </c>
      <c r="C1054" s="7" t="n">
        <v>1</v>
      </c>
    </row>
    <row r="1055" spans="1:6">
      <c r="A1055" t="s">
        <v>4</v>
      </c>
      <c r="B1055" s="4" t="s">
        <v>5</v>
      </c>
      <c r="C1055" s="4" t="s">
        <v>7</v>
      </c>
      <c r="D1055" s="4" t="s">
        <v>10</v>
      </c>
      <c r="E1055" s="4" t="s">
        <v>10</v>
      </c>
      <c r="F1055" s="4" t="s">
        <v>10</v>
      </c>
      <c r="G1055" s="4" t="s">
        <v>10</v>
      </c>
      <c r="H1055" s="4" t="s">
        <v>7</v>
      </c>
    </row>
    <row r="1056" spans="1:6">
      <c r="A1056" t="n">
        <v>11550</v>
      </c>
      <c r="B1056" s="42" t="n">
        <v>25</v>
      </c>
      <c r="C1056" s="7" t="n">
        <v>5</v>
      </c>
      <c r="D1056" s="7" t="n">
        <v>65535</v>
      </c>
      <c r="E1056" s="7" t="n">
        <v>65535</v>
      </c>
      <c r="F1056" s="7" t="n">
        <v>65535</v>
      </c>
      <c r="G1056" s="7" t="n">
        <v>65535</v>
      </c>
      <c r="H1056" s="7" t="n">
        <v>0</v>
      </c>
    </row>
    <row r="1057" spans="1:8">
      <c r="A1057" t="s">
        <v>4</v>
      </c>
      <c r="B1057" s="4" t="s">
        <v>5</v>
      </c>
      <c r="C1057" s="4" t="s">
        <v>7</v>
      </c>
      <c r="D1057" s="4" t="s">
        <v>10</v>
      </c>
      <c r="E1057" s="4" t="s">
        <v>15</v>
      </c>
    </row>
    <row r="1058" spans="1:8">
      <c r="A1058" t="n">
        <v>11561</v>
      </c>
      <c r="B1058" s="41" t="n">
        <v>58</v>
      </c>
      <c r="C1058" s="7" t="n">
        <v>100</v>
      </c>
      <c r="D1058" s="7" t="n">
        <v>300</v>
      </c>
      <c r="E1058" s="7" t="n">
        <v>0.300000011920929</v>
      </c>
    </row>
    <row r="1059" spans="1:8">
      <c r="A1059" t="s">
        <v>4</v>
      </c>
      <c r="B1059" s="4" t="s">
        <v>5</v>
      </c>
      <c r="C1059" s="4" t="s">
        <v>7</v>
      </c>
      <c r="D1059" s="4" t="s">
        <v>10</v>
      </c>
    </row>
    <row r="1060" spans="1:8">
      <c r="A1060" t="n">
        <v>11569</v>
      </c>
      <c r="B1060" s="41" t="n">
        <v>58</v>
      </c>
      <c r="C1060" s="7" t="n">
        <v>255</v>
      </c>
      <c r="D1060" s="7" t="n">
        <v>0</v>
      </c>
    </row>
    <row r="1061" spans="1:8">
      <c r="A1061" t="s">
        <v>4</v>
      </c>
      <c r="B1061" s="4" t="s">
        <v>5</v>
      </c>
      <c r="C1061" s="4" t="s">
        <v>7</v>
      </c>
      <c r="D1061" s="4" t="s">
        <v>10</v>
      </c>
      <c r="E1061" s="4" t="s">
        <v>7</v>
      </c>
      <c r="F1061" s="4" t="s">
        <v>7</v>
      </c>
      <c r="G1061" s="4" t="s">
        <v>11</v>
      </c>
    </row>
    <row r="1062" spans="1:8">
      <c r="A1062" t="n">
        <v>11573</v>
      </c>
      <c r="B1062" s="9" t="n">
        <v>5</v>
      </c>
      <c r="C1062" s="7" t="n">
        <v>30</v>
      </c>
      <c r="D1062" s="7" t="n">
        <v>0</v>
      </c>
      <c r="E1062" s="7" t="n">
        <v>8</v>
      </c>
      <c r="F1062" s="7" t="n">
        <v>1</v>
      </c>
      <c r="G1062" s="10" t="n">
        <f t="normal" ca="1">A1074</f>
        <v>0</v>
      </c>
    </row>
    <row r="1063" spans="1:8">
      <c r="A1063" t="s">
        <v>4</v>
      </c>
      <c r="B1063" s="4" t="s">
        <v>5</v>
      </c>
      <c r="C1063" s="4" t="s">
        <v>7</v>
      </c>
      <c r="D1063" s="4" t="s">
        <v>10</v>
      </c>
      <c r="E1063" s="4" t="s">
        <v>8</v>
      </c>
    </row>
    <row r="1064" spans="1:8">
      <c r="A1064" t="n">
        <v>11583</v>
      </c>
      <c r="B1064" s="32" t="n">
        <v>51</v>
      </c>
      <c r="C1064" s="7" t="n">
        <v>4</v>
      </c>
      <c r="D1064" s="7" t="n">
        <v>0</v>
      </c>
      <c r="E1064" s="7" t="s">
        <v>129</v>
      </c>
    </row>
    <row r="1065" spans="1:8">
      <c r="A1065" t="s">
        <v>4</v>
      </c>
      <c r="B1065" s="4" t="s">
        <v>5</v>
      </c>
      <c r="C1065" s="4" t="s">
        <v>10</v>
      </c>
    </row>
    <row r="1066" spans="1:8">
      <c r="A1066" t="n">
        <v>11597</v>
      </c>
      <c r="B1066" s="27" t="n">
        <v>16</v>
      </c>
      <c r="C1066" s="7" t="n">
        <v>0</v>
      </c>
    </row>
    <row r="1067" spans="1:8">
      <c r="A1067" t="s">
        <v>4</v>
      </c>
      <c r="B1067" s="4" t="s">
        <v>5</v>
      </c>
      <c r="C1067" s="4" t="s">
        <v>10</v>
      </c>
      <c r="D1067" s="4" t="s">
        <v>59</v>
      </c>
      <c r="E1067" s="4" t="s">
        <v>7</v>
      </c>
      <c r="F1067" s="4" t="s">
        <v>7</v>
      </c>
      <c r="G1067" s="4" t="s">
        <v>59</v>
      </c>
      <c r="H1067" s="4" t="s">
        <v>7</v>
      </c>
      <c r="I1067" s="4" t="s">
        <v>7</v>
      </c>
    </row>
    <row r="1068" spans="1:8">
      <c r="A1068" t="n">
        <v>11600</v>
      </c>
      <c r="B1068" s="37" t="n">
        <v>26</v>
      </c>
      <c r="C1068" s="7" t="n">
        <v>0</v>
      </c>
      <c r="D1068" s="7" t="s">
        <v>130</v>
      </c>
      <c r="E1068" s="7" t="n">
        <v>2</v>
      </c>
      <c r="F1068" s="7" t="n">
        <v>3</v>
      </c>
      <c r="G1068" s="7" t="s">
        <v>131</v>
      </c>
      <c r="H1068" s="7" t="n">
        <v>2</v>
      </c>
      <c r="I1068" s="7" t="n">
        <v>0</v>
      </c>
    </row>
    <row r="1069" spans="1:8">
      <c r="A1069" t="s">
        <v>4</v>
      </c>
      <c r="B1069" s="4" t="s">
        <v>5</v>
      </c>
    </row>
    <row r="1070" spans="1:8">
      <c r="A1070" t="n">
        <v>11732</v>
      </c>
      <c r="B1070" s="38" t="n">
        <v>28</v>
      </c>
    </row>
    <row r="1071" spans="1:8">
      <c r="A1071" t="s">
        <v>4</v>
      </c>
      <c r="B1071" s="4" t="s">
        <v>5</v>
      </c>
      <c r="C1071" s="4" t="s">
        <v>10</v>
      </c>
    </row>
    <row r="1072" spans="1:8">
      <c r="A1072" t="n">
        <v>11733</v>
      </c>
      <c r="B1072" s="11" t="n">
        <v>12</v>
      </c>
      <c r="C1072" s="7" t="n">
        <v>0</v>
      </c>
    </row>
    <row r="1073" spans="1:9">
      <c r="A1073" t="s">
        <v>4</v>
      </c>
      <c r="B1073" s="4" t="s">
        <v>5</v>
      </c>
      <c r="C1073" s="4" t="s">
        <v>11</v>
      </c>
    </row>
    <row r="1074" spans="1:9">
      <c r="A1074" t="n">
        <v>11736</v>
      </c>
      <c r="B1074" s="12" t="n">
        <v>3</v>
      </c>
      <c r="C1074" s="10" t="n">
        <f t="normal" ca="1">A1156</f>
        <v>0</v>
      </c>
    </row>
    <row r="1075" spans="1:9">
      <c r="A1075" t="s">
        <v>4</v>
      </c>
      <c r="B1075" s="4" t="s">
        <v>5</v>
      </c>
      <c r="C1075" s="4" t="s">
        <v>7</v>
      </c>
      <c r="D1075" s="4" t="s">
        <v>10</v>
      </c>
      <c r="E1075" s="4" t="s">
        <v>7</v>
      </c>
      <c r="F1075" s="4" t="s">
        <v>11</v>
      </c>
    </row>
    <row r="1076" spans="1:9">
      <c r="A1076" t="n">
        <v>11741</v>
      </c>
      <c r="B1076" s="9" t="n">
        <v>5</v>
      </c>
      <c r="C1076" s="7" t="n">
        <v>30</v>
      </c>
      <c r="D1076" s="7" t="n">
        <v>8944</v>
      </c>
      <c r="E1076" s="7" t="n">
        <v>1</v>
      </c>
      <c r="F1076" s="10" t="n">
        <f t="normal" ca="1">A1136</f>
        <v>0</v>
      </c>
    </row>
    <row r="1077" spans="1:9">
      <c r="A1077" t="s">
        <v>4</v>
      </c>
      <c r="B1077" s="4" t="s">
        <v>5</v>
      </c>
      <c r="C1077" s="4" t="s">
        <v>10</v>
      </c>
      <c r="D1077" s="4" t="s">
        <v>7</v>
      </c>
      <c r="E1077" s="4" t="s">
        <v>7</v>
      </c>
      <c r="F1077" s="4" t="s">
        <v>8</v>
      </c>
    </row>
    <row r="1078" spans="1:9">
      <c r="A1078" t="n">
        <v>11750</v>
      </c>
      <c r="B1078" s="23" t="n">
        <v>20</v>
      </c>
      <c r="C1078" s="7" t="n">
        <v>65534</v>
      </c>
      <c r="D1078" s="7" t="n">
        <v>3</v>
      </c>
      <c r="E1078" s="7" t="n">
        <v>10</v>
      </c>
      <c r="F1078" s="7" t="s">
        <v>57</v>
      </c>
    </row>
    <row r="1079" spans="1:9">
      <c r="A1079" t="s">
        <v>4</v>
      </c>
      <c r="B1079" s="4" t="s">
        <v>5</v>
      </c>
      <c r="C1079" s="4" t="s">
        <v>10</v>
      </c>
    </row>
    <row r="1080" spans="1:9">
      <c r="A1080" t="n">
        <v>11771</v>
      </c>
      <c r="B1080" s="27" t="n">
        <v>16</v>
      </c>
      <c r="C1080" s="7" t="n">
        <v>0</v>
      </c>
    </row>
    <row r="1081" spans="1:9">
      <c r="A1081" t="s">
        <v>4</v>
      </c>
      <c r="B1081" s="4" t="s">
        <v>5</v>
      </c>
      <c r="C1081" s="4" t="s">
        <v>7</v>
      </c>
      <c r="D1081" s="4" t="s">
        <v>16</v>
      </c>
    </row>
    <row r="1082" spans="1:9">
      <c r="A1082" t="n">
        <v>11774</v>
      </c>
      <c r="B1082" s="35" t="n">
        <v>74</v>
      </c>
      <c r="C1082" s="7" t="n">
        <v>48</v>
      </c>
      <c r="D1082" s="7" t="n">
        <v>1088</v>
      </c>
    </row>
    <row r="1083" spans="1:9">
      <c r="A1083" t="s">
        <v>4</v>
      </c>
      <c r="B1083" s="4" t="s">
        <v>5</v>
      </c>
      <c r="C1083" s="4" t="s">
        <v>7</v>
      </c>
      <c r="D1083" s="4" t="s">
        <v>10</v>
      </c>
    </row>
    <row r="1084" spans="1:9">
      <c r="A1084" t="n">
        <v>11780</v>
      </c>
      <c r="B1084" s="36" t="n">
        <v>22</v>
      </c>
      <c r="C1084" s="7" t="n">
        <v>10</v>
      </c>
      <c r="D1084" s="7" t="n">
        <v>0</v>
      </c>
    </row>
    <row r="1085" spans="1:9">
      <c r="A1085" t="s">
        <v>4</v>
      </c>
      <c r="B1085" s="4" t="s">
        <v>5</v>
      </c>
      <c r="C1085" s="4" t="s">
        <v>7</v>
      </c>
      <c r="D1085" s="4" t="s">
        <v>10</v>
      </c>
      <c r="E1085" s="4" t="s">
        <v>8</v>
      </c>
    </row>
    <row r="1086" spans="1:9">
      <c r="A1086" t="n">
        <v>11784</v>
      </c>
      <c r="B1086" s="32" t="n">
        <v>51</v>
      </c>
      <c r="C1086" s="7" t="n">
        <v>4</v>
      </c>
      <c r="D1086" s="7" t="n">
        <v>5703</v>
      </c>
      <c r="E1086" s="7" t="s">
        <v>20</v>
      </c>
    </row>
    <row r="1087" spans="1:9">
      <c r="A1087" t="s">
        <v>4</v>
      </c>
      <c r="B1087" s="4" t="s">
        <v>5</v>
      </c>
      <c r="C1087" s="4" t="s">
        <v>10</v>
      </c>
    </row>
    <row r="1088" spans="1:9">
      <c r="A1088" t="n">
        <v>11789</v>
      </c>
      <c r="B1088" s="27" t="n">
        <v>16</v>
      </c>
      <c r="C1088" s="7" t="n">
        <v>0</v>
      </c>
    </row>
    <row r="1089" spans="1:6">
      <c r="A1089" t="s">
        <v>4</v>
      </c>
      <c r="B1089" s="4" t="s">
        <v>5</v>
      </c>
      <c r="C1089" s="4" t="s">
        <v>10</v>
      </c>
      <c r="D1089" s="4" t="s">
        <v>59</v>
      </c>
      <c r="E1089" s="4" t="s">
        <v>7</v>
      </c>
      <c r="F1089" s="4" t="s">
        <v>7</v>
      </c>
    </row>
    <row r="1090" spans="1:6">
      <c r="A1090" t="n">
        <v>11792</v>
      </c>
      <c r="B1090" s="37" t="n">
        <v>26</v>
      </c>
      <c r="C1090" s="7" t="n">
        <v>5703</v>
      </c>
      <c r="D1090" s="7" t="s">
        <v>128</v>
      </c>
      <c r="E1090" s="7" t="n">
        <v>2</v>
      </c>
      <c r="F1090" s="7" t="n">
        <v>0</v>
      </c>
    </row>
    <row r="1091" spans="1:6">
      <c r="A1091" t="s">
        <v>4</v>
      </c>
      <c r="B1091" s="4" t="s">
        <v>5</v>
      </c>
    </row>
    <row r="1092" spans="1:6">
      <c r="A1092" t="n">
        <v>11805</v>
      </c>
      <c r="B1092" s="38" t="n">
        <v>28</v>
      </c>
    </row>
    <row r="1093" spans="1:6">
      <c r="A1093" t="s">
        <v>4</v>
      </c>
      <c r="B1093" s="4" t="s">
        <v>5</v>
      </c>
      <c r="C1093" s="4" t="s">
        <v>7</v>
      </c>
      <c r="D1093" s="4" t="s">
        <v>10</v>
      </c>
      <c r="E1093" s="4" t="s">
        <v>15</v>
      </c>
    </row>
    <row r="1094" spans="1:6">
      <c r="A1094" t="n">
        <v>11806</v>
      </c>
      <c r="B1094" s="41" t="n">
        <v>58</v>
      </c>
      <c r="C1094" s="7" t="n">
        <v>0</v>
      </c>
      <c r="D1094" s="7" t="n">
        <v>300</v>
      </c>
      <c r="E1094" s="7" t="n">
        <v>0.300000011920929</v>
      </c>
    </row>
    <row r="1095" spans="1:6">
      <c r="A1095" t="s">
        <v>4</v>
      </c>
      <c r="B1095" s="4" t="s">
        <v>5</v>
      </c>
      <c r="C1095" s="4" t="s">
        <v>7</v>
      </c>
      <c r="D1095" s="4" t="s">
        <v>10</v>
      </c>
    </row>
    <row r="1096" spans="1:6">
      <c r="A1096" t="n">
        <v>11814</v>
      </c>
      <c r="B1096" s="41" t="n">
        <v>58</v>
      </c>
      <c r="C1096" s="7" t="n">
        <v>255</v>
      </c>
      <c r="D1096" s="7" t="n">
        <v>0</v>
      </c>
    </row>
    <row r="1097" spans="1:6">
      <c r="A1097" t="s">
        <v>4</v>
      </c>
      <c r="B1097" s="4" t="s">
        <v>5</v>
      </c>
      <c r="C1097" s="4" t="s">
        <v>7</v>
      </c>
      <c r="D1097" s="4" t="s">
        <v>10</v>
      </c>
      <c r="E1097" s="4" t="s">
        <v>10</v>
      </c>
      <c r="F1097" s="4" t="s">
        <v>10</v>
      </c>
      <c r="G1097" s="4" t="s">
        <v>10</v>
      </c>
      <c r="H1097" s="4" t="s">
        <v>7</v>
      </c>
    </row>
    <row r="1098" spans="1:6">
      <c r="A1098" t="n">
        <v>11818</v>
      </c>
      <c r="B1098" s="42" t="n">
        <v>25</v>
      </c>
      <c r="C1098" s="7" t="n">
        <v>5</v>
      </c>
      <c r="D1098" s="7" t="n">
        <v>65535</v>
      </c>
      <c r="E1098" s="7" t="n">
        <v>500</v>
      </c>
      <c r="F1098" s="7" t="n">
        <v>800</v>
      </c>
      <c r="G1098" s="7" t="n">
        <v>140</v>
      </c>
      <c r="H1098" s="7" t="n">
        <v>0</v>
      </c>
    </row>
    <row r="1099" spans="1:6">
      <c r="A1099" t="s">
        <v>4</v>
      </c>
      <c r="B1099" s="4" t="s">
        <v>5</v>
      </c>
      <c r="C1099" s="4" t="s">
        <v>10</v>
      </c>
      <c r="D1099" s="4" t="s">
        <v>7</v>
      </c>
      <c r="E1099" s="4" t="s">
        <v>59</v>
      </c>
      <c r="F1099" s="4" t="s">
        <v>7</v>
      </c>
      <c r="G1099" s="4" t="s">
        <v>7</v>
      </c>
    </row>
    <row r="1100" spans="1:6">
      <c r="A1100" t="n">
        <v>11829</v>
      </c>
      <c r="B1100" s="43" t="n">
        <v>24</v>
      </c>
      <c r="C1100" s="7" t="n">
        <v>65533</v>
      </c>
      <c r="D1100" s="7" t="n">
        <v>11</v>
      </c>
      <c r="E1100" s="7" t="s">
        <v>132</v>
      </c>
      <c r="F1100" s="7" t="n">
        <v>2</v>
      </c>
      <c r="G1100" s="7" t="n">
        <v>0</v>
      </c>
    </row>
    <row r="1101" spans="1:6">
      <c r="A1101" t="s">
        <v>4</v>
      </c>
      <c r="B1101" s="4" t="s">
        <v>5</v>
      </c>
    </row>
    <row r="1102" spans="1:6">
      <c r="A1102" t="n">
        <v>11866</v>
      </c>
      <c r="B1102" s="38" t="n">
        <v>28</v>
      </c>
    </row>
    <row r="1103" spans="1:6">
      <c r="A1103" t="s">
        <v>4</v>
      </c>
      <c r="B1103" s="4" t="s">
        <v>5</v>
      </c>
      <c r="C1103" s="4" t="s">
        <v>7</v>
      </c>
    </row>
    <row r="1104" spans="1:6">
      <c r="A1104" t="n">
        <v>11867</v>
      </c>
      <c r="B1104" s="44" t="n">
        <v>27</v>
      </c>
      <c r="C1104" s="7" t="n">
        <v>0</v>
      </c>
    </row>
    <row r="1105" spans="1:8">
      <c r="A1105" t="s">
        <v>4</v>
      </c>
      <c r="B1105" s="4" t="s">
        <v>5</v>
      </c>
      <c r="C1105" s="4" t="s">
        <v>7</v>
      </c>
    </row>
    <row r="1106" spans="1:8">
      <c r="A1106" t="n">
        <v>11869</v>
      </c>
      <c r="B1106" s="44" t="n">
        <v>27</v>
      </c>
      <c r="C1106" s="7" t="n">
        <v>1</v>
      </c>
    </row>
    <row r="1107" spans="1:8">
      <c r="A1107" t="s">
        <v>4</v>
      </c>
      <c r="B1107" s="4" t="s">
        <v>5</v>
      </c>
      <c r="C1107" s="4" t="s">
        <v>7</v>
      </c>
      <c r="D1107" s="4" t="s">
        <v>10</v>
      </c>
      <c r="E1107" s="4" t="s">
        <v>10</v>
      </c>
      <c r="F1107" s="4" t="s">
        <v>10</v>
      </c>
      <c r="G1107" s="4" t="s">
        <v>10</v>
      </c>
      <c r="H1107" s="4" t="s">
        <v>7</v>
      </c>
    </row>
    <row r="1108" spans="1:8">
      <c r="A1108" t="n">
        <v>11871</v>
      </c>
      <c r="B1108" s="42" t="n">
        <v>25</v>
      </c>
      <c r="C1108" s="7" t="n">
        <v>5</v>
      </c>
      <c r="D1108" s="7" t="n">
        <v>65535</v>
      </c>
      <c r="E1108" s="7" t="n">
        <v>65535</v>
      </c>
      <c r="F1108" s="7" t="n">
        <v>65535</v>
      </c>
      <c r="G1108" s="7" t="n">
        <v>65535</v>
      </c>
      <c r="H1108" s="7" t="n">
        <v>0</v>
      </c>
    </row>
    <row r="1109" spans="1:8">
      <c r="A1109" t="s">
        <v>4</v>
      </c>
      <c r="B1109" s="4" t="s">
        <v>5</v>
      </c>
      <c r="C1109" s="4" t="s">
        <v>7</v>
      </c>
      <c r="D1109" s="4" t="s">
        <v>10</v>
      </c>
      <c r="E1109" s="4" t="s">
        <v>15</v>
      </c>
    </row>
    <row r="1110" spans="1:8">
      <c r="A1110" t="n">
        <v>11882</v>
      </c>
      <c r="B1110" s="41" t="n">
        <v>58</v>
      </c>
      <c r="C1110" s="7" t="n">
        <v>100</v>
      </c>
      <c r="D1110" s="7" t="n">
        <v>300</v>
      </c>
      <c r="E1110" s="7" t="n">
        <v>0.300000011920929</v>
      </c>
    </row>
    <row r="1111" spans="1:8">
      <c r="A1111" t="s">
        <v>4</v>
      </c>
      <c r="B1111" s="4" t="s">
        <v>5</v>
      </c>
      <c r="C1111" s="4" t="s">
        <v>7</v>
      </c>
      <c r="D1111" s="4" t="s">
        <v>10</v>
      </c>
    </row>
    <row r="1112" spans="1:8">
      <c r="A1112" t="n">
        <v>11890</v>
      </c>
      <c r="B1112" s="41" t="n">
        <v>58</v>
      </c>
      <c r="C1112" s="7" t="n">
        <v>255</v>
      </c>
      <c r="D1112" s="7" t="n">
        <v>0</v>
      </c>
    </row>
    <row r="1113" spans="1:8">
      <c r="A1113" t="s">
        <v>4</v>
      </c>
      <c r="B1113" s="4" t="s">
        <v>5</v>
      </c>
      <c r="C1113" s="4" t="s">
        <v>7</v>
      </c>
      <c r="D1113" s="4" t="s">
        <v>10</v>
      </c>
      <c r="E1113" s="4" t="s">
        <v>7</v>
      </c>
      <c r="F1113" s="4" t="s">
        <v>7</v>
      </c>
      <c r="G1113" s="4" t="s">
        <v>11</v>
      </c>
    </row>
    <row r="1114" spans="1:8">
      <c r="A1114" t="n">
        <v>11894</v>
      </c>
      <c r="B1114" s="9" t="n">
        <v>5</v>
      </c>
      <c r="C1114" s="7" t="n">
        <v>30</v>
      </c>
      <c r="D1114" s="7" t="n">
        <v>8663</v>
      </c>
      <c r="E1114" s="7" t="n">
        <v>8</v>
      </c>
      <c r="F1114" s="7" t="n">
        <v>1</v>
      </c>
      <c r="G1114" s="10" t="n">
        <f t="normal" ca="1">A1134</f>
        <v>0</v>
      </c>
    </row>
    <row r="1115" spans="1:8">
      <c r="A1115" t="s">
        <v>4</v>
      </c>
      <c r="B1115" s="4" t="s">
        <v>5</v>
      </c>
      <c r="C1115" s="4" t="s">
        <v>7</v>
      </c>
      <c r="D1115" s="4" t="s">
        <v>10</v>
      </c>
      <c r="E1115" s="4" t="s">
        <v>8</v>
      </c>
    </row>
    <row r="1116" spans="1:8">
      <c r="A1116" t="n">
        <v>11904</v>
      </c>
      <c r="B1116" s="32" t="n">
        <v>51</v>
      </c>
      <c r="C1116" s="7" t="n">
        <v>4</v>
      </c>
      <c r="D1116" s="7" t="n">
        <v>16</v>
      </c>
      <c r="E1116" s="7" t="s">
        <v>106</v>
      </c>
    </row>
    <row r="1117" spans="1:8">
      <c r="A1117" t="s">
        <v>4</v>
      </c>
      <c r="B1117" s="4" t="s">
        <v>5</v>
      </c>
      <c r="C1117" s="4" t="s">
        <v>10</v>
      </c>
    </row>
    <row r="1118" spans="1:8">
      <c r="A1118" t="n">
        <v>11918</v>
      </c>
      <c r="B1118" s="27" t="n">
        <v>16</v>
      </c>
      <c r="C1118" s="7" t="n">
        <v>0</v>
      </c>
    </row>
    <row r="1119" spans="1:8">
      <c r="A1119" t="s">
        <v>4</v>
      </c>
      <c r="B1119" s="4" t="s">
        <v>5</v>
      </c>
      <c r="C1119" s="4" t="s">
        <v>10</v>
      </c>
      <c r="D1119" s="4" t="s">
        <v>59</v>
      </c>
      <c r="E1119" s="4" t="s">
        <v>7</v>
      </c>
      <c r="F1119" s="4" t="s">
        <v>7</v>
      </c>
    </row>
    <row r="1120" spans="1:8">
      <c r="A1120" t="n">
        <v>11921</v>
      </c>
      <c r="B1120" s="37" t="n">
        <v>26</v>
      </c>
      <c r="C1120" s="7" t="n">
        <v>16</v>
      </c>
      <c r="D1120" s="7" t="s">
        <v>133</v>
      </c>
      <c r="E1120" s="7" t="n">
        <v>2</v>
      </c>
      <c r="F1120" s="7" t="n">
        <v>0</v>
      </c>
    </row>
    <row r="1121" spans="1:8">
      <c r="A1121" t="s">
        <v>4</v>
      </c>
      <c r="B1121" s="4" t="s">
        <v>5</v>
      </c>
    </row>
    <row r="1122" spans="1:8">
      <c r="A1122" t="n">
        <v>11965</v>
      </c>
      <c r="B1122" s="38" t="n">
        <v>28</v>
      </c>
    </row>
    <row r="1123" spans="1:8">
      <c r="A1123" t="s">
        <v>4</v>
      </c>
      <c r="B1123" s="4" t="s">
        <v>5</v>
      </c>
      <c r="C1123" s="4" t="s">
        <v>7</v>
      </c>
      <c r="D1123" s="4" t="s">
        <v>10</v>
      </c>
      <c r="E1123" s="4" t="s">
        <v>8</v>
      </c>
    </row>
    <row r="1124" spans="1:8">
      <c r="A1124" t="n">
        <v>11966</v>
      </c>
      <c r="B1124" s="32" t="n">
        <v>51</v>
      </c>
      <c r="C1124" s="7" t="n">
        <v>4</v>
      </c>
      <c r="D1124" s="7" t="n">
        <v>0</v>
      </c>
      <c r="E1124" s="7" t="s">
        <v>134</v>
      </c>
    </row>
    <row r="1125" spans="1:8">
      <c r="A1125" t="s">
        <v>4</v>
      </c>
      <c r="B1125" s="4" t="s">
        <v>5</v>
      </c>
      <c r="C1125" s="4" t="s">
        <v>10</v>
      </c>
    </row>
    <row r="1126" spans="1:8">
      <c r="A1126" t="n">
        <v>11981</v>
      </c>
      <c r="B1126" s="27" t="n">
        <v>16</v>
      </c>
      <c r="C1126" s="7" t="n">
        <v>0</v>
      </c>
    </row>
    <row r="1127" spans="1:8">
      <c r="A1127" t="s">
        <v>4</v>
      </c>
      <c r="B1127" s="4" t="s">
        <v>5</v>
      </c>
      <c r="C1127" s="4" t="s">
        <v>10</v>
      </c>
      <c r="D1127" s="4" t="s">
        <v>59</v>
      </c>
      <c r="E1127" s="4" t="s">
        <v>7</v>
      </c>
      <c r="F1127" s="4" t="s">
        <v>7</v>
      </c>
      <c r="G1127" s="4" t="s">
        <v>59</v>
      </c>
      <c r="H1127" s="4" t="s">
        <v>7</v>
      </c>
      <c r="I1127" s="4" t="s">
        <v>7</v>
      </c>
    </row>
    <row r="1128" spans="1:8">
      <c r="A1128" t="n">
        <v>11984</v>
      </c>
      <c r="B1128" s="37" t="n">
        <v>26</v>
      </c>
      <c r="C1128" s="7" t="n">
        <v>0</v>
      </c>
      <c r="D1128" s="7" t="s">
        <v>135</v>
      </c>
      <c r="E1128" s="7" t="n">
        <v>2</v>
      </c>
      <c r="F1128" s="7" t="n">
        <v>3</v>
      </c>
      <c r="G1128" s="7" t="s">
        <v>136</v>
      </c>
      <c r="H1128" s="7" t="n">
        <v>2</v>
      </c>
      <c r="I1128" s="7" t="n">
        <v>0</v>
      </c>
    </row>
    <row r="1129" spans="1:8">
      <c r="A1129" t="s">
        <v>4</v>
      </c>
      <c r="B1129" s="4" t="s">
        <v>5</v>
      </c>
    </row>
    <row r="1130" spans="1:8">
      <c r="A1130" t="n">
        <v>12110</v>
      </c>
      <c r="B1130" s="38" t="n">
        <v>28</v>
      </c>
    </row>
    <row r="1131" spans="1:8">
      <c r="A1131" t="s">
        <v>4</v>
      </c>
      <c r="B1131" s="4" t="s">
        <v>5</v>
      </c>
      <c r="C1131" s="4" t="s">
        <v>10</v>
      </c>
    </row>
    <row r="1132" spans="1:8">
      <c r="A1132" t="n">
        <v>12111</v>
      </c>
      <c r="B1132" s="11" t="n">
        <v>12</v>
      </c>
      <c r="C1132" s="7" t="n">
        <v>8663</v>
      </c>
    </row>
    <row r="1133" spans="1:8">
      <c r="A1133" t="s">
        <v>4</v>
      </c>
      <c r="B1133" s="4" t="s">
        <v>5</v>
      </c>
      <c r="C1133" s="4" t="s">
        <v>11</v>
      </c>
    </row>
    <row r="1134" spans="1:8">
      <c r="A1134" t="n">
        <v>12114</v>
      </c>
      <c r="B1134" s="12" t="n">
        <v>3</v>
      </c>
      <c r="C1134" s="10" t="n">
        <f t="normal" ca="1">A1156</f>
        <v>0</v>
      </c>
    </row>
    <row r="1135" spans="1:8">
      <c r="A1135" t="s">
        <v>4</v>
      </c>
      <c r="B1135" s="4" t="s">
        <v>5</v>
      </c>
      <c r="C1135" s="4" t="s">
        <v>7</v>
      </c>
      <c r="D1135" s="4" t="s">
        <v>10</v>
      </c>
      <c r="E1135" s="4" t="s">
        <v>7</v>
      </c>
      <c r="F1135" s="4" t="s">
        <v>11</v>
      </c>
    </row>
    <row r="1136" spans="1:8">
      <c r="A1136" t="n">
        <v>12119</v>
      </c>
      <c r="B1136" s="9" t="n">
        <v>5</v>
      </c>
      <c r="C1136" s="7" t="n">
        <v>30</v>
      </c>
      <c r="D1136" s="7" t="n">
        <v>8434</v>
      </c>
      <c r="E1136" s="7" t="n">
        <v>1</v>
      </c>
      <c r="F1136" s="10" t="n">
        <f t="normal" ca="1">A1140</f>
        <v>0</v>
      </c>
    </row>
    <row r="1137" spans="1:9">
      <c r="A1137" t="s">
        <v>4</v>
      </c>
      <c r="B1137" s="4" t="s">
        <v>5</v>
      </c>
      <c r="C1137" s="4" t="s">
        <v>11</v>
      </c>
    </row>
    <row r="1138" spans="1:9">
      <c r="A1138" t="n">
        <v>12128</v>
      </c>
      <c r="B1138" s="12" t="n">
        <v>3</v>
      </c>
      <c r="C1138" s="10" t="n">
        <f t="normal" ca="1">A1156</f>
        <v>0</v>
      </c>
    </row>
    <row r="1139" spans="1:9">
      <c r="A1139" t="s">
        <v>4</v>
      </c>
      <c r="B1139" s="4" t="s">
        <v>5</v>
      </c>
      <c r="C1139" s="4" t="s">
        <v>7</v>
      </c>
      <c r="D1139" s="4" t="s">
        <v>10</v>
      </c>
      <c r="E1139" s="4" t="s">
        <v>7</v>
      </c>
      <c r="F1139" s="4" t="s">
        <v>11</v>
      </c>
    </row>
    <row r="1140" spans="1:9">
      <c r="A1140" t="n">
        <v>12133</v>
      </c>
      <c r="B1140" s="9" t="n">
        <v>5</v>
      </c>
      <c r="C1140" s="7" t="n">
        <v>30</v>
      </c>
      <c r="D1140" s="7" t="n">
        <v>8433</v>
      </c>
      <c r="E1140" s="7" t="n">
        <v>1</v>
      </c>
      <c r="F1140" s="10" t="n">
        <f t="normal" ca="1">A1156</f>
        <v>0</v>
      </c>
    </row>
    <row r="1141" spans="1:9">
      <c r="A1141" t="s">
        <v>4</v>
      </c>
      <c r="B1141" s="4" t="s">
        <v>5</v>
      </c>
      <c r="C1141" s="4" t="s">
        <v>10</v>
      </c>
      <c r="D1141" s="4" t="s">
        <v>7</v>
      </c>
      <c r="E1141" s="4" t="s">
        <v>7</v>
      </c>
      <c r="F1141" s="4" t="s">
        <v>8</v>
      </c>
    </row>
    <row r="1142" spans="1:9">
      <c r="A1142" t="n">
        <v>12142</v>
      </c>
      <c r="B1142" s="23" t="n">
        <v>20</v>
      </c>
      <c r="C1142" s="7" t="n">
        <v>65534</v>
      </c>
      <c r="D1142" s="7" t="n">
        <v>3</v>
      </c>
      <c r="E1142" s="7" t="n">
        <v>10</v>
      </c>
      <c r="F1142" s="7" t="s">
        <v>57</v>
      </c>
    </row>
    <row r="1143" spans="1:9">
      <c r="A1143" t="s">
        <v>4</v>
      </c>
      <c r="B1143" s="4" t="s">
        <v>5</v>
      </c>
      <c r="C1143" s="4" t="s">
        <v>10</v>
      </c>
    </row>
    <row r="1144" spans="1:9">
      <c r="A1144" t="n">
        <v>12163</v>
      </c>
      <c r="B1144" s="27" t="n">
        <v>16</v>
      </c>
      <c r="C1144" s="7" t="n">
        <v>0</v>
      </c>
    </row>
    <row r="1145" spans="1:9">
      <c r="A1145" t="s">
        <v>4</v>
      </c>
      <c r="B1145" s="4" t="s">
        <v>5</v>
      </c>
      <c r="C1145" s="4" t="s">
        <v>7</v>
      </c>
      <c r="D1145" s="4" t="s">
        <v>10</v>
      </c>
    </row>
    <row r="1146" spans="1:9">
      <c r="A1146" t="n">
        <v>12166</v>
      </c>
      <c r="B1146" s="36" t="n">
        <v>22</v>
      </c>
      <c r="C1146" s="7" t="n">
        <v>10</v>
      </c>
      <c r="D1146" s="7" t="n">
        <v>0</v>
      </c>
    </row>
    <row r="1147" spans="1:9">
      <c r="A1147" t="s">
        <v>4</v>
      </c>
      <c r="B1147" s="4" t="s">
        <v>5</v>
      </c>
      <c r="C1147" s="4" t="s">
        <v>7</v>
      </c>
      <c r="D1147" s="4" t="s">
        <v>10</v>
      </c>
      <c r="E1147" s="4" t="s">
        <v>8</v>
      </c>
    </row>
    <row r="1148" spans="1:9">
      <c r="A1148" t="n">
        <v>12170</v>
      </c>
      <c r="B1148" s="32" t="n">
        <v>51</v>
      </c>
      <c r="C1148" s="7" t="n">
        <v>4</v>
      </c>
      <c r="D1148" s="7" t="n">
        <v>5703</v>
      </c>
      <c r="E1148" s="7" t="s">
        <v>68</v>
      </c>
    </row>
    <row r="1149" spans="1:9">
      <c r="A1149" t="s">
        <v>4</v>
      </c>
      <c r="B1149" s="4" t="s">
        <v>5</v>
      </c>
      <c r="C1149" s="4" t="s">
        <v>10</v>
      </c>
    </row>
    <row r="1150" spans="1:9">
      <c r="A1150" t="n">
        <v>12183</v>
      </c>
      <c r="B1150" s="27" t="n">
        <v>16</v>
      </c>
      <c r="C1150" s="7" t="n">
        <v>0</v>
      </c>
    </row>
    <row r="1151" spans="1:9">
      <c r="A1151" t="s">
        <v>4</v>
      </c>
      <c r="B1151" s="4" t="s">
        <v>5</v>
      </c>
      <c r="C1151" s="4" t="s">
        <v>10</v>
      </c>
      <c r="D1151" s="4" t="s">
        <v>59</v>
      </c>
      <c r="E1151" s="4" t="s">
        <v>7</v>
      </c>
      <c r="F1151" s="4" t="s">
        <v>7</v>
      </c>
      <c r="G1151" s="4" t="s">
        <v>59</v>
      </c>
      <c r="H1151" s="4" t="s">
        <v>7</v>
      </c>
      <c r="I1151" s="4" t="s">
        <v>7</v>
      </c>
    </row>
    <row r="1152" spans="1:9">
      <c r="A1152" t="n">
        <v>12186</v>
      </c>
      <c r="B1152" s="37" t="n">
        <v>26</v>
      </c>
      <c r="C1152" s="7" t="n">
        <v>5703</v>
      </c>
      <c r="D1152" s="7" t="s">
        <v>137</v>
      </c>
      <c r="E1152" s="7" t="n">
        <v>2</v>
      </c>
      <c r="F1152" s="7" t="n">
        <v>3</v>
      </c>
      <c r="G1152" s="7" t="s">
        <v>138</v>
      </c>
      <c r="H1152" s="7" t="n">
        <v>2</v>
      </c>
      <c r="I1152" s="7" t="n">
        <v>0</v>
      </c>
    </row>
    <row r="1153" spans="1:9">
      <c r="A1153" t="s">
        <v>4</v>
      </c>
      <c r="B1153" s="4" t="s">
        <v>5</v>
      </c>
    </row>
    <row r="1154" spans="1:9">
      <c r="A1154" t="n">
        <v>12394</v>
      </c>
      <c r="B1154" s="38" t="n">
        <v>28</v>
      </c>
    </row>
    <row r="1155" spans="1:9">
      <c r="A1155" t="s">
        <v>4</v>
      </c>
      <c r="B1155" s="4" t="s">
        <v>5</v>
      </c>
      <c r="C1155" s="4" t="s">
        <v>7</v>
      </c>
    </row>
    <row r="1156" spans="1:9">
      <c r="A1156" t="n">
        <v>12395</v>
      </c>
      <c r="B1156" s="45" t="n">
        <v>23</v>
      </c>
      <c r="C1156" s="7" t="n">
        <v>10</v>
      </c>
    </row>
    <row r="1157" spans="1:9">
      <c r="A1157" t="s">
        <v>4</v>
      </c>
      <c r="B1157" s="4" t="s">
        <v>5</v>
      </c>
      <c r="C1157" s="4" t="s">
        <v>7</v>
      </c>
      <c r="D1157" s="4" t="s">
        <v>8</v>
      </c>
    </row>
    <row r="1158" spans="1:9">
      <c r="A1158" t="n">
        <v>12397</v>
      </c>
      <c r="B1158" s="6" t="n">
        <v>2</v>
      </c>
      <c r="C1158" s="7" t="n">
        <v>10</v>
      </c>
      <c r="D1158" s="7" t="s">
        <v>139</v>
      </c>
    </row>
    <row r="1159" spans="1:9">
      <c r="A1159" t="s">
        <v>4</v>
      </c>
      <c r="B1159" s="4" t="s">
        <v>5</v>
      </c>
      <c r="C1159" s="4" t="s">
        <v>7</v>
      </c>
    </row>
    <row r="1160" spans="1:9">
      <c r="A1160" t="n">
        <v>12420</v>
      </c>
      <c r="B1160" s="35" t="n">
        <v>74</v>
      </c>
      <c r="C1160" s="7" t="n">
        <v>46</v>
      </c>
    </row>
    <row r="1161" spans="1:9">
      <c r="A1161" t="s">
        <v>4</v>
      </c>
      <c r="B1161" s="4" t="s">
        <v>5</v>
      </c>
      <c r="C1161" s="4" t="s">
        <v>7</v>
      </c>
    </row>
    <row r="1162" spans="1:9">
      <c r="A1162" t="n">
        <v>12422</v>
      </c>
      <c r="B1162" s="35" t="n">
        <v>74</v>
      </c>
      <c r="C1162" s="7" t="n">
        <v>54</v>
      </c>
    </row>
    <row r="1163" spans="1:9">
      <c r="A1163" t="s">
        <v>4</v>
      </c>
      <c r="B1163" s="4" t="s">
        <v>5</v>
      </c>
    </row>
    <row r="1164" spans="1:9">
      <c r="A1164" t="n">
        <v>12424</v>
      </c>
      <c r="B1164" s="5" t="n">
        <v>1</v>
      </c>
    </row>
    <row r="1165" spans="1:9" s="3" customFormat="1" customHeight="0">
      <c r="A1165" s="3" t="s">
        <v>2</v>
      </c>
      <c r="B1165" s="3" t="s">
        <v>140</v>
      </c>
    </row>
    <row r="1166" spans="1:9">
      <c r="A1166" t="s">
        <v>4</v>
      </c>
      <c r="B1166" s="4" t="s">
        <v>5</v>
      </c>
      <c r="C1166" s="4" t="s">
        <v>10</v>
      </c>
      <c r="D1166" s="4" t="s">
        <v>7</v>
      </c>
      <c r="E1166" s="4" t="s">
        <v>7</v>
      </c>
      <c r="F1166" s="4" t="s">
        <v>8</v>
      </c>
    </row>
    <row r="1167" spans="1:9">
      <c r="A1167" t="n">
        <v>12428</v>
      </c>
      <c r="B1167" s="23" t="n">
        <v>20</v>
      </c>
      <c r="C1167" s="7" t="n">
        <v>5703</v>
      </c>
      <c r="D1167" s="7" t="n">
        <v>3</v>
      </c>
      <c r="E1167" s="7" t="n">
        <v>10</v>
      </c>
      <c r="F1167" s="7" t="s">
        <v>57</v>
      </c>
    </row>
    <row r="1168" spans="1:9">
      <c r="A1168" t="s">
        <v>4</v>
      </c>
      <c r="B1168" s="4" t="s">
        <v>5</v>
      </c>
      <c r="C1168" s="4" t="s">
        <v>10</v>
      </c>
    </row>
    <row r="1169" spans="1:6">
      <c r="A1169" t="n">
        <v>12449</v>
      </c>
      <c r="B1169" s="27" t="n">
        <v>16</v>
      </c>
      <c r="C1169" s="7" t="n">
        <v>0</v>
      </c>
    </row>
    <row r="1170" spans="1:6">
      <c r="A1170" t="s">
        <v>4</v>
      </c>
      <c r="B1170" s="4" t="s">
        <v>5</v>
      </c>
      <c r="C1170" s="4" t="s">
        <v>10</v>
      </c>
      <c r="D1170" s="4" t="s">
        <v>16</v>
      </c>
    </row>
    <row r="1171" spans="1:6">
      <c r="A1171" t="n">
        <v>12452</v>
      </c>
      <c r="B1171" s="31" t="n">
        <v>43</v>
      </c>
      <c r="C1171" s="7" t="n">
        <v>5703</v>
      </c>
      <c r="D1171" s="7" t="n">
        <v>1088</v>
      </c>
    </row>
    <row r="1172" spans="1:6">
      <c r="A1172" t="s">
        <v>4</v>
      </c>
      <c r="B1172" s="4" t="s">
        <v>5</v>
      </c>
      <c r="C1172" s="4" t="s">
        <v>10</v>
      </c>
      <c r="D1172" s="4" t="s">
        <v>7</v>
      </c>
      <c r="E1172" s="4" t="s">
        <v>7</v>
      </c>
      <c r="F1172" s="4" t="s">
        <v>8</v>
      </c>
    </row>
    <row r="1173" spans="1:6">
      <c r="A1173" t="n">
        <v>12459</v>
      </c>
      <c r="B1173" s="23" t="n">
        <v>20</v>
      </c>
      <c r="C1173" s="7" t="n">
        <v>5704</v>
      </c>
      <c r="D1173" s="7" t="n">
        <v>3</v>
      </c>
      <c r="E1173" s="7" t="n">
        <v>10</v>
      </c>
      <c r="F1173" s="7" t="s">
        <v>57</v>
      </c>
    </row>
    <row r="1174" spans="1:6">
      <c r="A1174" t="s">
        <v>4</v>
      </c>
      <c r="B1174" s="4" t="s">
        <v>5</v>
      </c>
      <c r="C1174" s="4" t="s">
        <v>10</v>
      </c>
    </row>
    <row r="1175" spans="1:6">
      <c r="A1175" t="n">
        <v>12480</v>
      </c>
      <c r="B1175" s="27" t="n">
        <v>16</v>
      </c>
      <c r="C1175" s="7" t="n">
        <v>0</v>
      </c>
    </row>
    <row r="1176" spans="1:6">
      <c r="A1176" t="s">
        <v>4</v>
      </c>
      <c r="B1176" s="4" t="s">
        <v>5</v>
      </c>
      <c r="C1176" s="4" t="s">
        <v>10</v>
      </c>
      <c r="D1176" s="4" t="s">
        <v>16</v>
      </c>
    </row>
    <row r="1177" spans="1:6">
      <c r="A1177" t="n">
        <v>12483</v>
      </c>
      <c r="B1177" s="31" t="n">
        <v>43</v>
      </c>
      <c r="C1177" s="7" t="n">
        <v>5704</v>
      </c>
      <c r="D1177" s="7" t="n">
        <v>1088</v>
      </c>
    </row>
    <row r="1178" spans="1:6">
      <c r="A1178" t="s">
        <v>4</v>
      </c>
      <c r="B1178" s="4" t="s">
        <v>5</v>
      </c>
      <c r="C1178" s="4" t="s">
        <v>7</v>
      </c>
      <c r="D1178" s="4" t="s">
        <v>10</v>
      </c>
    </row>
    <row r="1179" spans="1:6">
      <c r="A1179" t="n">
        <v>12490</v>
      </c>
      <c r="B1179" s="36" t="n">
        <v>22</v>
      </c>
      <c r="C1179" s="7" t="n">
        <v>11</v>
      </c>
      <c r="D1179" s="7" t="n">
        <v>0</v>
      </c>
    </row>
    <row r="1180" spans="1:6">
      <c r="A1180" t="s">
        <v>4</v>
      </c>
      <c r="B1180" s="4" t="s">
        <v>5</v>
      </c>
      <c r="C1180" s="4" t="s">
        <v>7</v>
      </c>
      <c r="D1180" s="4" t="s">
        <v>10</v>
      </c>
      <c r="E1180" s="4" t="s">
        <v>8</v>
      </c>
    </row>
    <row r="1181" spans="1:6">
      <c r="A1181" t="n">
        <v>12494</v>
      </c>
      <c r="B1181" s="32" t="n">
        <v>51</v>
      </c>
      <c r="C1181" s="7" t="n">
        <v>4</v>
      </c>
      <c r="D1181" s="7" t="n">
        <v>5704</v>
      </c>
      <c r="E1181" s="7" t="s">
        <v>84</v>
      </c>
    </row>
    <row r="1182" spans="1:6">
      <c r="A1182" t="s">
        <v>4</v>
      </c>
      <c r="B1182" s="4" t="s">
        <v>5</v>
      </c>
      <c r="C1182" s="4" t="s">
        <v>10</v>
      </c>
    </row>
    <row r="1183" spans="1:6">
      <c r="A1183" t="n">
        <v>12507</v>
      </c>
      <c r="B1183" s="27" t="n">
        <v>16</v>
      </c>
      <c r="C1183" s="7" t="n">
        <v>0</v>
      </c>
    </row>
    <row r="1184" spans="1:6">
      <c r="A1184" t="s">
        <v>4</v>
      </c>
      <c r="B1184" s="4" t="s">
        <v>5</v>
      </c>
      <c r="C1184" s="4" t="s">
        <v>10</v>
      </c>
      <c r="D1184" s="4" t="s">
        <v>59</v>
      </c>
      <c r="E1184" s="4" t="s">
        <v>7</v>
      </c>
      <c r="F1184" s="4" t="s">
        <v>7</v>
      </c>
      <c r="G1184" s="4" t="s">
        <v>59</v>
      </c>
      <c r="H1184" s="4" t="s">
        <v>7</v>
      </c>
      <c r="I1184" s="4" t="s">
        <v>7</v>
      </c>
    </row>
    <row r="1185" spans="1:9">
      <c r="A1185" t="n">
        <v>12510</v>
      </c>
      <c r="B1185" s="37" t="n">
        <v>26</v>
      </c>
      <c r="C1185" s="7" t="n">
        <v>5704</v>
      </c>
      <c r="D1185" s="7" t="s">
        <v>141</v>
      </c>
      <c r="E1185" s="7" t="n">
        <v>2</v>
      </c>
      <c r="F1185" s="7" t="n">
        <v>3</v>
      </c>
      <c r="G1185" s="7" t="s">
        <v>142</v>
      </c>
      <c r="H1185" s="7" t="n">
        <v>2</v>
      </c>
      <c r="I1185" s="7" t="n">
        <v>0</v>
      </c>
    </row>
    <row r="1186" spans="1:9">
      <c r="A1186" t="s">
        <v>4</v>
      </c>
      <c r="B1186" s="4" t="s">
        <v>5</v>
      </c>
    </row>
    <row r="1187" spans="1:9">
      <c r="A1187" t="n">
        <v>12693</v>
      </c>
      <c r="B1187" s="38" t="n">
        <v>28</v>
      </c>
    </row>
    <row r="1188" spans="1:9">
      <c r="A1188" t="s">
        <v>4</v>
      </c>
      <c r="B1188" s="4" t="s">
        <v>5</v>
      </c>
      <c r="C1188" s="4" t="s">
        <v>7</v>
      </c>
      <c r="D1188" s="4" t="s">
        <v>10</v>
      </c>
      <c r="E1188" s="4" t="s">
        <v>8</v>
      </c>
    </row>
    <row r="1189" spans="1:9">
      <c r="A1189" t="n">
        <v>12694</v>
      </c>
      <c r="B1189" s="32" t="n">
        <v>51</v>
      </c>
      <c r="C1189" s="7" t="n">
        <v>4</v>
      </c>
      <c r="D1189" s="7" t="n">
        <v>5703</v>
      </c>
      <c r="E1189" s="7" t="s">
        <v>106</v>
      </c>
    </row>
    <row r="1190" spans="1:9">
      <c r="A1190" t="s">
        <v>4</v>
      </c>
      <c r="B1190" s="4" t="s">
        <v>5</v>
      </c>
      <c r="C1190" s="4" t="s">
        <v>10</v>
      </c>
    </row>
    <row r="1191" spans="1:9">
      <c r="A1191" t="n">
        <v>12708</v>
      </c>
      <c r="B1191" s="27" t="n">
        <v>16</v>
      </c>
      <c r="C1191" s="7" t="n">
        <v>0</v>
      </c>
    </row>
    <row r="1192" spans="1:9">
      <c r="A1192" t="s">
        <v>4</v>
      </c>
      <c r="B1192" s="4" t="s">
        <v>5</v>
      </c>
      <c r="C1192" s="4" t="s">
        <v>10</v>
      </c>
      <c r="D1192" s="4" t="s">
        <v>59</v>
      </c>
      <c r="E1192" s="4" t="s">
        <v>7</v>
      </c>
      <c r="F1192" s="4" t="s">
        <v>7</v>
      </c>
      <c r="G1192" s="4" t="s">
        <v>59</v>
      </c>
      <c r="H1192" s="4" t="s">
        <v>7</v>
      </c>
      <c r="I1192" s="4" t="s">
        <v>7</v>
      </c>
      <c r="J1192" s="4" t="s">
        <v>59</v>
      </c>
      <c r="K1192" s="4" t="s">
        <v>7</v>
      </c>
      <c r="L1192" s="4" t="s">
        <v>7</v>
      </c>
    </row>
    <row r="1193" spans="1:9">
      <c r="A1193" t="n">
        <v>12711</v>
      </c>
      <c r="B1193" s="37" t="n">
        <v>26</v>
      </c>
      <c r="C1193" s="7" t="n">
        <v>5703</v>
      </c>
      <c r="D1193" s="7" t="s">
        <v>143</v>
      </c>
      <c r="E1193" s="7" t="n">
        <v>2</v>
      </c>
      <c r="F1193" s="7" t="n">
        <v>3</v>
      </c>
      <c r="G1193" s="7" t="s">
        <v>144</v>
      </c>
      <c r="H1193" s="7" t="n">
        <v>2</v>
      </c>
      <c r="I1193" s="7" t="n">
        <v>3</v>
      </c>
      <c r="J1193" s="7" t="s">
        <v>145</v>
      </c>
      <c r="K1193" s="7" t="n">
        <v>2</v>
      </c>
      <c r="L1193" s="7" t="n">
        <v>0</v>
      </c>
    </row>
    <row r="1194" spans="1:9">
      <c r="A1194" t="s">
        <v>4</v>
      </c>
      <c r="B1194" s="4" t="s">
        <v>5</v>
      </c>
    </row>
    <row r="1195" spans="1:9">
      <c r="A1195" t="n">
        <v>13027</v>
      </c>
      <c r="B1195" s="38" t="n">
        <v>28</v>
      </c>
    </row>
    <row r="1196" spans="1:9">
      <c r="A1196" t="s">
        <v>4</v>
      </c>
      <c r="B1196" s="4" t="s">
        <v>5</v>
      </c>
      <c r="C1196" s="4" t="s">
        <v>7</v>
      </c>
      <c r="D1196" s="4" t="s">
        <v>10</v>
      </c>
      <c r="E1196" s="4" t="s">
        <v>8</v>
      </c>
    </row>
    <row r="1197" spans="1:9">
      <c r="A1197" t="n">
        <v>13028</v>
      </c>
      <c r="B1197" s="32" t="n">
        <v>51</v>
      </c>
      <c r="C1197" s="7" t="n">
        <v>4</v>
      </c>
      <c r="D1197" s="7" t="n">
        <v>5704</v>
      </c>
      <c r="E1197" s="7" t="s">
        <v>68</v>
      </c>
    </row>
    <row r="1198" spans="1:9">
      <c r="A1198" t="s">
        <v>4</v>
      </c>
      <c r="B1198" s="4" t="s">
        <v>5</v>
      </c>
      <c r="C1198" s="4" t="s">
        <v>10</v>
      </c>
    </row>
    <row r="1199" spans="1:9">
      <c r="A1199" t="n">
        <v>13041</v>
      </c>
      <c r="B1199" s="27" t="n">
        <v>16</v>
      </c>
      <c r="C1199" s="7" t="n">
        <v>0</v>
      </c>
    </row>
    <row r="1200" spans="1:9">
      <c r="A1200" t="s">
        <v>4</v>
      </c>
      <c r="B1200" s="4" t="s">
        <v>5</v>
      </c>
      <c r="C1200" s="4" t="s">
        <v>10</v>
      </c>
      <c r="D1200" s="4" t="s">
        <v>59</v>
      </c>
      <c r="E1200" s="4" t="s">
        <v>7</v>
      </c>
      <c r="F1200" s="4" t="s">
        <v>7</v>
      </c>
    </row>
    <row r="1201" spans="1:12">
      <c r="A1201" t="n">
        <v>13044</v>
      </c>
      <c r="B1201" s="37" t="n">
        <v>26</v>
      </c>
      <c r="C1201" s="7" t="n">
        <v>5704</v>
      </c>
      <c r="D1201" s="7" t="s">
        <v>146</v>
      </c>
      <c r="E1201" s="7" t="n">
        <v>2</v>
      </c>
      <c r="F1201" s="7" t="n">
        <v>0</v>
      </c>
    </row>
    <row r="1202" spans="1:12">
      <c r="A1202" t="s">
        <v>4</v>
      </c>
      <c r="B1202" s="4" t="s">
        <v>5</v>
      </c>
    </row>
    <row r="1203" spans="1:12">
      <c r="A1203" t="n">
        <v>13124</v>
      </c>
      <c r="B1203" s="38" t="n">
        <v>28</v>
      </c>
    </row>
    <row r="1204" spans="1:12">
      <c r="A1204" t="s">
        <v>4</v>
      </c>
      <c r="B1204" s="4" t="s">
        <v>5</v>
      </c>
      <c r="C1204" s="4" t="s">
        <v>10</v>
      </c>
    </row>
    <row r="1205" spans="1:12">
      <c r="A1205" t="n">
        <v>13125</v>
      </c>
      <c r="B1205" s="11" t="n">
        <v>12</v>
      </c>
      <c r="C1205" s="7" t="n">
        <v>0</v>
      </c>
    </row>
    <row r="1206" spans="1:12">
      <c r="A1206" t="s">
        <v>4</v>
      </c>
      <c r="B1206" s="4" t="s">
        <v>5</v>
      </c>
      <c r="C1206" s="4" t="s">
        <v>10</v>
      </c>
    </row>
    <row r="1207" spans="1:12">
      <c r="A1207" t="n">
        <v>13128</v>
      </c>
      <c r="B1207" s="11" t="n">
        <v>12</v>
      </c>
      <c r="C1207" s="7" t="n">
        <v>1</v>
      </c>
    </row>
    <row r="1208" spans="1:12">
      <c r="A1208" t="s">
        <v>4</v>
      </c>
      <c r="B1208" s="4" t="s">
        <v>5</v>
      </c>
    </row>
    <row r="1209" spans="1:12">
      <c r="A1209" t="n">
        <v>13131</v>
      </c>
      <c r="B1209" s="5" t="n">
        <v>1</v>
      </c>
    </row>
    <row r="1210" spans="1:12" s="3" customFormat="1" customHeight="0">
      <c r="A1210" s="3" t="s">
        <v>2</v>
      </c>
      <c r="B1210" s="3" t="s">
        <v>147</v>
      </c>
    </row>
    <row r="1211" spans="1:12">
      <c r="A1211" t="s">
        <v>4</v>
      </c>
      <c r="B1211" s="4" t="s">
        <v>5</v>
      </c>
      <c r="C1211" s="4" t="s">
        <v>7</v>
      </c>
      <c r="D1211" s="4" t="s">
        <v>10</v>
      </c>
      <c r="E1211" s="4" t="s">
        <v>7</v>
      </c>
      <c r="F1211" s="4" t="s">
        <v>7</v>
      </c>
      <c r="G1211" s="4" t="s">
        <v>7</v>
      </c>
      <c r="H1211" s="4" t="s">
        <v>10</v>
      </c>
      <c r="I1211" s="4" t="s">
        <v>11</v>
      </c>
      <c r="J1211" s="4" t="s">
        <v>10</v>
      </c>
      <c r="K1211" s="4" t="s">
        <v>11</v>
      </c>
      <c r="L1211" s="4" t="s">
        <v>10</v>
      </c>
      <c r="M1211" s="4" t="s">
        <v>11</v>
      </c>
      <c r="N1211" s="4" t="s">
        <v>10</v>
      </c>
      <c r="O1211" s="4" t="s">
        <v>11</v>
      </c>
      <c r="P1211" s="4" t="s">
        <v>10</v>
      </c>
      <c r="Q1211" s="4" t="s">
        <v>11</v>
      </c>
      <c r="R1211" s="4" t="s">
        <v>10</v>
      </c>
      <c r="S1211" s="4" t="s">
        <v>11</v>
      </c>
      <c r="T1211" s="4" t="s">
        <v>10</v>
      </c>
      <c r="U1211" s="4" t="s">
        <v>11</v>
      </c>
      <c r="V1211" s="4" t="s">
        <v>11</v>
      </c>
    </row>
    <row r="1212" spans="1:12">
      <c r="A1212" t="n">
        <v>13132</v>
      </c>
      <c r="B1212" s="25" t="n">
        <v>6</v>
      </c>
      <c r="C1212" s="7" t="n">
        <v>33</v>
      </c>
      <c r="D1212" s="7" t="n">
        <v>65534</v>
      </c>
      <c r="E1212" s="7" t="n">
        <v>9</v>
      </c>
      <c r="F1212" s="7" t="n">
        <v>1</v>
      </c>
      <c r="G1212" s="7" t="n">
        <v>7</v>
      </c>
      <c r="H1212" s="7" t="n">
        <v>1</v>
      </c>
      <c r="I1212" s="10" t="n">
        <f t="normal" ca="1">A1214</f>
        <v>0</v>
      </c>
      <c r="J1212" s="7" t="n">
        <v>3</v>
      </c>
      <c r="K1212" s="10" t="n">
        <f t="normal" ca="1">A1218</f>
        <v>0</v>
      </c>
      <c r="L1212" s="7" t="n">
        <v>7</v>
      </c>
      <c r="M1212" s="10" t="n">
        <f t="normal" ca="1">A1226</f>
        <v>0</v>
      </c>
      <c r="N1212" s="7" t="n">
        <v>9</v>
      </c>
      <c r="O1212" s="10" t="n">
        <f t="normal" ca="1">A1248</f>
        <v>0</v>
      </c>
      <c r="P1212" s="7" t="n">
        <v>10</v>
      </c>
      <c r="Q1212" s="10" t="n">
        <f t="normal" ca="1">A1258</f>
        <v>0</v>
      </c>
      <c r="R1212" s="7" t="n">
        <v>12</v>
      </c>
      <c r="S1212" s="10" t="n">
        <f t="normal" ca="1">A1262</f>
        <v>0</v>
      </c>
      <c r="T1212" s="7" t="n">
        <v>100</v>
      </c>
      <c r="U1212" s="10" t="n">
        <f t="normal" ca="1">A1284</f>
        <v>0</v>
      </c>
      <c r="V1212" s="10" t="n">
        <f t="normal" ca="1">A1302</f>
        <v>0</v>
      </c>
    </row>
    <row r="1213" spans="1:12">
      <c r="A1213" t="s">
        <v>4</v>
      </c>
      <c r="B1213" s="4" t="s">
        <v>5</v>
      </c>
      <c r="C1213" s="4" t="s">
        <v>10</v>
      </c>
      <c r="D1213" s="4" t="s">
        <v>15</v>
      </c>
      <c r="E1213" s="4" t="s">
        <v>15</v>
      </c>
      <c r="F1213" s="4" t="s">
        <v>15</v>
      </c>
      <c r="G1213" s="4" t="s">
        <v>15</v>
      </c>
    </row>
    <row r="1214" spans="1:12">
      <c r="A1214" t="n">
        <v>13185</v>
      </c>
      <c r="B1214" s="26" t="n">
        <v>46</v>
      </c>
      <c r="C1214" s="7" t="n">
        <v>65534</v>
      </c>
      <c r="D1214" s="7" t="n">
        <v>-12.6999998092651</v>
      </c>
      <c r="E1214" s="7" t="n">
        <v>0</v>
      </c>
      <c r="F1214" s="7" t="n">
        <v>-7.88000011444092</v>
      </c>
      <c r="G1214" s="7" t="n">
        <v>180</v>
      </c>
    </row>
    <row r="1215" spans="1:12">
      <c r="A1215" t="s">
        <v>4</v>
      </c>
      <c r="B1215" s="4" t="s">
        <v>5</v>
      </c>
      <c r="C1215" s="4" t="s">
        <v>11</v>
      </c>
    </row>
    <row r="1216" spans="1:12">
      <c r="A1216" t="n">
        <v>13204</v>
      </c>
      <c r="B1216" s="12" t="n">
        <v>3</v>
      </c>
      <c r="C1216" s="10" t="n">
        <f t="normal" ca="1">A1302</f>
        <v>0</v>
      </c>
    </row>
    <row r="1217" spans="1:22">
      <c r="A1217" t="s">
        <v>4</v>
      </c>
      <c r="B1217" s="4" t="s">
        <v>5</v>
      </c>
      <c r="C1217" s="4" t="s">
        <v>10</v>
      </c>
      <c r="D1217" s="4" t="s">
        <v>15</v>
      </c>
      <c r="E1217" s="4" t="s">
        <v>15</v>
      </c>
      <c r="F1217" s="4" t="s">
        <v>15</v>
      </c>
      <c r="G1217" s="4" t="s">
        <v>15</v>
      </c>
    </row>
    <row r="1218" spans="1:22">
      <c r="A1218" t="n">
        <v>13209</v>
      </c>
      <c r="B1218" s="26" t="n">
        <v>46</v>
      </c>
      <c r="C1218" s="7" t="n">
        <v>65534</v>
      </c>
      <c r="D1218" s="7" t="n">
        <v>17.5100002288818</v>
      </c>
      <c r="E1218" s="7" t="n">
        <v>4</v>
      </c>
      <c r="F1218" s="7" t="n">
        <v>10.0799999237061</v>
      </c>
      <c r="G1218" s="7" t="n">
        <v>323.100006103516</v>
      </c>
    </row>
    <row r="1219" spans="1:22">
      <c r="A1219" t="s">
        <v>4</v>
      </c>
      <c r="B1219" s="4" t="s">
        <v>5</v>
      </c>
      <c r="C1219" s="4" t="s">
        <v>10</v>
      </c>
    </row>
    <row r="1220" spans="1:22">
      <c r="A1220" t="n">
        <v>13228</v>
      </c>
      <c r="B1220" s="27" t="n">
        <v>16</v>
      </c>
      <c r="C1220" s="7" t="n">
        <v>0</v>
      </c>
    </row>
    <row r="1221" spans="1:22">
      <c r="A1221" t="s">
        <v>4</v>
      </c>
      <c r="B1221" s="4" t="s">
        <v>5</v>
      </c>
      <c r="C1221" s="4" t="s">
        <v>10</v>
      </c>
      <c r="D1221" s="4" t="s">
        <v>10</v>
      </c>
      <c r="E1221" s="4" t="s">
        <v>10</v>
      </c>
    </row>
    <row r="1222" spans="1:22">
      <c r="A1222" t="n">
        <v>13231</v>
      </c>
      <c r="B1222" s="34" t="n">
        <v>61</v>
      </c>
      <c r="C1222" s="7" t="n">
        <v>65534</v>
      </c>
      <c r="D1222" s="7" t="n">
        <v>5703</v>
      </c>
      <c r="E1222" s="7" t="n">
        <v>0</v>
      </c>
    </row>
    <row r="1223" spans="1:22">
      <c r="A1223" t="s">
        <v>4</v>
      </c>
      <c r="B1223" s="4" t="s">
        <v>5</v>
      </c>
      <c r="C1223" s="4" t="s">
        <v>11</v>
      </c>
    </row>
    <row r="1224" spans="1:22">
      <c r="A1224" t="n">
        <v>13238</v>
      </c>
      <c r="B1224" s="12" t="n">
        <v>3</v>
      </c>
      <c r="C1224" s="10" t="n">
        <f t="normal" ca="1">A1302</f>
        <v>0</v>
      </c>
    </row>
    <row r="1225" spans="1:22">
      <c r="A1225" t="s">
        <v>4</v>
      </c>
      <c r="B1225" s="4" t="s">
        <v>5</v>
      </c>
      <c r="C1225" s="4" t="s">
        <v>7</v>
      </c>
      <c r="D1225" s="4" t="s">
        <v>8</v>
      </c>
      <c r="E1225" s="4" t="s">
        <v>15</v>
      </c>
      <c r="F1225" s="4" t="s">
        <v>15</v>
      </c>
      <c r="G1225" s="4" t="s">
        <v>15</v>
      </c>
    </row>
    <row r="1226" spans="1:22">
      <c r="A1226" t="n">
        <v>13243</v>
      </c>
      <c r="B1226" s="20" t="n">
        <v>94</v>
      </c>
      <c r="C1226" s="7" t="n">
        <v>2</v>
      </c>
      <c r="D1226" s="7" t="s">
        <v>23</v>
      </c>
      <c r="E1226" s="7" t="n">
        <v>18</v>
      </c>
      <c r="F1226" s="7" t="n">
        <v>4</v>
      </c>
      <c r="G1226" s="7" t="n">
        <v>11.5</v>
      </c>
    </row>
    <row r="1227" spans="1:22">
      <c r="A1227" t="s">
        <v>4</v>
      </c>
      <c r="B1227" s="4" t="s">
        <v>5</v>
      </c>
      <c r="C1227" s="4" t="s">
        <v>10</v>
      </c>
      <c r="D1227" s="4" t="s">
        <v>15</v>
      </c>
      <c r="E1227" s="4" t="s">
        <v>15</v>
      </c>
      <c r="F1227" s="4" t="s">
        <v>15</v>
      </c>
      <c r="G1227" s="4" t="s">
        <v>15</v>
      </c>
    </row>
    <row r="1228" spans="1:22">
      <c r="A1228" t="n">
        <v>13267</v>
      </c>
      <c r="B1228" s="26" t="n">
        <v>46</v>
      </c>
      <c r="C1228" s="7" t="n">
        <v>65534</v>
      </c>
      <c r="D1228" s="7" t="n">
        <v>18</v>
      </c>
      <c r="E1228" s="7" t="n">
        <v>4</v>
      </c>
      <c r="F1228" s="7" t="n">
        <v>11.5</v>
      </c>
      <c r="G1228" s="7" t="n">
        <v>270</v>
      </c>
    </row>
    <row r="1229" spans="1:22">
      <c r="A1229" t="s">
        <v>4</v>
      </c>
      <c r="B1229" s="4" t="s">
        <v>5</v>
      </c>
      <c r="C1229" s="4" t="s">
        <v>10</v>
      </c>
    </row>
    <row r="1230" spans="1:22">
      <c r="A1230" t="n">
        <v>13286</v>
      </c>
      <c r="B1230" s="27" t="n">
        <v>16</v>
      </c>
      <c r="C1230" s="7" t="n">
        <v>0</v>
      </c>
    </row>
    <row r="1231" spans="1:22">
      <c r="A1231" t="s">
        <v>4</v>
      </c>
      <c r="B1231" s="4" t="s">
        <v>5</v>
      </c>
      <c r="C1231" s="4" t="s">
        <v>10</v>
      </c>
      <c r="D1231" s="4" t="s">
        <v>15</v>
      </c>
      <c r="E1231" s="4" t="s">
        <v>15</v>
      </c>
      <c r="F1231" s="4" t="s">
        <v>15</v>
      </c>
      <c r="G1231" s="4" t="s">
        <v>10</v>
      </c>
      <c r="H1231" s="4" t="s">
        <v>10</v>
      </c>
    </row>
    <row r="1232" spans="1:22">
      <c r="A1232" t="n">
        <v>13289</v>
      </c>
      <c r="B1232" s="28" t="n">
        <v>60</v>
      </c>
      <c r="C1232" s="7" t="n">
        <v>65534</v>
      </c>
      <c r="D1232" s="7" t="n">
        <v>0</v>
      </c>
      <c r="E1232" s="7" t="n">
        <v>-20</v>
      </c>
      <c r="F1232" s="7" t="n">
        <v>0</v>
      </c>
      <c r="G1232" s="7" t="n">
        <v>0</v>
      </c>
      <c r="H1232" s="7" t="n">
        <v>0</v>
      </c>
    </row>
    <row r="1233" spans="1:8">
      <c r="A1233" t="s">
        <v>4</v>
      </c>
      <c r="B1233" s="4" t="s">
        <v>5</v>
      </c>
      <c r="C1233" s="4" t="s">
        <v>7</v>
      </c>
      <c r="D1233" s="4" t="s">
        <v>10</v>
      </c>
      <c r="E1233" s="4" t="s">
        <v>7</v>
      </c>
      <c r="F1233" s="4" t="s">
        <v>8</v>
      </c>
      <c r="G1233" s="4" t="s">
        <v>8</v>
      </c>
      <c r="H1233" s="4" t="s">
        <v>8</v>
      </c>
      <c r="I1233" s="4" t="s">
        <v>8</v>
      </c>
      <c r="J1233" s="4" t="s">
        <v>8</v>
      </c>
      <c r="K1233" s="4" t="s">
        <v>8</v>
      </c>
      <c r="L1233" s="4" t="s">
        <v>8</v>
      </c>
      <c r="M1233" s="4" t="s">
        <v>8</v>
      </c>
      <c r="N1233" s="4" t="s">
        <v>8</v>
      </c>
      <c r="O1233" s="4" t="s">
        <v>8</v>
      </c>
      <c r="P1233" s="4" t="s">
        <v>8</v>
      </c>
      <c r="Q1233" s="4" t="s">
        <v>8</v>
      </c>
      <c r="R1233" s="4" t="s">
        <v>8</v>
      </c>
      <c r="S1233" s="4" t="s">
        <v>8</v>
      </c>
      <c r="T1233" s="4" t="s">
        <v>8</v>
      </c>
      <c r="U1233" s="4" t="s">
        <v>8</v>
      </c>
    </row>
    <row r="1234" spans="1:8">
      <c r="A1234" t="n">
        <v>13308</v>
      </c>
      <c r="B1234" s="29" t="n">
        <v>36</v>
      </c>
      <c r="C1234" s="7" t="n">
        <v>8</v>
      </c>
      <c r="D1234" s="7" t="n">
        <v>65534</v>
      </c>
      <c r="E1234" s="7" t="n">
        <v>0</v>
      </c>
      <c r="F1234" s="7" t="s">
        <v>44</v>
      </c>
      <c r="G1234" s="7" t="s">
        <v>20</v>
      </c>
      <c r="H1234" s="7" t="s">
        <v>20</v>
      </c>
      <c r="I1234" s="7" t="s">
        <v>20</v>
      </c>
      <c r="J1234" s="7" t="s">
        <v>20</v>
      </c>
      <c r="K1234" s="7" t="s">
        <v>20</v>
      </c>
      <c r="L1234" s="7" t="s">
        <v>20</v>
      </c>
      <c r="M1234" s="7" t="s">
        <v>20</v>
      </c>
      <c r="N1234" s="7" t="s">
        <v>20</v>
      </c>
      <c r="O1234" s="7" t="s">
        <v>20</v>
      </c>
      <c r="P1234" s="7" t="s">
        <v>20</v>
      </c>
      <c r="Q1234" s="7" t="s">
        <v>20</v>
      </c>
      <c r="R1234" s="7" t="s">
        <v>20</v>
      </c>
      <c r="S1234" s="7" t="s">
        <v>20</v>
      </c>
      <c r="T1234" s="7" t="s">
        <v>20</v>
      </c>
      <c r="U1234" s="7" t="s">
        <v>20</v>
      </c>
    </row>
    <row r="1235" spans="1:8">
      <c r="A1235" t="s">
        <v>4</v>
      </c>
      <c r="B1235" s="4" t="s">
        <v>5</v>
      </c>
      <c r="C1235" s="4" t="s">
        <v>10</v>
      </c>
      <c r="D1235" s="4" t="s">
        <v>7</v>
      </c>
      <c r="E1235" s="4" t="s">
        <v>8</v>
      </c>
      <c r="F1235" s="4" t="s">
        <v>15</v>
      </c>
      <c r="G1235" s="4" t="s">
        <v>15</v>
      </c>
      <c r="H1235" s="4" t="s">
        <v>15</v>
      </c>
    </row>
    <row r="1236" spans="1:8">
      <c r="A1236" t="n">
        <v>13339</v>
      </c>
      <c r="B1236" s="30" t="n">
        <v>48</v>
      </c>
      <c r="C1236" s="7" t="n">
        <v>65534</v>
      </c>
      <c r="D1236" s="7" t="n">
        <v>0</v>
      </c>
      <c r="E1236" s="7" t="s">
        <v>44</v>
      </c>
      <c r="F1236" s="7" t="n">
        <v>0</v>
      </c>
      <c r="G1236" s="7" t="n">
        <v>1</v>
      </c>
      <c r="H1236" s="7" t="n">
        <v>0</v>
      </c>
    </row>
    <row r="1237" spans="1:8">
      <c r="A1237" t="s">
        <v>4</v>
      </c>
      <c r="B1237" s="4" t="s">
        <v>5</v>
      </c>
      <c r="C1237" s="4" t="s">
        <v>10</v>
      </c>
      <c r="D1237" s="4" t="s">
        <v>16</v>
      </c>
    </row>
    <row r="1238" spans="1:8">
      <c r="A1238" t="n">
        <v>13366</v>
      </c>
      <c r="B1238" s="31" t="n">
        <v>43</v>
      </c>
      <c r="C1238" s="7" t="n">
        <v>65534</v>
      </c>
      <c r="D1238" s="7" t="n">
        <v>64</v>
      </c>
    </row>
    <row r="1239" spans="1:8">
      <c r="A1239" t="s">
        <v>4</v>
      </c>
      <c r="B1239" s="4" t="s">
        <v>5</v>
      </c>
      <c r="C1239" s="4" t="s">
        <v>7</v>
      </c>
      <c r="D1239" s="4" t="s">
        <v>10</v>
      </c>
      <c r="E1239" s="4" t="s">
        <v>8</v>
      </c>
      <c r="F1239" s="4" t="s">
        <v>8</v>
      </c>
      <c r="G1239" s="4" t="s">
        <v>8</v>
      </c>
      <c r="H1239" s="4" t="s">
        <v>8</v>
      </c>
    </row>
    <row r="1240" spans="1:8">
      <c r="A1240" t="n">
        <v>13373</v>
      </c>
      <c r="B1240" s="32" t="n">
        <v>51</v>
      </c>
      <c r="C1240" s="7" t="n">
        <v>3</v>
      </c>
      <c r="D1240" s="7" t="n">
        <v>65534</v>
      </c>
      <c r="E1240" s="7" t="s">
        <v>39</v>
      </c>
      <c r="F1240" s="7" t="s">
        <v>42</v>
      </c>
      <c r="G1240" s="7" t="s">
        <v>41</v>
      </c>
      <c r="H1240" s="7" t="s">
        <v>42</v>
      </c>
    </row>
    <row r="1241" spans="1:8">
      <c r="A1241" t="s">
        <v>4</v>
      </c>
      <c r="B1241" s="4" t="s">
        <v>5</v>
      </c>
      <c r="C1241" s="4" t="s">
        <v>10</v>
      </c>
      <c r="D1241" s="4" t="s">
        <v>16</v>
      </c>
    </row>
    <row r="1242" spans="1:8">
      <c r="A1242" t="n">
        <v>13386</v>
      </c>
      <c r="B1242" s="31" t="n">
        <v>43</v>
      </c>
      <c r="C1242" s="7" t="n">
        <v>65534</v>
      </c>
      <c r="D1242" s="7" t="n">
        <v>16384</v>
      </c>
    </row>
    <row r="1243" spans="1:8">
      <c r="A1243" t="s">
        <v>4</v>
      </c>
      <c r="B1243" s="4" t="s">
        <v>5</v>
      </c>
      <c r="C1243" s="4" t="s">
        <v>8</v>
      </c>
      <c r="D1243" s="4" t="s">
        <v>7</v>
      </c>
      <c r="E1243" s="4" t="s">
        <v>10</v>
      </c>
      <c r="F1243" s="4" t="s">
        <v>15</v>
      </c>
      <c r="G1243" s="4" t="s">
        <v>15</v>
      </c>
      <c r="H1243" s="4" t="s">
        <v>15</v>
      </c>
      <c r="I1243" s="4" t="s">
        <v>15</v>
      </c>
      <c r="J1243" s="4" t="s">
        <v>15</v>
      </c>
      <c r="K1243" s="4" t="s">
        <v>15</v>
      </c>
      <c r="L1243" s="4" t="s">
        <v>15</v>
      </c>
      <c r="M1243" s="4" t="s">
        <v>10</v>
      </c>
    </row>
    <row r="1244" spans="1:8">
      <c r="A1244" t="n">
        <v>13393</v>
      </c>
      <c r="B1244" s="33" t="n">
        <v>87</v>
      </c>
      <c r="C1244" s="7" t="s">
        <v>148</v>
      </c>
      <c r="D1244" s="7" t="n">
        <v>5</v>
      </c>
      <c r="E1244" s="7" t="n">
        <v>5704</v>
      </c>
      <c r="F1244" s="7" t="n">
        <v>1</v>
      </c>
      <c r="G1244" s="7" t="n">
        <v>-0.600000023841858</v>
      </c>
      <c r="H1244" s="7" t="n">
        <v>0</v>
      </c>
      <c r="I1244" s="7" t="n">
        <v>-0.800000011920929</v>
      </c>
      <c r="J1244" s="7" t="n">
        <v>0</v>
      </c>
      <c r="K1244" s="7" t="n">
        <v>0</v>
      </c>
      <c r="L1244" s="7" t="n">
        <v>0</v>
      </c>
      <c r="M1244" s="7" t="n">
        <v>7</v>
      </c>
    </row>
    <row r="1245" spans="1:8">
      <c r="A1245" t="s">
        <v>4</v>
      </c>
      <c r="B1245" s="4" t="s">
        <v>5</v>
      </c>
      <c r="C1245" s="4" t="s">
        <v>11</v>
      </c>
    </row>
    <row r="1246" spans="1:8">
      <c r="A1246" t="n">
        <v>13436</v>
      </c>
      <c r="B1246" s="12" t="n">
        <v>3</v>
      </c>
      <c r="C1246" s="10" t="n">
        <f t="normal" ca="1">A1302</f>
        <v>0</v>
      </c>
    </row>
    <row r="1247" spans="1:8">
      <c r="A1247" t="s">
        <v>4</v>
      </c>
      <c r="B1247" s="4" t="s">
        <v>5</v>
      </c>
      <c r="C1247" s="4" t="s">
        <v>10</v>
      </c>
      <c r="D1247" s="4" t="s">
        <v>15</v>
      </c>
      <c r="E1247" s="4" t="s">
        <v>15</v>
      </c>
      <c r="F1247" s="4" t="s">
        <v>15</v>
      </c>
      <c r="G1247" s="4" t="s">
        <v>15</v>
      </c>
    </row>
    <row r="1248" spans="1:8">
      <c r="A1248" t="n">
        <v>13441</v>
      </c>
      <c r="B1248" s="26" t="n">
        <v>46</v>
      </c>
      <c r="C1248" s="7" t="n">
        <v>65534</v>
      </c>
      <c r="D1248" s="7" t="n">
        <v>12.5799999237061</v>
      </c>
      <c r="E1248" s="7" t="n">
        <v>0</v>
      </c>
      <c r="F1248" s="7" t="n">
        <v>2.83999991416931</v>
      </c>
      <c r="G1248" s="7" t="n">
        <v>266.100006103516</v>
      </c>
    </row>
    <row r="1249" spans="1:21">
      <c r="A1249" t="s">
        <v>4</v>
      </c>
      <c r="B1249" s="4" t="s">
        <v>5</v>
      </c>
      <c r="C1249" s="4" t="s">
        <v>7</v>
      </c>
      <c r="D1249" s="4" t="s">
        <v>10</v>
      </c>
      <c r="E1249" s="4" t="s">
        <v>7</v>
      </c>
      <c r="F1249" s="4" t="s">
        <v>8</v>
      </c>
      <c r="G1249" s="4" t="s">
        <v>8</v>
      </c>
      <c r="H1249" s="4" t="s">
        <v>8</v>
      </c>
      <c r="I1249" s="4" t="s">
        <v>8</v>
      </c>
      <c r="J1249" s="4" t="s">
        <v>8</v>
      </c>
      <c r="K1249" s="4" t="s">
        <v>8</v>
      </c>
      <c r="L1249" s="4" t="s">
        <v>8</v>
      </c>
      <c r="M1249" s="4" t="s">
        <v>8</v>
      </c>
      <c r="N1249" s="4" t="s">
        <v>8</v>
      </c>
      <c r="O1249" s="4" t="s">
        <v>8</v>
      </c>
      <c r="P1249" s="4" t="s">
        <v>8</v>
      </c>
      <c r="Q1249" s="4" t="s">
        <v>8</v>
      </c>
      <c r="R1249" s="4" t="s">
        <v>8</v>
      </c>
      <c r="S1249" s="4" t="s">
        <v>8</v>
      </c>
      <c r="T1249" s="4" t="s">
        <v>8</v>
      </c>
      <c r="U1249" s="4" t="s">
        <v>8</v>
      </c>
    </row>
    <row r="1250" spans="1:21">
      <c r="A1250" t="n">
        <v>13460</v>
      </c>
      <c r="B1250" s="29" t="n">
        <v>36</v>
      </c>
      <c r="C1250" s="7" t="n">
        <v>8</v>
      </c>
      <c r="D1250" s="7" t="n">
        <v>65534</v>
      </c>
      <c r="E1250" s="7" t="n">
        <v>0</v>
      </c>
      <c r="F1250" s="7" t="s">
        <v>149</v>
      </c>
      <c r="G1250" s="7" t="s">
        <v>20</v>
      </c>
      <c r="H1250" s="7" t="s">
        <v>20</v>
      </c>
      <c r="I1250" s="7" t="s">
        <v>20</v>
      </c>
      <c r="J1250" s="7" t="s">
        <v>20</v>
      </c>
      <c r="K1250" s="7" t="s">
        <v>20</v>
      </c>
      <c r="L1250" s="7" t="s">
        <v>20</v>
      </c>
      <c r="M1250" s="7" t="s">
        <v>20</v>
      </c>
      <c r="N1250" s="7" t="s">
        <v>20</v>
      </c>
      <c r="O1250" s="7" t="s">
        <v>20</v>
      </c>
      <c r="P1250" s="7" t="s">
        <v>20</v>
      </c>
      <c r="Q1250" s="7" t="s">
        <v>20</v>
      </c>
      <c r="R1250" s="7" t="s">
        <v>20</v>
      </c>
      <c r="S1250" s="7" t="s">
        <v>20</v>
      </c>
      <c r="T1250" s="7" t="s">
        <v>20</v>
      </c>
      <c r="U1250" s="7" t="s">
        <v>20</v>
      </c>
    </row>
    <row r="1251" spans="1:21">
      <c r="A1251" t="s">
        <v>4</v>
      </c>
      <c r="B1251" s="4" t="s">
        <v>5</v>
      </c>
      <c r="C1251" s="4" t="s">
        <v>10</v>
      </c>
      <c r="D1251" s="4" t="s">
        <v>7</v>
      </c>
      <c r="E1251" s="4" t="s">
        <v>8</v>
      </c>
      <c r="F1251" s="4" t="s">
        <v>15</v>
      </c>
      <c r="G1251" s="4" t="s">
        <v>15</v>
      </c>
      <c r="H1251" s="4" t="s">
        <v>15</v>
      </c>
    </row>
    <row r="1252" spans="1:21">
      <c r="A1252" t="n">
        <v>13494</v>
      </c>
      <c r="B1252" s="30" t="n">
        <v>48</v>
      </c>
      <c r="C1252" s="7" t="n">
        <v>65534</v>
      </c>
      <c r="D1252" s="7" t="n">
        <v>0</v>
      </c>
      <c r="E1252" s="7" t="s">
        <v>149</v>
      </c>
      <c r="F1252" s="7" t="n">
        <v>0</v>
      </c>
      <c r="G1252" s="7" t="n">
        <v>1</v>
      </c>
      <c r="H1252" s="7" t="n">
        <v>1.40129846432482e-45</v>
      </c>
    </row>
    <row r="1253" spans="1:21">
      <c r="A1253" t="s">
        <v>4</v>
      </c>
      <c r="B1253" s="4" t="s">
        <v>5</v>
      </c>
      <c r="C1253" s="4" t="s">
        <v>10</v>
      </c>
      <c r="D1253" s="4" t="s">
        <v>16</v>
      </c>
    </row>
    <row r="1254" spans="1:21">
      <c r="A1254" t="n">
        <v>13524</v>
      </c>
      <c r="B1254" s="31" t="n">
        <v>43</v>
      </c>
      <c r="C1254" s="7" t="n">
        <v>65534</v>
      </c>
      <c r="D1254" s="7" t="n">
        <v>64</v>
      </c>
    </row>
    <row r="1255" spans="1:21">
      <c r="A1255" t="s">
        <v>4</v>
      </c>
      <c r="B1255" s="4" t="s">
        <v>5</v>
      </c>
      <c r="C1255" s="4" t="s">
        <v>11</v>
      </c>
    </row>
    <row r="1256" spans="1:21">
      <c r="A1256" t="n">
        <v>13531</v>
      </c>
      <c r="B1256" s="12" t="n">
        <v>3</v>
      </c>
      <c r="C1256" s="10" t="n">
        <f t="normal" ca="1">A1302</f>
        <v>0</v>
      </c>
    </row>
    <row r="1257" spans="1:21">
      <c r="A1257" t="s">
        <v>4</v>
      </c>
      <c r="B1257" s="4" t="s">
        <v>5</v>
      </c>
      <c r="C1257" s="4" t="s">
        <v>10</v>
      </c>
      <c r="D1257" s="4" t="s">
        <v>15</v>
      </c>
      <c r="E1257" s="4" t="s">
        <v>15</v>
      </c>
      <c r="F1257" s="4" t="s">
        <v>15</v>
      </c>
      <c r="G1257" s="4" t="s">
        <v>15</v>
      </c>
    </row>
    <row r="1258" spans="1:21">
      <c r="A1258" t="n">
        <v>13536</v>
      </c>
      <c r="B1258" s="26" t="n">
        <v>46</v>
      </c>
      <c r="C1258" s="7" t="n">
        <v>65534</v>
      </c>
      <c r="D1258" s="7" t="n">
        <v>-11.8400001525879</v>
      </c>
      <c r="E1258" s="7" t="n">
        <v>0</v>
      </c>
      <c r="F1258" s="7" t="n">
        <v>-7.8600001335144</v>
      </c>
      <c r="G1258" s="7" t="n">
        <v>220</v>
      </c>
    </row>
    <row r="1259" spans="1:21">
      <c r="A1259" t="s">
        <v>4</v>
      </c>
      <c r="B1259" s="4" t="s">
        <v>5</v>
      </c>
      <c r="C1259" s="4" t="s">
        <v>11</v>
      </c>
    </row>
    <row r="1260" spans="1:21">
      <c r="A1260" t="n">
        <v>13555</v>
      </c>
      <c r="B1260" s="12" t="n">
        <v>3</v>
      </c>
      <c r="C1260" s="10" t="n">
        <f t="normal" ca="1">A1302</f>
        <v>0</v>
      </c>
    </row>
    <row r="1261" spans="1:21">
      <c r="A1261" t="s">
        <v>4</v>
      </c>
      <c r="B1261" s="4" t="s">
        <v>5</v>
      </c>
      <c r="C1261" s="4" t="s">
        <v>7</v>
      </c>
      <c r="D1261" s="4" t="s">
        <v>10</v>
      </c>
      <c r="E1261" s="4" t="s">
        <v>7</v>
      </c>
      <c r="F1261" s="4" t="s">
        <v>11</v>
      </c>
    </row>
    <row r="1262" spans="1:21">
      <c r="A1262" t="n">
        <v>13560</v>
      </c>
      <c r="B1262" s="9" t="n">
        <v>5</v>
      </c>
      <c r="C1262" s="7" t="n">
        <v>30</v>
      </c>
      <c r="D1262" s="7" t="n">
        <v>10292</v>
      </c>
      <c r="E1262" s="7" t="n">
        <v>1</v>
      </c>
      <c r="F1262" s="10" t="n">
        <f t="normal" ca="1">A1280</f>
        <v>0</v>
      </c>
    </row>
    <row r="1263" spans="1:21">
      <c r="A1263" t="s">
        <v>4</v>
      </c>
      <c r="B1263" s="4" t="s">
        <v>5</v>
      </c>
      <c r="C1263" s="4" t="s">
        <v>10</v>
      </c>
      <c r="D1263" s="4" t="s">
        <v>15</v>
      </c>
      <c r="E1263" s="4" t="s">
        <v>15</v>
      </c>
      <c r="F1263" s="4" t="s">
        <v>15</v>
      </c>
      <c r="G1263" s="4" t="s">
        <v>15</v>
      </c>
    </row>
    <row r="1264" spans="1:21">
      <c r="A1264" t="n">
        <v>13569</v>
      </c>
      <c r="B1264" s="26" t="n">
        <v>46</v>
      </c>
      <c r="C1264" s="7" t="n">
        <v>65534</v>
      </c>
      <c r="D1264" s="7" t="n">
        <v>13.289999961853</v>
      </c>
      <c r="E1264" s="7" t="n">
        <v>0</v>
      </c>
      <c r="F1264" s="7" t="n">
        <v>0.100000001490116</v>
      </c>
      <c r="G1264" s="7" t="n">
        <v>221.300003051758</v>
      </c>
    </row>
    <row r="1265" spans="1:21">
      <c r="A1265" t="s">
        <v>4</v>
      </c>
      <c r="B1265" s="4" t="s">
        <v>5</v>
      </c>
      <c r="C1265" s="4" t="s">
        <v>7</v>
      </c>
      <c r="D1265" s="4" t="s">
        <v>10</v>
      </c>
      <c r="E1265" s="4" t="s">
        <v>7</v>
      </c>
      <c r="F1265" s="4" t="s">
        <v>8</v>
      </c>
      <c r="G1265" s="4" t="s">
        <v>8</v>
      </c>
      <c r="H1265" s="4" t="s">
        <v>8</v>
      </c>
      <c r="I1265" s="4" t="s">
        <v>8</v>
      </c>
      <c r="J1265" s="4" t="s">
        <v>8</v>
      </c>
      <c r="K1265" s="4" t="s">
        <v>8</v>
      </c>
      <c r="L1265" s="4" t="s">
        <v>8</v>
      </c>
      <c r="M1265" s="4" t="s">
        <v>8</v>
      </c>
      <c r="N1265" s="4" t="s">
        <v>8</v>
      </c>
      <c r="O1265" s="4" t="s">
        <v>8</v>
      </c>
      <c r="P1265" s="4" t="s">
        <v>8</v>
      </c>
      <c r="Q1265" s="4" t="s">
        <v>8</v>
      </c>
      <c r="R1265" s="4" t="s">
        <v>8</v>
      </c>
      <c r="S1265" s="4" t="s">
        <v>8</v>
      </c>
      <c r="T1265" s="4" t="s">
        <v>8</v>
      </c>
      <c r="U1265" s="4" t="s">
        <v>8</v>
      </c>
    </row>
    <row r="1266" spans="1:21">
      <c r="A1266" t="n">
        <v>13588</v>
      </c>
      <c r="B1266" s="29" t="n">
        <v>36</v>
      </c>
      <c r="C1266" s="7" t="n">
        <v>8</v>
      </c>
      <c r="D1266" s="7" t="n">
        <v>65534</v>
      </c>
      <c r="E1266" s="7" t="n">
        <v>0</v>
      </c>
      <c r="F1266" s="7" t="s">
        <v>44</v>
      </c>
      <c r="G1266" s="7" t="s">
        <v>20</v>
      </c>
      <c r="H1266" s="7" t="s">
        <v>20</v>
      </c>
      <c r="I1266" s="7" t="s">
        <v>20</v>
      </c>
      <c r="J1266" s="7" t="s">
        <v>20</v>
      </c>
      <c r="K1266" s="7" t="s">
        <v>20</v>
      </c>
      <c r="L1266" s="7" t="s">
        <v>20</v>
      </c>
      <c r="M1266" s="7" t="s">
        <v>20</v>
      </c>
      <c r="N1266" s="7" t="s">
        <v>20</v>
      </c>
      <c r="O1266" s="7" t="s">
        <v>20</v>
      </c>
      <c r="P1266" s="7" t="s">
        <v>20</v>
      </c>
      <c r="Q1266" s="7" t="s">
        <v>20</v>
      </c>
      <c r="R1266" s="7" t="s">
        <v>20</v>
      </c>
      <c r="S1266" s="7" t="s">
        <v>20</v>
      </c>
      <c r="T1266" s="7" t="s">
        <v>20</v>
      </c>
      <c r="U1266" s="7" t="s">
        <v>20</v>
      </c>
    </row>
    <row r="1267" spans="1:21">
      <c r="A1267" t="s">
        <v>4</v>
      </c>
      <c r="B1267" s="4" t="s">
        <v>5</v>
      </c>
      <c r="C1267" s="4" t="s">
        <v>10</v>
      </c>
      <c r="D1267" s="4" t="s">
        <v>7</v>
      </c>
      <c r="E1267" s="4" t="s">
        <v>8</v>
      </c>
      <c r="F1267" s="4" t="s">
        <v>15</v>
      </c>
      <c r="G1267" s="4" t="s">
        <v>15</v>
      </c>
      <c r="H1267" s="4" t="s">
        <v>15</v>
      </c>
    </row>
    <row r="1268" spans="1:21">
      <c r="A1268" t="n">
        <v>13619</v>
      </c>
      <c r="B1268" s="30" t="n">
        <v>48</v>
      </c>
      <c r="C1268" s="7" t="n">
        <v>65534</v>
      </c>
      <c r="D1268" s="7" t="n">
        <v>0</v>
      </c>
      <c r="E1268" s="7" t="s">
        <v>44</v>
      </c>
      <c r="F1268" s="7" t="n">
        <v>0</v>
      </c>
      <c r="G1268" s="7" t="n">
        <v>1</v>
      </c>
      <c r="H1268" s="7" t="n">
        <v>0</v>
      </c>
    </row>
    <row r="1269" spans="1:21">
      <c r="A1269" t="s">
        <v>4</v>
      </c>
      <c r="B1269" s="4" t="s">
        <v>5</v>
      </c>
      <c r="C1269" s="4" t="s">
        <v>10</v>
      </c>
      <c r="D1269" s="4" t="s">
        <v>16</v>
      </c>
    </row>
    <row r="1270" spans="1:21">
      <c r="A1270" t="n">
        <v>13646</v>
      </c>
      <c r="B1270" s="31" t="n">
        <v>43</v>
      </c>
      <c r="C1270" s="7" t="n">
        <v>65534</v>
      </c>
      <c r="D1270" s="7" t="n">
        <v>64</v>
      </c>
    </row>
    <row r="1271" spans="1:21">
      <c r="A1271" t="s">
        <v>4</v>
      </c>
      <c r="B1271" s="4" t="s">
        <v>5</v>
      </c>
      <c r="C1271" s="4" t="s">
        <v>10</v>
      </c>
    </row>
    <row r="1272" spans="1:21">
      <c r="A1272" t="n">
        <v>13653</v>
      </c>
      <c r="B1272" s="27" t="n">
        <v>16</v>
      </c>
      <c r="C1272" s="7" t="n">
        <v>0</v>
      </c>
    </row>
    <row r="1273" spans="1:21">
      <c r="A1273" t="s">
        <v>4</v>
      </c>
      <c r="B1273" s="4" t="s">
        <v>5</v>
      </c>
      <c r="C1273" s="4" t="s">
        <v>10</v>
      </c>
      <c r="D1273" s="4" t="s">
        <v>10</v>
      </c>
      <c r="E1273" s="4" t="s">
        <v>10</v>
      </c>
    </row>
    <row r="1274" spans="1:21">
      <c r="A1274" t="n">
        <v>13656</v>
      </c>
      <c r="B1274" s="34" t="n">
        <v>61</v>
      </c>
      <c r="C1274" s="7" t="n">
        <v>65534</v>
      </c>
      <c r="D1274" s="7" t="n">
        <v>5703</v>
      </c>
      <c r="E1274" s="7" t="n">
        <v>0</v>
      </c>
    </row>
    <row r="1275" spans="1:21">
      <c r="A1275" t="s">
        <v>4</v>
      </c>
      <c r="B1275" s="4" t="s">
        <v>5</v>
      </c>
      <c r="C1275" s="4" t="s">
        <v>8</v>
      </c>
      <c r="D1275" s="4" t="s">
        <v>7</v>
      </c>
      <c r="E1275" s="4" t="s">
        <v>10</v>
      </c>
      <c r="F1275" s="4" t="s">
        <v>15</v>
      </c>
      <c r="G1275" s="4" t="s">
        <v>15</v>
      </c>
      <c r="H1275" s="4" t="s">
        <v>15</v>
      </c>
      <c r="I1275" s="4" t="s">
        <v>15</v>
      </c>
      <c r="J1275" s="4" t="s">
        <v>15</v>
      </c>
      <c r="K1275" s="4" t="s">
        <v>15</v>
      </c>
      <c r="L1275" s="4" t="s">
        <v>15</v>
      </c>
      <c r="M1275" s="4" t="s">
        <v>10</v>
      </c>
    </row>
    <row r="1276" spans="1:21">
      <c r="A1276" t="n">
        <v>13663</v>
      </c>
      <c r="B1276" s="33" t="n">
        <v>87</v>
      </c>
      <c r="C1276" s="7" t="s">
        <v>148</v>
      </c>
      <c r="D1276" s="7" t="n">
        <v>5</v>
      </c>
      <c r="E1276" s="7" t="n">
        <v>5704</v>
      </c>
      <c r="F1276" s="7" t="n">
        <v>1.79999995231628</v>
      </c>
      <c r="G1276" s="7" t="n">
        <v>0</v>
      </c>
      <c r="H1276" s="7" t="n">
        <v>0</v>
      </c>
      <c r="I1276" s="7" t="n">
        <v>0</v>
      </c>
      <c r="J1276" s="7" t="n">
        <v>0</v>
      </c>
      <c r="K1276" s="7" t="n">
        <v>0</v>
      </c>
      <c r="L1276" s="7" t="n">
        <v>0</v>
      </c>
      <c r="M1276" s="7" t="n">
        <v>7</v>
      </c>
    </row>
    <row r="1277" spans="1:21">
      <c r="A1277" t="s">
        <v>4</v>
      </c>
      <c r="B1277" s="4" t="s">
        <v>5</v>
      </c>
      <c r="C1277" s="4" t="s">
        <v>11</v>
      </c>
    </row>
    <row r="1278" spans="1:21">
      <c r="A1278" t="n">
        <v>13706</v>
      </c>
      <c r="B1278" s="12" t="n">
        <v>3</v>
      </c>
      <c r="C1278" s="10" t="n">
        <f t="normal" ca="1">A1282</f>
        <v>0</v>
      </c>
    </row>
    <row r="1279" spans="1:21">
      <c r="A1279" t="s">
        <v>4</v>
      </c>
      <c r="B1279" s="4" t="s">
        <v>5</v>
      </c>
      <c r="C1279" s="4" t="s">
        <v>10</v>
      </c>
      <c r="D1279" s="4" t="s">
        <v>15</v>
      </c>
      <c r="E1279" s="4" t="s">
        <v>15</v>
      </c>
      <c r="F1279" s="4" t="s">
        <v>15</v>
      </c>
      <c r="G1279" s="4" t="s">
        <v>15</v>
      </c>
    </row>
    <row r="1280" spans="1:21">
      <c r="A1280" t="n">
        <v>13711</v>
      </c>
      <c r="B1280" s="26" t="n">
        <v>46</v>
      </c>
      <c r="C1280" s="7" t="n">
        <v>65534</v>
      </c>
      <c r="D1280" s="7" t="n">
        <v>11.7799997329712</v>
      </c>
      <c r="E1280" s="7" t="n">
        <v>0</v>
      </c>
      <c r="F1280" s="7" t="n">
        <v>3.04999995231628</v>
      </c>
      <c r="G1280" s="7" t="n">
        <v>278.600006103516</v>
      </c>
    </row>
    <row r="1281" spans="1:21">
      <c r="A1281" t="s">
        <v>4</v>
      </c>
      <c r="B1281" s="4" t="s">
        <v>5</v>
      </c>
      <c r="C1281" s="4" t="s">
        <v>11</v>
      </c>
    </row>
    <row r="1282" spans="1:21">
      <c r="A1282" t="n">
        <v>13730</v>
      </c>
      <c r="B1282" s="12" t="n">
        <v>3</v>
      </c>
      <c r="C1282" s="10" t="n">
        <f t="normal" ca="1">A1302</f>
        <v>0</v>
      </c>
    </row>
    <row r="1283" spans="1:21">
      <c r="A1283" t="s">
        <v>4</v>
      </c>
      <c r="B1283" s="4" t="s">
        <v>5</v>
      </c>
      <c r="C1283" s="4" t="s">
        <v>7</v>
      </c>
      <c r="D1283" s="4" t="s">
        <v>8</v>
      </c>
      <c r="E1283" s="4" t="s">
        <v>15</v>
      </c>
      <c r="F1283" s="4" t="s">
        <v>15</v>
      </c>
      <c r="G1283" s="4" t="s">
        <v>15</v>
      </c>
    </row>
    <row r="1284" spans="1:21">
      <c r="A1284" t="n">
        <v>13735</v>
      </c>
      <c r="B1284" s="20" t="n">
        <v>94</v>
      </c>
      <c r="C1284" s="7" t="n">
        <v>2</v>
      </c>
      <c r="D1284" s="7" t="s">
        <v>23</v>
      </c>
      <c r="E1284" s="7" t="n">
        <v>18</v>
      </c>
      <c r="F1284" s="7" t="n">
        <v>4</v>
      </c>
      <c r="G1284" s="7" t="n">
        <v>11.5</v>
      </c>
    </row>
    <row r="1285" spans="1:21">
      <c r="A1285" t="s">
        <v>4</v>
      </c>
      <c r="B1285" s="4" t="s">
        <v>5</v>
      </c>
      <c r="C1285" s="4" t="s">
        <v>10</v>
      </c>
      <c r="D1285" s="4" t="s">
        <v>15</v>
      </c>
      <c r="E1285" s="4" t="s">
        <v>15</v>
      </c>
      <c r="F1285" s="4" t="s">
        <v>15</v>
      </c>
      <c r="G1285" s="4" t="s">
        <v>15</v>
      </c>
    </row>
    <row r="1286" spans="1:21">
      <c r="A1286" t="n">
        <v>13759</v>
      </c>
      <c r="B1286" s="26" t="n">
        <v>46</v>
      </c>
      <c r="C1286" s="7" t="n">
        <v>65534</v>
      </c>
      <c r="D1286" s="7" t="n">
        <v>18</v>
      </c>
      <c r="E1286" s="7" t="n">
        <v>4</v>
      </c>
      <c r="F1286" s="7" t="n">
        <v>11.5</v>
      </c>
      <c r="G1286" s="7" t="n">
        <v>270</v>
      </c>
    </row>
    <row r="1287" spans="1:21">
      <c r="A1287" t="s">
        <v>4</v>
      </c>
      <c r="B1287" s="4" t="s">
        <v>5</v>
      </c>
      <c r="C1287" s="4" t="s">
        <v>7</v>
      </c>
      <c r="D1287" s="4" t="s">
        <v>10</v>
      </c>
      <c r="E1287" s="4" t="s">
        <v>7</v>
      </c>
      <c r="F1287" s="4" t="s">
        <v>8</v>
      </c>
      <c r="G1287" s="4" t="s">
        <v>8</v>
      </c>
      <c r="H1287" s="4" t="s">
        <v>8</v>
      </c>
      <c r="I1287" s="4" t="s">
        <v>8</v>
      </c>
      <c r="J1287" s="4" t="s">
        <v>8</v>
      </c>
      <c r="K1287" s="4" t="s">
        <v>8</v>
      </c>
      <c r="L1287" s="4" t="s">
        <v>8</v>
      </c>
      <c r="M1287" s="4" t="s">
        <v>8</v>
      </c>
      <c r="N1287" s="4" t="s">
        <v>8</v>
      </c>
      <c r="O1287" s="4" t="s">
        <v>8</v>
      </c>
      <c r="P1287" s="4" t="s">
        <v>8</v>
      </c>
      <c r="Q1287" s="4" t="s">
        <v>8</v>
      </c>
      <c r="R1287" s="4" t="s">
        <v>8</v>
      </c>
      <c r="S1287" s="4" t="s">
        <v>8</v>
      </c>
      <c r="T1287" s="4" t="s">
        <v>8</v>
      </c>
      <c r="U1287" s="4" t="s">
        <v>8</v>
      </c>
    </row>
    <row r="1288" spans="1:21">
      <c r="A1288" t="n">
        <v>13778</v>
      </c>
      <c r="B1288" s="29" t="n">
        <v>36</v>
      </c>
      <c r="C1288" s="7" t="n">
        <v>8</v>
      </c>
      <c r="D1288" s="7" t="n">
        <v>65534</v>
      </c>
      <c r="E1288" s="7" t="n">
        <v>0</v>
      </c>
      <c r="F1288" s="7" t="s">
        <v>44</v>
      </c>
      <c r="G1288" s="7" t="s">
        <v>20</v>
      </c>
      <c r="H1288" s="7" t="s">
        <v>20</v>
      </c>
      <c r="I1288" s="7" t="s">
        <v>20</v>
      </c>
      <c r="J1288" s="7" t="s">
        <v>20</v>
      </c>
      <c r="K1288" s="7" t="s">
        <v>20</v>
      </c>
      <c r="L1288" s="7" t="s">
        <v>20</v>
      </c>
      <c r="M1288" s="7" t="s">
        <v>20</v>
      </c>
      <c r="N1288" s="7" t="s">
        <v>20</v>
      </c>
      <c r="O1288" s="7" t="s">
        <v>20</v>
      </c>
      <c r="P1288" s="7" t="s">
        <v>20</v>
      </c>
      <c r="Q1288" s="7" t="s">
        <v>20</v>
      </c>
      <c r="R1288" s="7" t="s">
        <v>20</v>
      </c>
      <c r="S1288" s="7" t="s">
        <v>20</v>
      </c>
      <c r="T1288" s="7" t="s">
        <v>20</v>
      </c>
      <c r="U1288" s="7" t="s">
        <v>20</v>
      </c>
    </row>
    <row r="1289" spans="1:21">
      <c r="A1289" t="s">
        <v>4</v>
      </c>
      <c r="B1289" s="4" t="s">
        <v>5</v>
      </c>
      <c r="C1289" s="4" t="s">
        <v>10</v>
      </c>
      <c r="D1289" s="4" t="s">
        <v>7</v>
      </c>
      <c r="E1289" s="4" t="s">
        <v>8</v>
      </c>
      <c r="F1289" s="4" t="s">
        <v>15</v>
      </c>
      <c r="G1289" s="4" t="s">
        <v>15</v>
      </c>
      <c r="H1289" s="4" t="s">
        <v>15</v>
      </c>
    </row>
    <row r="1290" spans="1:21">
      <c r="A1290" t="n">
        <v>13809</v>
      </c>
      <c r="B1290" s="30" t="n">
        <v>48</v>
      </c>
      <c r="C1290" s="7" t="n">
        <v>65534</v>
      </c>
      <c r="D1290" s="7" t="n">
        <v>0</v>
      </c>
      <c r="E1290" s="7" t="s">
        <v>44</v>
      </c>
      <c r="F1290" s="7" t="n">
        <v>0</v>
      </c>
      <c r="G1290" s="7" t="n">
        <v>1</v>
      </c>
      <c r="H1290" s="7" t="n">
        <v>0</v>
      </c>
    </row>
    <row r="1291" spans="1:21">
      <c r="A1291" t="s">
        <v>4</v>
      </c>
      <c r="B1291" s="4" t="s">
        <v>5</v>
      </c>
      <c r="C1291" s="4" t="s">
        <v>10</v>
      </c>
      <c r="D1291" s="4" t="s">
        <v>16</v>
      </c>
    </row>
    <row r="1292" spans="1:21">
      <c r="A1292" t="n">
        <v>13836</v>
      </c>
      <c r="B1292" s="31" t="n">
        <v>43</v>
      </c>
      <c r="C1292" s="7" t="n">
        <v>65534</v>
      </c>
      <c r="D1292" s="7" t="n">
        <v>64</v>
      </c>
    </row>
    <row r="1293" spans="1:21">
      <c r="A1293" t="s">
        <v>4</v>
      </c>
      <c r="B1293" s="4" t="s">
        <v>5</v>
      </c>
      <c r="C1293" s="4" t="s">
        <v>10</v>
      </c>
    </row>
    <row r="1294" spans="1:21">
      <c r="A1294" t="n">
        <v>13843</v>
      </c>
      <c r="B1294" s="27" t="n">
        <v>16</v>
      </c>
      <c r="C1294" s="7" t="n">
        <v>0</v>
      </c>
    </row>
    <row r="1295" spans="1:21">
      <c r="A1295" t="s">
        <v>4</v>
      </c>
      <c r="B1295" s="4" t="s">
        <v>5</v>
      </c>
      <c r="C1295" s="4" t="s">
        <v>10</v>
      </c>
      <c r="D1295" s="4" t="s">
        <v>10</v>
      </c>
      <c r="E1295" s="4" t="s">
        <v>10</v>
      </c>
    </row>
    <row r="1296" spans="1:21">
      <c r="A1296" t="n">
        <v>13846</v>
      </c>
      <c r="B1296" s="34" t="n">
        <v>61</v>
      </c>
      <c r="C1296" s="7" t="n">
        <v>65534</v>
      </c>
      <c r="D1296" s="7" t="n">
        <v>5703</v>
      </c>
      <c r="E1296" s="7" t="n">
        <v>0</v>
      </c>
    </row>
    <row r="1297" spans="1:21">
      <c r="A1297" t="s">
        <v>4</v>
      </c>
      <c r="B1297" s="4" t="s">
        <v>5</v>
      </c>
      <c r="C1297" s="4" t="s">
        <v>8</v>
      </c>
      <c r="D1297" s="4" t="s">
        <v>7</v>
      </c>
      <c r="E1297" s="4" t="s">
        <v>10</v>
      </c>
      <c r="F1297" s="4" t="s">
        <v>15</v>
      </c>
      <c r="G1297" s="4" t="s">
        <v>15</v>
      </c>
      <c r="H1297" s="4" t="s">
        <v>15</v>
      </c>
      <c r="I1297" s="4" t="s">
        <v>15</v>
      </c>
      <c r="J1297" s="4" t="s">
        <v>15</v>
      </c>
      <c r="K1297" s="4" t="s">
        <v>15</v>
      </c>
      <c r="L1297" s="4" t="s">
        <v>15</v>
      </c>
      <c r="M1297" s="4" t="s">
        <v>10</v>
      </c>
    </row>
    <row r="1298" spans="1:21">
      <c r="A1298" t="n">
        <v>13853</v>
      </c>
      <c r="B1298" s="33" t="n">
        <v>87</v>
      </c>
      <c r="C1298" s="7" t="s">
        <v>148</v>
      </c>
      <c r="D1298" s="7" t="n">
        <v>5</v>
      </c>
      <c r="E1298" s="7" t="n">
        <v>5704</v>
      </c>
      <c r="F1298" s="7" t="n">
        <v>1</v>
      </c>
      <c r="G1298" s="7" t="n">
        <v>-0.600000023841858</v>
      </c>
      <c r="H1298" s="7" t="n">
        <v>0</v>
      </c>
      <c r="I1298" s="7" t="n">
        <v>-0.800000011920929</v>
      </c>
      <c r="J1298" s="7" t="n">
        <v>0</v>
      </c>
      <c r="K1298" s="7" t="n">
        <v>0</v>
      </c>
      <c r="L1298" s="7" t="n">
        <v>0</v>
      </c>
      <c r="M1298" s="7" t="n">
        <v>7</v>
      </c>
    </row>
    <row r="1299" spans="1:21">
      <c r="A1299" t="s">
        <v>4</v>
      </c>
      <c r="B1299" s="4" t="s">
        <v>5</v>
      </c>
      <c r="C1299" s="4" t="s">
        <v>11</v>
      </c>
    </row>
    <row r="1300" spans="1:21">
      <c r="A1300" t="n">
        <v>13896</v>
      </c>
      <c r="B1300" s="12" t="n">
        <v>3</v>
      </c>
      <c r="C1300" s="10" t="n">
        <f t="normal" ca="1">A1302</f>
        <v>0</v>
      </c>
    </row>
    <row r="1301" spans="1:21">
      <c r="A1301" t="s">
        <v>4</v>
      </c>
      <c r="B1301" s="4" t="s">
        <v>5</v>
      </c>
    </row>
    <row r="1302" spans="1:21">
      <c r="A1302" t="n">
        <v>13901</v>
      </c>
      <c r="B1302" s="5" t="n">
        <v>1</v>
      </c>
    </row>
    <row r="1303" spans="1:21" s="3" customFormat="1" customHeight="0">
      <c r="A1303" s="3" t="s">
        <v>2</v>
      </c>
      <c r="B1303" s="3" t="s">
        <v>150</v>
      </c>
    </row>
    <row r="1304" spans="1:21">
      <c r="A1304" t="s">
        <v>4</v>
      </c>
      <c r="B1304" s="4" t="s">
        <v>5</v>
      </c>
      <c r="C1304" s="4" t="s">
        <v>7</v>
      </c>
      <c r="D1304" s="4" t="s">
        <v>10</v>
      </c>
      <c r="E1304" s="4" t="s">
        <v>7</v>
      </c>
      <c r="F1304" s="4" t="s">
        <v>11</v>
      </c>
    </row>
    <row r="1305" spans="1:21">
      <c r="A1305" t="n">
        <v>13904</v>
      </c>
      <c r="B1305" s="9" t="n">
        <v>5</v>
      </c>
      <c r="C1305" s="7" t="n">
        <v>30</v>
      </c>
      <c r="D1305" s="7" t="n">
        <v>10225</v>
      </c>
      <c r="E1305" s="7" t="n">
        <v>1</v>
      </c>
      <c r="F1305" s="10" t="n">
        <f t="normal" ca="1">A1347</f>
        <v>0</v>
      </c>
    </row>
    <row r="1306" spans="1:21">
      <c r="A1306" t="s">
        <v>4</v>
      </c>
      <c r="B1306" s="4" t="s">
        <v>5</v>
      </c>
      <c r="C1306" s="4" t="s">
        <v>10</v>
      </c>
      <c r="D1306" s="4" t="s">
        <v>7</v>
      </c>
      <c r="E1306" s="4" t="s">
        <v>7</v>
      </c>
      <c r="F1306" s="4" t="s">
        <v>8</v>
      </c>
    </row>
    <row r="1307" spans="1:21">
      <c r="A1307" t="n">
        <v>13913</v>
      </c>
      <c r="B1307" s="23" t="n">
        <v>20</v>
      </c>
      <c r="C1307" s="7" t="n">
        <v>65534</v>
      </c>
      <c r="D1307" s="7" t="n">
        <v>3</v>
      </c>
      <c r="E1307" s="7" t="n">
        <v>10</v>
      </c>
      <c r="F1307" s="7" t="s">
        <v>57</v>
      </c>
    </row>
    <row r="1308" spans="1:21">
      <c r="A1308" t="s">
        <v>4</v>
      </c>
      <c r="B1308" s="4" t="s">
        <v>5</v>
      </c>
      <c r="C1308" s="4" t="s">
        <v>10</v>
      </c>
    </row>
    <row r="1309" spans="1:21">
      <c r="A1309" t="n">
        <v>13934</v>
      </c>
      <c r="B1309" s="27" t="n">
        <v>16</v>
      </c>
      <c r="C1309" s="7" t="n">
        <v>0</v>
      </c>
    </row>
    <row r="1310" spans="1:21">
      <c r="A1310" t="s">
        <v>4</v>
      </c>
      <c r="B1310" s="4" t="s">
        <v>5</v>
      </c>
      <c r="C1310" s="4" t="s">
        <v>7</v>
      </c>
      <c r="D1310" s="4" t="s">
        <v>16</v>
      </c>
    </row>
    <row r="1311" spans="1:21">
      <c r="A1311" t="n">
        <v>13937</v>
      </c>
      <c r="B1311" s="35" t="n">
        <v>74</v>
      </c>
      <c r="C1311" s="7" t="n">
        <v>48</v>
      </c>
      <c r="D1311" s="7" t="n">
        <v>64</v>
      </c>
    </row>
    <row r="1312" spans="1:21">
      <c r="A1312" t="s">
        <v>4</v>
      </c>
      <c r="B1312" s="4" t="s">
        <v>5</v>
      </c>
      <c r="C1312" s="4" t="s">
        <v>7</v>
      </c>
      <c r="D1312" s="4" t="s">
        <v>10</v>
      </c>
    </row>
    <row r="1313" spans="1:13">
      <c r="A1313" t="n">
        <v>13943</v>
      </c>
      <c r="B1313" s="36" t="n">
        <v>22</v>
      </c>
      <c r="C1313" s="7" t="n">
        <v>10</v>
      </c>
      <c r="D1313" s="7" t="n">
        <v>0</v>
      </c>
    </row>
    <row r="1314" spans="1:13">
      <c r="A1314" t="s">
        <v>4</v>
      </c>
      <c r="B1314" s="4" t="s">
        <v>5</v>
      </c>
      <c r="C1314" s="4" t="s">
        <v>7</v>
      </c>
      <c r="D1314" s="4" t="s">
        <v>10</v>
      </c>
      <c r="E1314" s="4" t="s">
        <v>7</v>
      </c>
      <c r="F1314" s="4" t="s">
        <v>7</v>
      </c>
      <c r="G1314" s="4" t="s">
        <v>11</v>
      </c>
    </row>
    <row r="1315" spans="1:13">
      <c r="A1315" t="n">
        <v>13947</v>
      </c>
      <c r="B1315" s="9" t="n">
        <v>5</v>
      </c>
      <c r="C1315" s="7" t="n">
        <v>30</v>
      </c>
      <c r="D1315" s="7" t="n">
        <v>1</v>
      </c>
      <c r="E1315" s="7" t="n">
        <v>8</v>
      </c>
      <c r="F1315" s="7" t="n">
        <v>1</v>
      </c>
      <c r="G1315" s="10" t="n">
        <f t="normal" ca="1">A1337</f>
        <v>0</v>
      </c>
    </row>
    <row r="1316" spans="1:13">
      <c r="A1316" t="s">
        <v>4</v>
      </c>
      <c r="B1316" s="4" t="s">
        <v>5</v>
      </c>
      <c r="C1316" s="4" t="s">
        <v>7</v>
      </c>
      <c r="D1316" s="4" t="s">
        <v>10</v>
      </c>
      <c r="E1316" s="4" t="s">
        <v>8</v>
      </c>
    </row>
    <row r="1317" spans="1:13">
      <c r="A1317" t="n">
        <v>13957</v>
      </c>
      <c r="B1317" s="32" t="n">
        <v>51</v>
      </c>
      <c r="C1317" s="7" t="n">
        <v>4</v>
      </c>
      <c r="D1317" s="7" t="n">
        <v>5704</v>
      </c>
      <c r="E1317" s="7" t="s">
        <v>151</v>
      </c>
    </row>
    <row r="1318" spans="1:13">
      <c r="A1318" t="s">
        <v>4</v>
      </c>
      <c r="B1318" s="4" t="s">
        <v>5</v>
      </c>
      <c r="C1318" s="4" t="s">
        <v>10</v>
      </c>
    </row>
    <row r="1319" spans="1:13">
      <c r="A1319" t="n">
        <v>13971</v>
      </c>
      <c r="B1319" s="27" t="n">
        <v>16</v>
      </c>
      <c r="C1319" s="7" t="n">
        <v>0</v>
      </c>
    </row>
    <row r="1320" spans="1:13">
      <c r="A1320" t="s">
        <v>4</v>
      </c>
      <c r="B1320" s="4" t="s">
        <v>5</v>
      </c>
      <c r="C1320" s="4" t="s">
        <v>10</v>
      </c>
      <c r="D1320" s="4" t="s">
        <v>59</v>
      </c>
      <c r="E1320" s="4" t="s">
        <v>7</v>
      </c>
      <c r="F1320" s="4" t="s">
        <v>7</v>
      </c>
      <c r="G1320" s="4" t="s">
        <v>59</v>
      </c>
      <c r="H1320" s="4" t="s">
        <v>7</v>
      </c>
      <c r="I1320" s="4" t="s">
        <v>7</v>
      </c>
      <c r="J1320" s="4" t="s">
        <v>59</v>
      </c>
      <c r="K1320" s="4" t="s">
        <v>7</v>
      </c>
      <c r="L1320" s="4" t="s">
        <v>7</v>
      </c>
    </row>
    <row r="1321" spans="1:13">
      <c r="A1321" t="n">
        <v>13974</v>
      </c>
      <c r="B1321" s="37" t="n">
        <v>26</v>
      </c>
      <c r="C1321" s="7" t="n">
        <v>5704</v>
      </c>
      <c r="D1321" s="7" t="s">
        <v>152</v>
      </c>
      <c r="E1321" s="7" t="n">
        <v>2</v>
      </c>
      <c r="F1321" s="7" t="n">
        <v>3</v>
      </c>
      <c r="G1321" s="7" t="s">
        <v>153</v>
      </c>
      <c r="H1321" s="7" t="n">
        <v>2</v>
      </c>
      <c r="I1321" s="7" t="n">
        <v>3</v>
      </c>
      <c r="J1321" s="7" t="s">
        <v>154</v>
      </c>
      <c r="K1321" s="7" t="n">
        <v>2</v>
      </c>
      <c r="L1321" s="7" t="n">
        <v>0</v>
      </c>
    </row>
    <row r="1322" spans="1:13">
      <c r="A1322" t="s">
        <v>4</v>
      </c>
      <c r="B1322" s="4" t="s">
        <v>5</v>
      </c>
    </row>
    <row r="1323" spans="1:13">
      <c r="A1323" t="n">
        <v>14239</v>
      </c>
      <c r="B1323" s="38" t="n">
        <v>28</v>
      </c>
    </row>
    <row r="1324" spans="1:13">
      <c r="A1324" t="s">
        <v>4</v>
      </c>
      <c r="B1324" s="4" t="s">
        <v>5</v>
      </c>
      <c r="C1324" s="4" t="s">
        <v>7</v>
      </c>
      <c r="D1324" s="4" t="s">
        <v>10</v>
      </c>
      <c r="E1324" s="4" t="s">
        <v>8</v>
      </c>
    </row>
    <row r="1325" spans="1:13">
      <c r="A1325" t="n">
        <v>14240</v>
      </c>
      <c r="B1325" s="32" t="n">
        <v>51</v>
      </c>
      <c r="C1325" s="7" t="n">
        <v>4</v>
      </c>
      <c r="D1325" s="7" t="n">
        <v>0</v>
      </c>
      <c r="E1325" s="7" t="s">
        <v>100</v>
      </c>
    </row>
    <row r="1326" spans="1:13">
      <c r="A1326" t="s">
        <v>4</v>
      </c>
      <c r="B1326" s="4" t="s">
        <v>5</v>
      </c>
      <c r="C1326" s="4" t="s">
        <v>10</v>
      </c>
    </row>
    <row r="1327" spans="1:13">
      <c r="A1327" t="n">
        <v>14253</v>
      </c>
      <c r="B1327" s="27" t="n">
        <v>16</v>
      </c>
      <c r="C1327" s="7" t="n">
        <v>0</v>
      </c>
    </row>
    <row r="1328" spans="1:13">
      <c r="A1328" t="s">
        <v>4</v>
      </c>
      <c r="B1328" s="4" t="s">
        <v>5</v>
      </c>
      <c r="C1328" s="4" t="s">
        <v>10</v>
      </c>
      <c r="D1328" s="4" t="s">
        <v>59</v>
      </c>
      <c r="E1328" s="4" t="s">
        <v>7</v>
      </c>
      <c r="F1328" s="4" t="s">
        <v>7</v>
      </c>
    </row>
    <row r="1329" spans="1:12">
      <c r="A1329" t="n">
        <v>14256</v>
      </c>
      <c r="B1329" s="37" t="n">
        <v>26</v>
      </c>
      <c r="C1329" s="7" t="n">
        <v>0</v>
      </c>
      <c r="D1329" s="7" t="s">
        <v>155</v>
      </c>
      <c r="E1329" s="7" t="n">
        <v>2</v>
      </c>
      <c r="F1329" s="7" t="n">
        <v>0</v>
      </c>
    </row>
    <row r="1330" spans="1:12">
      <c r="A1330" t="s">
        <v>4</v>
      </c>
      <c r="B1330" s="4" t="s">
        <v>5</v>
      </c>
    </row>
    <row r="1331" spans="1:12">
      <c r="A1331" t="n">
        <v>14286</v>
      </c>
      <c r="B1331" s="38" t="n">
        <v>28</v>
      </c>
    </row>
    <row r="1332" spans="1:12">
      <c r="A1332" t="s">
        <v>4</v>
      </c>
      <c r="B1332" s="4" t="s">
        <v>5</v>
      </c>
      <c r="C1332" s="4" t="s">
        <v>10</v>
      </c>
    </row>
    <row r="1333" spans="1:12">
      <c r="A1333" t="n">
        <v>14287</v>
      </c>
      <c r="B1333" s="11" t="n">
        <v>12</v>
      </c>
      <c r="C1333" s="7" t="n">
        <v>1</v>
      </c>
    </row>
    <row r="1334" spans="1:12">
      <c r="A1334" t="s">
        <v>4</v>
      </c>
      <c r="B1334" s="4" t="s">
        <v>5</v>
      </c>
      <c r="C1334" s="4" t="s">
        <v>11</v>
      </c>
    </row>
    <row r="1335" spans="1:12">
      <c r="A1335" t="n">
        <v>14290</v>
      </c>
      <c r="B1335" s="12" t="n">
        <v>3</v>
      </c>
      <c r="C1335" s="10" t="n">
        <f t="normal" ca="1">A1345</f>
        <v>0</v>
      </c>
    </row>
    <row r="1336" spans="1:12">
      <c r="A1336" t="s">
        <v>4</v>
      </c>
      <c r="B1336" s="4" t="s">
        <v>5</v>
      </c>
      <c r="C1336" s="4" t="s">
        <v>7</v>
      </c>
      <c r="D1336" s="4" t="s">
        <v>10</v>
      </c>
      <c r="E1336" s="4" t="s">
        <v>8</v>
      </c>
    </row>
    <row r="1337" spans="1:12">
      <c r="A1337" t="n">
        <v>14295</v>
      </c>
      <c r="B1337" s="32" t="n">
        <v>51</v>
      </c>
      <c r="C1337" s="7" t="n">
        <v>4</v>
      </c>
      <c r="D1337" s="7" t="n">
        <v>5704</v>
      </c>
      <c r="E1337" s="7" t="s">
        <v>156</v>
      </c>
    </row>
    <row r="1338" spans="1:12">
      <c r="A1338" t="s">
        <v>4</v>
      </c>
      <c r="B1338" s="4" t="s">
        <v>5</v>
      </c>
      <c r="C1338" s="4" t="s">
        <v>10</v>
      </c>
    </row>
    <row r="1339" spans="1:12">
      <c r="A1339" t="n">
        <v>14308</v>
      </c>
      <c r="B1339" s="27" t="n">
        <v>16</v>
      </c>
      <c r="C1339" s="7" t="n">
        <v>0</v>
      </c>
    </row>
    <row r="1340" spans="1:12">
      <c r="A1340" t="s">
        <v>4</v>
      </c>
      <c r="B1340" s="4" t="s">
        <v>5</v>
      </c>
      <c r="C1340" s="4" t="s">
        <v>10</v>
      </c>
      <c r="D1340" s="4" t="s">
        <v>59</v>
      </c>
      <c r="E1340" s="4" t="s">
        <v>7</v>
      </c>
      <c r="F1340" s="4" t="s">
        <v>7</v>
      </c>
      <c r="G1340" s="4" t="s">
        <v>59</v>
      </c>
      <c r="H1340" s="4" t="s">
        <v>7</v>
      </c>
      <c r="I1340" s="4" t="s">
        <v>7</v>
      </c>
      <c r="J1340" s="4" t="s">
        <v>59</v>
      </c>
      <c r="K1340" s="4" t="s">
        <v>7</v>
      </c>
      <c r="L1340" s="4" t="s">
        <v>7</v>
      </c>
    </row>
    <row r="1341" spans="1:12">
      <c r="A1341" t="n">
        <v>14311</v>
      </c>
      <c r="B1341" s="37" t="n">
        <v>26</v>
      </c>
      <c r="C1341" s="7" t="n">
        <v>5704</v>
      </c>
      <c r="D1341" s="7" t="s">
        <v>157</v>
      </c>
      <c r="E1341" s="7" t="n">
        <v>2</v>
      </c>
      <c r="F1341" s="7" t="n">
        <v>3</v>
      </c>
      <c r="G1341" s="7" t="s">
        <v>158</v>
      </c>
      <c r="H1341" s="7" t="n">
        <v>2</v>
      </c>
      <c r="I1341" s="7" t="n">
        <v>3</v>
      </c>
      <c r="J1341" s="7" t="s">
        <v>159</v>
      </c>
      <c r="K1341" s="7" t="n">
        <v>2</v>
      </c>
      <c r="L1341" s="7" t="n">
        <v>0</v>
      </c>
    </row>
    <row r="1342" spans="1:12">
      <c r="A1342" t="s">
        <v>4</v>
      </c>
      <c r="B1342" s="4" t="s">
        <v>5</v>
      </c>
    </row>
    <row r="1343" spans="1:12">
      <c r="A1343" t="n">
        <v>14539</v>
      </c>
      <c r="B1343" s="38" t="n">
        <v>28</v>
      </c>
    </row>
    <row r="1344" spans="1:12">
      <c r="A1344" t="s">
        <v>4</v>
      </c>
      <c r="B1344" s="4" t="s">
        <v>5</v>
      </c>
      <c r="C1344" s="4" t="s">
        <v>11</v>
      </c>
    </row>
    <row r="1345" spans="1:12">
      <c r="A1345" t="n">
        <v>14540</v>
      </c>
      <c r="B1345" s="12" t="n">
        <v>3</v>
      </c>
      <c r="C1345" s="10" t="n">
        <f t="normal" ca="1">A1703</f>
        <v>0</v>
      </c>
    </row>
    <row r="1346" spans="1:12">
      <c r="A1346" t="s">
        <v>4</v>
      </c>
      <c r="B1346" s="4" t="s">
        <v>5</v>
      </c>
      <c r="C1346" s="4" t="s">
        <v>7</v>
      </c>
      <c r="D1346" s="4" t="s">
        <v>10</v>
      </c>
      <c r="E1346" s="4" t="s">
        <v>7</v>
      </c>
      <c r="F1346" s="4" t="s">
        <v>11</v>
      </c>
    </row>
    <row r="1347" spans="1:12">
      <c r="A1347" t="n">
        <v>14545</v>
      </c>
      <c r="B1347" s="9" t="n">
        <v>5</v>
      </c>
      <c r="C1347" s="7" t="n">
        <v>30</v>
      </c>
      <c r="D1347" s="7" t="n">
        <v>9724</v>
      </c>
      <c r="E1347" s="7" t="n">
        <v>1</v>
      </c>
      <c r="F1347" s="10" t="n">
        <f t="normal" ca="1">A1351</f>
        <v>0</v>
      </c>
    </row>
    <row r="1348" spans="1:12">
      <c r="A1348" t="s">
        <v>4</v>
      </c>
      <c r="B1348" s="4" t="s">
        <v>5</v>
      </c>
      <c r="C1348" s="4" t="s">
        <v>11</v>
      </c>
    </row>
    <row r="1349" spans="1:12">
      <c r="A1349" t="n">
        <v>14554</v>
      </c>
      <c r="B1349" s="12" t="n">
        <v>3</v>
      </c>
      <c r="C1349" s="10" t="n">
        <f t="normal" ca="1">A1703</f>
        <v>0</v>
      </c>
    </row>
    <row r="1350" spans="1:12">
      <c r="A1350" t="s">
        <v>4</v>
      </c>
      <c r="B1350" s="4" t="s">
        <v>5</v>
      </c>
      <c r="C1350" s="4" t="s">
        <v>7</v>
      </c>
      <c r="D1350" s="4" t="s">
        <v>10</v>
      </c>
      <c r="E1350" s="4" t="s">
        <v>7</v>
      </c>
      <c r="F1350" s="4" t="s">
        <v>11</v>
      </c>
    </row>
    <row r="1351" spans="1:12">
      <c r="A1351" t="n">
        <v>14559</v>
      </c>
      <c r="B1351" s="9" t="n">
        <v>5</v>
      </c>
      <c r="C1351" s="7" t="n">
        <v>30</v>
      </c>
      <c r="D1351" s="7" t="n">
        <v>9721</v>
      </c>
      <c r="E1351" s="7" t="n">
        <v>1</v>
      </c>
      <c r="F1351" s="10" t="n">
        <f t="normal" ca="1">A1383</f>
        <v>0</v>
      </c>
    </row>
    <row r="1352" spans="1:12">
      <c r="A1352" t="s">
        <v>4</v>
      </c>
      <c r="B1352" s="4" t="s">
        <v>5</v>
      </c>
      <c r="C1352" s="4" t="s">
        <v>10</v>
      </c>
      <c r="D1352" s="4" t="s">
        <v>7</v>
      </c>
      <c r="E1352" s="4" t="s">
        <v>7</v>
      </c>
      <c r="F1352" s="4" t="s">
        <v>8</v>
      </c>
    </row>
    <row r="1353" spans="1:12">
      <c r="A1353" t="n">
        <v>14568</v>
      </c>
      <c r="B1353" s="23" t="n">
        <v>20</v>
      </c>
      <c r="C1353" s="7" t="n">
        <v>65534</v>
      </c>
      <c r="D1353" s="7" t="n">
        <v>3</v>
      </c>
      <c r="E1353" s="7" t="n">
        <v>10</v>
      </c>
      <c r="F1353" s="7" t="s">
        <v>57</v>
      </c>
    </row>
    <row r="1354" spans="1:12">
      <c r="A1354" t="s">
        <v>4</v>
      </c>
      <c r="B1354" s="4" t="s">
        <v>5</v>
      </c>
      <c r="C1354" s="4" t="s">
        <v>10</v>
      </c>
    </row>
    <row r="1355" spans="1:12">
      <c r="A1355" t="n">
        <v>14589</v>
      </c>
      <c r="B1355" s="27" t="n">
        <v>16</v>
      </c>
      <c r="C1355" s="7" t="n">
        <v>0</v>
      </c>
    </row>
    <row r="1356" spans="1:12">
      <c r="A1356" t="s">
        <v>4</v>
      </c>
      <c r="B1356" s="4" t="s">
        <v>5</v>
      </c>
      <c r="C1356" s="4" t="s">
        <v>7</v>
      </c>
      <c r="D1356" s="4" t="s">
        <v>10</v>
      </c>
    </row>
    <row r="1357" spans="1:12">
      <c r="A1357" t="n">
        <v>14592</v>
      </c>
      <c r="B1357" s="36" t="n">
        <v>22</v>
      </c>
      <c r="C1357" s="7" t="n">
        <v>10</v>
      </c>
      <c r="D1357" s="7" t="n">
        <v>0</v>
      </c>
    </row>
    <row r="1358" spans="1:12">
      <c r="A1358" t="s">
        <v>4</v>
      </c>
      <c r="B1358" s="4" t="s">
        <v>5</v>
      </c>
      <c r="C1358" s="4" t="s">
        <v>7</v>
      </c>
      <c r="D1358" s="4" t="s">
        <v>10</v>
      </c>
      <c r="E1358" s="4" t="s">
        <v>7</v>
      </c>
      <c r="F1358" s="4" t="s">
        <v>7</v>
      </c>
      <c r="G1358" s="4" t="s">
        <v>11</v>
      </c>
    </row>
    <row r="1359" spans="1:12">
      <c r="A1359" t="n">
        <v>14596</v>
      </c>
      <c r="B1359" s="9" t="n">
        <v>5</v>
      </c>
      <c r="C1359" s="7" t="n">
        <v>30</v>
      </c>
      <c r="D1359" s="7" t="n">
        <v>1</v>
      </c>
      <c r="E1359" s="7" t="n">
        <v>8</v>
      </c>
      <c r="F1359" s="7" t="n">
        <v>1</v>
      </c>
      <c r="G1359" s="10" t="n">
        <f t="normal" ca="1">A1373</f>
        <v>0</v>
      </c>
    </row>
    <row r="1360" spans="1:12">
      <c r="A1360" t="s">
        <v>4</v>
      </c>
      <c r="B1360" s="4" t="s">
        <v>5</v>
      </c>
      <c r="C1360" s="4" t="s">
        <v>7</v>
      </c>
      <c r="D1360" s="4" t="s">
        <v>10</v>
      </c>
      <c r="E1360" s="4" t="s">
        <v>8</v>
      </c>
    </row>
    <row r="1361" spans="1:7">
      <c r="A1361" t="n">
        <v>14606</v>
      </c>
      <c r="B1361" s="32" t="n">
        <v>51</v>
      </c>
      <c r="C1361" s="7" t="n">
        <v>4</v>
      </c>
      <c r="D1361" s="7" t="n">
        <v>5704</v>
      </c>
      <c r="E1361" s="7" t="s">
        <v>160</v>
      </c>
    </row>
    <row r="1362" spans="1:7">
      <c r="A1362" t="s">
        <v>4</v>
      </c>
      <c r="B1362" s="4" t="s">
        <v>5</v>
      </c>
      <c r="C1362" s="4" t="s">
        <v>10</v>
      </c>
    </row>
    <row r="1363" spans="1:7">
      <c r="A1363" t="n">
        <v>14620</v>
      </c>
      <c r="B1363" s="27" t="n">
        <v>16</v>
      </c>
      <c r="C1363" s="7" t="n">
        <v>0</v>
      </c>
    </row>
    <row r="1364" spans="1:7">
      <c r="A1364" t="s">
        <v>4</v>
      </c>
      <c r="B1364" s="4" t="s">
        <v>5</v>
      </c>
      <c r="C1364" s="4" t="s">
        <v>10</v>
      </c>
      <c r="D1364" s="4" t="s">
        <v>59</v>
      </c>
      <c r="E1364" s="4" t="s">
        <v>7</v>
      </c>
      <c r="F1364" s="4" t="s">
        <v>7</v>
      </c>
      <c r="G1364" s="4" t="s">
        <v>59</v>
      </c>
      <c r="H1364" s="4" t="s">
        <v>7</v>
      </c>
      <c r="I1364" s="4" t="s">
        <v>7</v>
      </c>
      <c r="J1364" s="4" t="s">
        <v>59</v>
      </c>
      <c r="K1364" s="4" t="s">
        <v>7</v>
      </c>
      <c r="L1364" s="4" t="s">
        <v>7</v>
      </c>
      <c r="M1364" s="4" t="s">
        <v>59</v>
      </c>
      <c r="N1364" s="4" t="s">
        <v>7</v>
      </c>
      <c r="O1364" s="4" t="s">
        <v>7</v>
      </c>
    </row>
    <row r="1365" spans="1:7">
      <c r="A1365" t="n">
        <v>14623</v>
      </c>
      <c r="B1365" s="37" t="n">
        <v>26</v>
      </c>
      <c r="C1365" s="7" t="n">
        <v>5704</v>
      </c>
      <c r="D1365" s="7" t="s">
        <v>161</v>
      </c>
      <c r="E1365" s="7" t="n">
        <v>2</v>
      </c>
      <c r="F1365" s="7" t="n">
        <v>3</v>
      </c>
      <c r="G1365" s="7" t="s">
        <v>162</v>
      </c>
      <c r="H1365" s="7" t="n">
        <v>2</v>
      </c>
      <c r="I1365" s="7" t="n">
        <v>3</v>
      </c>
      <c r="J1365" s="7" t="s">
        <v>163</v>
      </c>
      <c r="K1365" s="7" t="n">
        <v>2</v>
      </c>
      <c r="L1365" s="7" t="n">
        <v>3</v>
      </c>
      <c r="M1365" s="7" t="s">
        <v>164</v>
      </c>
      <c r="N1365" s="7" t="n">
        <v>2</v>
      </c>
      <c r="O1365" s="7" t="n">
        <v>0</v>
      </c>
    </row>
    <row r="1366" spans="1:7">
      <c r="A1366" t="s">
        <v>4</v>
      </c>
      <c r="B1366" s="4" t="s">
        <v>5</v>
      </c>
    </row>
    <row r="1367" spans="1:7">
      <c r="A1367" t="n">
        <v>15199</v>
      </c>
      <c r="B1367" s="38" t="n">
        <v>28</v>
      </c>
    </row>
    <row r="1368" spans="1:7">
      <c r="A1368" t="s">
        <v>4</v>
      </c>
      <c r="B1368" s="4" t="s">
        <v>5</v>
      </c>
      <c r="C1368" s="4" t="s">
        <v>10</v>
      </c>
    </row>
    <row r="1369" spans="1:7">
      <c r="A1369" t="n">
        <v>15200</v>
      </c>
      <c r="B1369" s="11" t="n">
        <v>12</v>
      </c>
      <c r="C1369" s="7" t="n">
        <v>1</v>
      </c>
    </row>
    <row r="1370" spans="1:7">
      <c r="A1370" t="s">
        <v>4</v>
      </c>
      <c r="B1370" s="4" t="s">
        <v>5</v>
      </c>
      <c r="C1370" s="4" t="s">
        <v>11</v>
      </c>
    </row>
    <row r="1371" spans="1:7">
      <c r="A1371" t="n">
        <v>15203</v>
      </c>
      <c r="B1371" s="12" t="n">
        <v>3</v>
      </c>
      <c r="C1371" s="10" t="n">
        <f t="normal" ca="1">A1381</f>
        <v>0</v>
      </c>
    </row>
    <row r="1372" spans="1:7">
      <c r="A1372" t="s">
        <v>4</v>
      </c>
      <c r="B1372" s="4" t="s">
        <v>5</v>
      </c>
      <c r="C1372" s="4" t="s">
        <v>7</v>
      </c>
      <c r="D1372" s="4" t="s">
        <v>10</v>
      </c>
      <c r="E1372" s="4" t="s">
        <v>8</v>
      </c>
    </row>
    <row r="1373" spans="1:7">
      <c r="A1373" t="n">
        <v>15208</v>
      </c>
      <c r="B1373" s="32" t="n">
        <v>51</v>
      </c>
      <c r="C1373" s="7" t="n">
        <v>4</v>
      </c>
      <c r="D1373" s="7" t="n">
        <v>5704</v>
      </c>
      <c r="E1373" s="7" t="s">
        <v>106</v>
      </c>
    </row>
    <row r="1374" spans="1:7">
      <c r="A1374" t="s">
        <v>4</v>
      </c>
      <c r="B1374" s="4" t="s">
        <v>5</v>
      </c>
      <c r="C1374" s="4" t="s">
        <v>10</v>
      </c>
    </row>
    <row r="1375" spans="1:7">
      <c r="A1375" t="n">
        <v>15222</v>
      </c>
      <c r="B1375" s="27" t="n">
        <v>16</v>
      </c>
      <c r="C1375" s="7" t="n">
        <v>0</v>
      </c>
    </row>
    <row r="1376" spans="1:7">
      <c r="A1376" t="s">
        <v>4</v>
      </c>
      <c r="B1376" s="4" t="s">
        <v>5</v>
      </c>
      <c r="C1376" s="4" t="s">
        <v>10</v>
      </c>
      <c r="D1376" s="4" t="s">
        <v>59</v>
      </c>
      <c r="E1376" s="4" t="s">
        <v>7</v>
      </c>
      <c r="F1376" s="4" t="s">
        <v>7</v>
      </c>
      <c r="G1376" s="4" t="s">
        <v>59</v>
      </c>
      <c r="H1376" s="4" t="s">
        <v>7</v>
      </c>
      <c r="I1376" s="4" t="s">
        <v>7</v>
      </c>
    </row>
    <row r="1377" spans="1:15">
      <c r="A1377" t="n">
        <v>15225</v>
      </c>
      <c r="B1377" s="37" t="n">
        <v>26</v>
      </c>
      <c r="C1377" s="7" t="n">
        <v>5704</v>
      </c>
      <c r="D1377" s="7" t="s">
        <v>165</v>
      </c>
      <c r="E1377" s="7" t="n">
        <v>2</v>
      </c>
      <c r="F1377" s="7" t="n">
        <v>3</v>
      </c>
      <c r="G1377" s="7" t="s">
        <v>166</v>
      </c>
      <c r="H1377" s="7" t="n">
        <v>2</v>
      </c>
      <c r="I1377" s="7" t="n">
        <v>0</v>
      </c>
    </row>
    <row r="1378" spans="1:15">
      <c r="A1378" t="s">
        <v>4</v>
      </c>
      <c r="B1378" s="4" t="s">
        <v>5</v>
      </c>
    </row>
    <row r="1379" spans="1:15">
      <c r="A1379" t="n">
        <v>15431</v>
      </c>
      <c r="B1379" s="38" t="n">
        <v>28</v>
      </c>
    </row>
    <row r="1380" spans="1:15">
      <c r="A1380" t="s">
        <v>4</v>
      </c>
      <c r="B1380" s="4" t="s">
        <v>5</v>
      </c>
      <c r="C1380" s="4" t="s">
        <v>11</v>
      </c>
    </row>
    <row r="1381" spans="1:15">
      <c r="A1381" t="n">
        <v>15432</v>
      </c>
      <c r="B1381" s="12" t="n">
        <v>3</v>
      </c>
      <c r="C1381" s="10" t="n">
        <f t="normal" ca="1">A1703</f>
        <v>0</v>
      </c>
    </row>
    <row r="1382" spans="1:15">
      <c r="A1382" t="s">
        <v>4</v>
      </c>
      <c r="B1382" s="4" t="s">
        <v>5</v>
      </c>
      <c r="C1382" s="4" t="s">
        <v>7</v>
      </c>
      <c r="D1382" s="4" t="s">
        <v>10</v>
      </c>
      <c r="E1382" s="4" t="s">
        <v>7</v>
      </c>
      <c r="F1382" s="4" t="s">
        <v>11</v>
      </c>
    </row>
    <row r="1383" spans="1:15">
      <c r="A1383" t="n">
        <v>15437</v>
      </c>
      <c r="B1383" s="9" t="n">
        <v>5</v>
      </c>
      <c r="C1383" s="7" t="n">
        <v>30</v>
      </c>
      <c r="D1383" s="7" t="n">
        <v>9715</v>
      </c>
      <c r="E1383" s="7" t="n">
        <v>1</v>
      </c>
      <c r="F1383" s="10" t="n">
        <f t="normal" ca="1">A1409</f>
        <v>0</v>
      </c>
    </row>
    <row r="1384" spans="1:15">
      <c r="A1384" t="s">
        <v>4</v>
      </c>
      <c r="B1384" s="4" t="s">
        <v>5</v>
      </c>
      <c r="C1384" s="4" t="s">
        <v>7</v>
      </c>
      <c r="D1384" s="4" t="s">
        <v>10</v>
      </c>
      <c r="E1384" s="4" t="s">
        <v>7</v>
      </c>
      <c r="F1384" s="4" t="s">
        <v>7</v>
      </c>
      <c r="G1384" s="4" t="s">
        <v>11</v>
      </c>
    </row>
    <row r="1385" spans="1:15">
      <c r="A1385" t="n">
        <v>15446</v>
      </c>
      <c r="B1385" s="9" t="n">
        <v>5</v>
      </c>
      <c r="C1385" s="7" t="n">
        <v>30</v>
      </c>
      <c r="D1385" s="7" t="n">
        <v>1</v>
      </c>
      <c r="E1385" s="7" t="n">
        <v>8</v>
      </c>
      <c r="F1385" s="7" t="n">
        <v>1</v>
      </c>
      <c r="G1385" s="10" t="n">
        <f t="normal" ca="1">A1391</f>
        <v>0</v>
      </c>
    </row>
    <row r="1386" spans="1:15">
      <c r="A1386" t="s">
        <v>4</v>
      </c>
      <c r="B1386" s="4" t="s">
        <v>5</v>
      </c>
      <c r="C1386" s="4" t="s">
        <v>7</v>
      </c>
      <c r="D1386" s="4" t="s">
        <v>8</v>
      </c>
    </row>
    <row r="1387" spans="1:15">
      <c r="A1387" t="n">
        <v>15456</v>
      </c>
      <c r="B1387" s="6" t="n">
        <v>2</v>
      </c>
      <c r="C1387" s="7" t="n">
        <v>11</v>
      </c>
      <c r="D1387" s="7" t="s">
        <v>67</v>
      </c>
    </row>
    <row r="1388" spans="1:15">
      <c r="A1388" t="s">
        <v>4</v>
      </c>
      <c r="B1388" s="4" t="s">
        <v>5</v>
      </c>
      <c r="C1388" s="4" t="s">
        <v>11</v>
      </c>
    </row>
    <row r="1389" spans="1:15">
      <c r="A1389" t="n">
        <v>15483</v>
      </c>
      <c r="B1389" s="12" t="n">
        <v>3</v>
      </c>
      <c r="C1389" s="10" t="n">
        <f t="normal" ca="1">A1407</f>
        <v>0</v>
      </c>
    </row>
    <row r="1390" spans="1:15">
      <c r="A1390" t="s">
        <v>4</v>
      </c>
      <c r="B1390" s="4" t="s">
        <v>5</v>
      </c>
      <c r="C1390" s="4" t="s">
        <v>10</v>
      </c>
      <c r="D1390" s="4" t="s">
        <v>7</v>
      </c>
      <c r="E1390" s="4" t="s">
        <v>7</v>
      </c>
      <c r="F1390" s="4" t="s">
        <v>8</v>
      </c>
    </row>
    <row r="1391" spans="1:15">
      <c r="A1391" t="n">
        <v>15488</v>
      </c>
      <c r="B1391" s="23" t="n">
        <v>20</v>
      </c>
      <c r="C1391" s="7" t="n">
        <v>65534</v>
      </c>
      <c r="D1391" s="7" t="n">
        <v>3</v>
      </c>
      <c r="E1391" s="7" t="n">
        <v>10</v>
      </c>
      <c r="F1391" s="7" t="s">
        <v>57</v>
      </c>
    </row>
    <row r="1392" spans="1:15">
      <c r="A1392" t="s">
        <v>4</v>
      </c>
      <c r="B1392" s="4" t="s">
        <v>5</v>
      </c>
      <c r="C1392" s="4" t="s">
        <v>10</v>
      </c>
    </row>
    <row r="1393" spans="1:9">
      <c r="A1393" t="n">
        <v>15509</v>
      </c>
      <c r="B1393" s="27" t="n">
        <v>16</v>
      </c>
      <c r="C1393" s="7" t="n">
        <v>0</v>
      </c>
    </row>
    <row r="1394" spans="1:9">
      <c r="A1394" t="s">
        <v>4</v>
      </c>
      <c r="B1394" s="4" t="s">
        <v>5</v>
      </c>
      <c r="C1394" s="4" t="s">
        <v>7</v>
      </c>
      <c r="D1394" s="4" t="s">
        <v>16</v>
      </c>
    </row>
    <row r="1395" spans="1:9">
      <c r="A1395" t="n">
        <v>15512</v>
      </c>
      <c r="B1395" s="35" t="n">
        <v>74</v>
      </c>
      <c r="C1395" s="7" t="n">
        <v>48</v>
      </c>
      <c r="D1395" s="7" t="n">
        <v>64</v>
      </c>
    </row>
    <row r="1396" spans="1:9">
      <c r="A1396" t="s">
        <v>4</v>
      </c>
      <c r="B1396" s="4" t="s">
        <v>5</v>
      </c>
      <c r="C1396" s="4" t="s">
        <v>7</v>
      </c>
      <c r="D1396" s="4" t="s">
        <v>10</v>
      </c>
    </row>
    <row r="1397" spans="1:9">
      <c r="A1397" t="n">
        <v>15518</v>
      </c>
      <c r="B1397" s="36" t="n">
        <v>22</v>
      </c>
      <c r="C1397" s="7" t="n">
        <v>10</v>
      </c>
      <c r="D1397" s="7" t="n">
        <v>0</v>
      </c>
    </row>
    <row r="1398" spans="1:9">
      <c r="A1398" t="s">
        <v>4</v>
      </c>
      <c r="B1398" s="4" t="s">
        <v>5</v>
      </c>
      <c r="C1398" s="4" t="s">
        <v>7</v>
      </c>
      <c r="D1398" s="4" t="s">
        <v>10</v>
      </c>
      <c r="E1398" s="4" t="s">
        <v>8</v>
      </c>
    </row>
    <row r="1399" spans="1:9">
      <c r="A1399" t="n">
        <v>15522</v>
      </c>
      <c r="B1399" s="32" t="n">
        <v>51</v>
      </c>
      <c r="C1399" s="7" t="n">
        <v>4</v>
      </c>
      <c r="D1399" s="7" t="n">
        <v>5704</v>
      </c>
      <c r="E1399" s="7" t="s">
        <v>100</v>
      </c>
    </row>
    <row r="1400" spans="1:9">
      <c r="A1400" t="s">
        <v>4</v>
      </c>
      <c r="B1400" s="4" t="s">
        <v>5</v>
      </c>
      <c r="C1400" s="4" t="s">
        <v>10</v>
      </c>
    </row>
    <row r="1401" spans="1:9">
      <c r="A1401" t="n">
        <v>15535</v>
      </c>
      <c r="B1401" s="27" t="n">
        <v>16</v>
      </c>
      <c r="C1401" s="7" t="n">
        <v>0</v>
      </c>
    </row>
    <row r="1402" spans="1:9">
      <c r="A1402" t="s">
        <v>4</v>
      </c>
      <c r="B1402" s="4" t="s">
        <v>5</v>
      </c>
      <c r="C1402" s="4" t="s">
        <v>10</v>
      </c>
      <c r="D1402" s="4" t="s">
        <v>59</v>
      </c>
      <c r="E1402" s="4" t="s">
        <v>7</v>
      </c>
      <c r="F1402" s="4" t="s">
        <v>7</v>
      </c>
      <c r="G1402" s="4" t="s">
        <v>59</v>
      </c>
      <c r="H1402" s="4" t="s">
        <v>7</v>
      </c>
      <c r="I1402" s="4" t="s">
        <v>7</v>
      </c>
    </row>
    <row r="1403" spans="1:9">
      <c r="A1403" t="n">
        <v>15538</v>
      </c>
      <c r="B1403" s="37" t="n">
        <v>26</v>
      </c>
      <c r="C1403" s="7" t="n">
        <v>5704</v>
      </c>
      <c r="D1403" s="7" t="s">
        <v>167</v>
      </c>
      <c r="E1403" s="7" t="n">
        <v>2</v>
      </c>
      <c r="F1403" s="7" t="n">
        <v>3</v>
      </c>
      <c r="G1403" s="7" t="s">
        <v>168</v>
      </c>
      <c r="H1403" s="7" t="n">
        <v>2</v>
      </c>
      <c r="I1403" s="7" t="n">
        <v>0</v>
      </c>
    </row>
    <row r="1404" spans="1:9">
      <c r="A1404" t="s">
        <v>4</v>
      </c>
      <c r="B1404" s="4" t="s">
        <v>5</v>
      </c>
    </row>
    <row r="1405" spans="1:9">
      <c r="A1405" t="n">
        <v>15711</v>
      </c>
      <c r="B1405" s="38" t="n">
        <v>28</v>
      </c>
    </row>
    <row r="1406" spans="1:9">
      <c r="A1406" t="s">
        <v>4</v>
      </c>
      <c r="B1406" s="4" t="s">
        <v>5</v>
      </c>
      <c r="C1406" s="4" t="s">
        <v>11</v>
      </c>
    </row>
    <row r="1407" spans="1:9">
      <c r="A1407" t="n">
        <v>15712</v>
      </c>
      <c r="B1407" s="12" t="n">
        <v>3</v>
      </c>
      <c r="C1407" s="10" t="n">
        <f t="normal" ca="1">A1703</f>
        <v>0</v>
      </c>
    </row>
    <row r="1408" spans="1:9">
      <c r="A1408" t="s">
        <v>4</v>
      </c>
      <c r="B1408" s="4" t="s">
        <v>5</v>
      </c>
      <c r="C1408" s="4" t="s">
        <v>7</v>
      </c>
      <c r="D1408" s="4" t="s">
        <v>10</v>
      </c>
      <c r="E1408" s="4" t="s">
        <v>7</v>
      </c>
      <c r="F1408" s="4" t="s">
        <v>11</v>
      </c>
    </row>
    <row r="1409" spans="1:9">
      <c r="A1409" t="n">
        <v>15717</v>
      </c>
      <c r="B1409" s="9" t="n">
        <v>5</v>
      </c>
      <c r="C1409" s="7" t="n">
        <v>30</v>
      </c>
      <c r="D1409" s="7" t="n">
        <v>9712</v>
      </c>
      <c r="E1409" s="7" t="n">
        <v>1</v>
      </c>
      <c r="F1409" s="10" t="n">
        <f t="normal" ca="1">A1427</f>
        <v>0</v>
      </c>
    </row>
    <row r="1410" spans="1:9">
      <c r="A1410" t="s">
        <v>4</v>
      </c>
      <c r="B1410" s="4" t="s">
        <v>5</v>
      </c>
      <c r="C1410" s="4" t="s">
        <v>10</v>
      </c>
      <c r="D1410" s="4" t="s">
        <v>7</v>
      </c>
      <c r="E1410" s="4" t="s">
        <v>7</v>
      </c>
      <c r="F1410" s="4" t="s">
        <v>8</v>
      </c>
    </row>
    <row r="1411" spans="1:9">
      <c r="A1411" t="n">
        <v>15726</v>
      </c>
      <c r="B1411" s="23" t="n">
        <v>20</v>
      </c>
      <c r="C1411" s="7" t="n">
        <v>65534</v>
      </c>
      <c r="D1411" s="7" t="n">
        <v>3</v>
      </c>
      <c r="E1411" s="7" t="n">
        <v>10</v>
      </c>
      <c r="F1411" s="7" t="s">
        <v>57</v>
      </c>
    </row>
    <row r="1412" spans="1:9">
      <c r="A1412" t="s">
        <v>4</v>
      </c>
      <c r="B1412" s="4" t="s">
        <v>5</v>
      </c>
      <c r="C1412" s="4" t="s">
        <v>10</v>
      </c>
    </row>
    <row r="1413" spans="1:9">
      <c r="A1413" t="n">
        <v>15747</v>
      </c>
      <c r="B1413" s="27" t="n">
        <v>16</v>
      </c>
      <c r="C1413" s="7" t="n">
        <v>0</v>
      </c>
    </row>
    <row r="1414" spans="1:9">
      <c r="A1414" t="s">
        <v>4</v>
      </c>
      <c r="B1414" s="4" t="s">
        <v>5</v>
      </c>
      <c r="C1414" s="4" t="s">
        <v>7</v>
      </c>
      <c r="D1414" s="4" t="s">
        <v>10</v>
      </c>
    </row>
    <row r="1415" spans="1:9">
      <c r="A1415" t="n">
        <v>15750</v>
      </c>
      <c r="B1415" s="36" t="n">
        <v>22</v>
      </c>
      <c r="C1415" s="7" t="n">
        <v>10</v>
      </c>
      <c r="D1415" s="7" t="n">
        <v>0</v>
      </c>
    </row>
    <row r="1416" spans="1:9">
      <c r="A1416" t="s">
        <v>4</v>
      </c>
      <c r="B1416" s="4" t="s">
        <v>5</v>
      </c>
      <c r="C1416" s="4" t="s">
        <v>7</v>
      </c>
      <c r="D1416" s="4" t="s">
        <v>10</v>
      </c>
      <c r="E1416" s="4" t="s">
        <v>8</v>
      </c>
    </row>
    <row r="1417" spans="1:9">
      <c r="A1417" t="n">
        <v>15754</v>
      </c>
      <c r="B1417" s="32" t="n">
        <v>51</v>
      </c>
      <c r="C1417" s="7" t="n">
        <v>4</v>
      </c>
      <c r="D1417" s="7" t="n">
        <v>5704</v>
      </c>
      <c r="E1417" s="7" t="s">
        <v>68</v>
      </c>
    </row>
    <row r="1418" spans="1:9">
      <c r="A1418" t="s">
        <v>4</v>
      </c>
      <c r="B1418" s="4" t="s">
        <v>5</v>
      </c>
      <c r="C1418" s="4" t="s">
        <v>10</v>
      </c>
    </row>
    <row r="1419" spans="1:9">
      <c r="A1419" t="n">
        <v>15767</v>
      </c>
      <c r="B1419" s="27" t="n">
        <v>16</v>
      </c>
      <c r="C1419" s="7" t="n">
        <v>0</v>
      </c>
    </row>
    <row r="1420" spans="1:9">
      <c r="A1420" t="s">
        <v>4</v>
      </c>
      <c r="B1420" s="4" t="s">
        <v>5</v>
      </c>
      <c r="C1420" s="4" t="s">
        <v>10</v>
      </c>
      <c r="D1420" s="4" t="s">
        <v>59</v>
      </c>
      <c r="E1420" s="4" t="s">
        <v>7</v>
      </c>
      <c r="F1420" s="4" t="s">
        <v>7</v>
      </c>
      <c r="G1420" s="4" t="s">
        <v>59</v>
      </c>
      <c r="H1420" s="4" t="s">
        <v>7</v>
      </c>
      <c r="I1420" s="4" t="s">
        <v>7</v>
      </c>
      <c r="J1420" s="4" t="s">
        <v>59</v>
      </c>
      <c r="K1420" s="4" t="s">
        <v>7</v>
      </c>
      <c r="L1420" s="4" t="s">
        <v>7</v>
      </c>
    </row>
    <row r="1421" spans="1:9">
      <c r="A1421" t="n">
        <v>15770</v>
      </c>
      <c r="B1421" s="37" t="n">
        <v>26</v>
      </c>
      <c r="C1421" s="7" t="n">
        <v>5704</v>
      </c>
      <c r="D1421" s="7" t="s">
        <v>169</v>
      </c>
      <c r="E1421" s="7" t="n">
        <v>2</v>
      </c>
      <c r="F1421" s="7" t="n">
        <v>3</v>
      </c>
      <c r="G1421" s="7" t="s">
        <v>170</v>
      </c>
      <c r="H1421" s="7" t="n">
        <v>2</v>
      </c>
      <c r="I1421" s="7" t="n">
        <v>3</v>
      </c>
      <c r="J1421" s="7" t="s">
        <v>171</v>
      </c>
      <c r="K1421" s="7" t="n">
        <v>2</v>
      </c>
      <c r="L1421" s="7" t="n">
        <v>0</v>
      </c>
    </row>
    <row r="1422" spans="1:9">
      <c r="A1422" t="s">
        <v>4</v>
      </c>
      <c r="B1422" s="4" t="s">
        <v>5</v>
      </c>
    </row>
    <row r="1423" spans="1:9">
      <c r="A1423" t="n">
        <v>16035</v>
      </c>
      <c r="B1423" s="38" t="n">
        <v>28</v>
      </c>
    </row>
    <row r="1424" spans="1:9">
      <c r="A1424" t="s">
        <v>4</v>
      </c>
      <c r="B1424" s="4" t="s">
        <v>5</v>
      </c>
      <c r="C1424" s="4" t="s">
        <v>11</v>
      </c>
    </row>
    <row r="1425" spans="1:12">
      <c r="A1425" t="n">
        <v>16036</v>
      </c>
      <c r="B1425" s="12" t="n">
        <v>3</v>
      </c>
      <c r="C1425" s="10" t="n">
        <f t="normal" ca="1">A1703</f>
        <v>0</v>
      </c>
    </row>
    <row r="1426" spans="1:12">
      <c r="A1426" t="s">
        <v>4</v>
      </c>
      <c r="B1426" s="4" t="s">
        <v>5</v>
      </c>
      <c r="C1426" s="4" t="s">
        <v>7</v>
      </c>
      <c r="D1426" s="4" t="s">
        <v>10</v>
      </c>
      <c r="E1426" s="4" t="s">
        <v>7</v>
      </c>
      <c r="F1426" s="4" t="s">
        <v>11</v>
      </c>
    </row>
    <row r="1427" spans="1:12">
      <c r="A1427" t="n">
        <v>16041</v>
      </c>
      <c r="B1427" s="9" t="n">
        <v>5</v>
      </c>
      <c r="C1427" s="7" t="n">
        <v>30</v>
      </c>
      <c r="D1427" s="7" t="n">
        <v>8958</v>
      </c>
      <c r="E1427" s="7" t="n">
        <v>1</v>
      </c>
      <c r="F1427" s="10" t="n">
        <f t="normal" ca="1">A1483</f>
        <v>0</v>
      </c>
    </row>
    <row r="1428" spans="1:12">
      <c r="A1428" t="s">
        <v>4</v>
      </c>
      <c r="B1428" s="4" t="s">
        <v>5</v>
      </c>
      <c r="C1428" s="4" t="s">
        <v>10</v>
      </c>
      <c r="D1428" s="4" t="s">
        <v>7</v>
      </c>
      <c r="E1428" s="4" t="s">
        <v>7</v>
      </c>
      <c r="F1428" s="4" t="s">
        <v>8</v>
      </c>
    </row>
    <row r="1429" spans="1:12">
      <c r="A1429" t="n">
        <v>16050</v>
      </c>
      <c r="B1429" s="23" t="n">
        <v>20</v>
      </c>
      <c r="C1429" s="7" t="n">
        <v>65534</v>
      </c>
      <c r="D1429" s="7" t="n">
        <v>3</v>
      </c>
      <c r="E1429" s="7" t="n">
        <v>10</v>
      </c>
      <c r="F1429" s="7" t="s">
        <v>57</v>
      </c>
    </row>
    <row r="1430" spans="1:12">
      <c r="A1430" t="s">
        <v>4</v>
      </c>
      <c r="B1430" s="4" t="s">
        <v>5</v>
      </c>
      <c r="C1430" s="4" t="s">
        <v>10</v>
      </c>
    </row>
    <row r="1431" spans="1:12">
      <c r="A1431" t="n">
        <v>16071</v>
      </c>
      <c r="B1431" s="27" t="n">
        <v>16</v>
      </c>
      <c r="C1431" s="7" t="n">
        <v>0</v>
      </c>
    </row>
    <row r="1432" spans="1:12">
      <c r="A1432" t="s">
        <v>4</v>
      </c>
      <c r="B1432" s="4" t="s">
        <v>5</v>
      </c>
      <c r="C1432" s="4" t="s">
        <v>7</v>
      </c>
      <c r="D1432" s="4" t="s">
        <v>10</v>
      </c>
    </row>
    <row r="1433" spans="1:12">
      <c r="A1433" t="n">
        <v>16074</v>
      </c>
      <c r="B1433" s="36" t="n">
        <v>22</v>
      </c>
      <c r="C1433" s="7" t="n">
        <v>10</v>
      </c>
      <c r="D1433" s="7" t="n">
        <v>0</v>
      </c>
    </row>
    <row r="1434" spans="1:12">
      <c r="A1434" t="s">
        <v>4</v>
      </c>
      <c r="B1434" s="4" t="s">
        <v>5</v>
      </c>
      <c r="C1434" s="4" t="s">
        <v>7</v>
      </c>
      <c r="D1434" s="4" t="s">
        <v>10</v>
      </c>
      <c r="E1434" s="4" t="s">
        <v>7</v>
      </c>
      <c r="F1434" s="4" t="s">
        <v>7</v>
      </c>
      <c r="G1434" s="4" t="s">
        <v>11</v>
      </c>
    </row>
    <row r="1435" spans="1:12">
      <c r="A1435" t="n">
        <v>16078</v>
      </c>
      <c r="B1435" s="9" t="n">
        <v>5</v>
      </c>
      <c r="C1435" s="7" t="n">
        <v>30</v>
      </c>
      <c r="D1435" s="7" t="n">
        <v>8664</v>
      </c>
      <c r="E1435" s="7" t="n">
        <v>8</v>
      </c>
      <c r="F1435" s="7" t="n">
        <v>1</v>
      </c>
      <c r="G1435" s="10" t="n">
        <f t="normal" ca="1">A1473</f>
        <v>0</v>
      </c>
    </row>
    <row r="1436" spans="1:12">
      <c r="A1436" t="s">
        <v>4</v>
      </c>
      <c r="B1436" s="4" t="s">
        <v>5</v>
      </c>
      <c r="C1436" s="4" t="s">
        <v>7</v>
      </c>
      <c r="D1436" s="4" t="s">
        <v>10</v>
      </c>
      <c r="E1436" s="4" t="s">
        <v>8</v>
      </c>
    </row>
    <row r="1437" spans="1:12">
      <c r="A1437" t="n">
        <v>16088</v>
      </c>
      <c r="B1437" s="32" t="n">
        <v>51</v>
      </c>
      <c r="C1437" s="7" t="n">
        <v>4</v>
      </c>
      <c r="D1437" s="7" t="n">
        <v>5704</v>
      </c>
      <c r="E1437" s="7" t="s">
        <v>68</v>
      </c>
    </row>
    <row r="1438" spans="1:12">
      <c r="A1438" t="s">
        <v>4</v>
      </c>
      <c r="B1438" s="4" t="s">
        <v>5</v>
      </c>
      <c r="C1438" s="4" t="s">
        <v>10</v>
      </c>
    </row>
    <row r="1439" spans="1:12">
      <c r="A1439" t="n">
        <v>16101</v>
      </c>
      <c r="B1439" s="27" t="n">
        <v>16</v>
      </c>
      <c r="C1439" s="7" t="n">
        <v>0</v>
      </c>
    </row>
    <row r="1440" spans="1:12">
      <c r="A1440" t="s">
        <v>4</v>
      </c>
      <c r="B1440" s="4" t="s">
        <v>5</v>
      </c>
      <c r="C1440" s="4" t="s">
        <v>10</v>
      </c>
      <c r="D1440" s="4" t="s">
        <v>59</v>
      </c>
      <c r="E1440" s="4" t="s">
        <v>7</v>
      </c>
      <c r="F1440" s="4" t="s">
        <v>7</v>
      </c>
    </row>
    <row r="1441" spans="1:7">
      <c r="A1441" t="n">
        <v>16104</v>
      </c>
      <c r="B1441" s="37" t="n">
        <v>26</v>
      </c>
      <c r="C1441" s="7" t="n">
        <v>5704</v>
      </c>
      <c r="D1441" s="7" t="s">
        <v>172</v>
      </c>
      <c r="E1441" s="7" t="n">
        <v>2</v>
      </c>
      <c r="F1441" s="7" t="n">
        <v>0</v>
      </c>
    </row>
    <row r="1442" spans="1:7">
      <c r="A1442" t="s">
        <v>4</v>
      </c>
      <c r="B1442" s="4" t="s">
        <v>5</v>
      </c>
    </row>
    <row r="1443" spans="1:7">
      <c r="A1443" t="n">
        <v>16161</v>
      </c>
      <c r="B1443" s="38" t="n">
        <v>28</v>
      </c>
    </row>
    <row r="1444" spans="1:7">
      <c r="A1444" t="s">
        <v>4</v>
      </c>
      <c r="B1444" s="4" t="s">
        <v>5</v>
      </c>
      <c r="C1444" s="4" t="s">
        <v>7</v>
      </c>
      <c r="D1444" s="4" t="s">
        <v>10</v>
      </c>
      <c r="E1444" s="4" t="s">
        <v>8</v>
      </c>
    </row>
    <row r="1445" spans="1:7">
      <c r="A1445" t="n">
        <v>16162</v>
      </c>
      <c r="B1445" s="32" t="n">
        <v>51</v>
      </c>
      <c r="C1445" s="7" t="n">
        <v>4</v>
      </c>
      <c r="D1445" s="7" t="n">
        <v>0</v>
      </c>
      <c r="E1445" s="7" t="s">
        <v>58</v>
      </c>
    </row>
    <row r="1446" spans="1:7">
      <c r="A1446" t="s">
        <v>4</v>
      </c>
      <c r="B1446" s="4" t="s">
        <v>5</v>
      </c>
      <c r="C1446" s="4" t="s">
        <v>10</v>
      </c>
    </row>
    <row r="1447" spans="1:7">
      <c r="A1447" t="n">
        <v>16176</v>
      </c>
      <c r="B1447" s="27" t="n">
        <v>16</v>
      </c>
      <c r="C1447" s="7" t="n">
        <v>0</v>
      </c>
    </row>
    <row r="1448" spans="1:7">
      <c r="A1448" t="s">
        <v>4</v>
      </c>
      <c r="B1448" s="4" t="s">
        <v>5</v>
      </c>
      <c r="C1448" s="4" t="s">
        <v>10</v>
      </c>
      <c r="D1448" s="4" t="s">
        <v>59</v>
      </c>
      <c r="E1448" s="4" t="s">
        <v>7</v>
      </c>
      <c r="F1448" s="4" t="s">
        <v>7</v>
      </c>
    </row>
    <row r="1449" spans="1:7">
      <c r="A1449" t="n">
        <v>16179</v>
      </c>
      <c r="B1449" s="37" t="n">
        <v>26</v>
      </c>
      <c r="C1449" s="7" t="n">
        <v>0</v>
      </c>
      <c r="D1449" s="7" t="s">
        <v>173</v>
      </c>
      <c r="E1449" s="7" t="n">
        <v>2</v>
      </c>
      <c r="F1449" s="7" t="n">
        <v>0</v>
      </c>
    </row>
    <row r="1450" spans="1:7">
      <c r="A1450" t="s">
        <v>4</v>
      </c>
      <c r="B1450" s="4" t="s">
        <v>5</v>
      </c>
    </row>
    <row r="1451" spans="1:7">
      <c r="A1451" t="n">
        <v>16308</v>
      </c>
      <c r="B1451" s="38" t="n">
        <v>28</v>
      </c>
    </row>
    <row r="1452" spans="1:7">
      <c r="A1452" t="s">
        <v>4</v>
      </c>
      <c r="B1452" s="4" t="s">
        <v>5</v>
      </c>
      <c r="C1452" s="4" t="s">
        <v>7</v>
      </c>
      <c r="D1452" s="4" t="s">
        <v>10</v>
      </c>
      <c r="E1452" s="4" t="s">
        <v>8</v>
      </c>
    </row>
    <row r="1453" spans="1:7">
      <c r="A1453" t="n">
        <v>16309</v>
      </c>
      <c r="B1453" s="32" t="n">
        <v>51</v>
      </c>
      <c r="C1453" s="7" t="n">
        <v>4</v>
      </c>
      <c r="D1453" s="7" t="n">
        <v>5704</v>
      </c>
      <c r="E1453" s="7" t="s">
        <v>174</v>
      </c>
    </row>
    <row r="1454" spans="1:7">
      <c r="A1454" t="s">
        <v>4</v>
      </c>
      <c r="B1454" s="4" t="s">
        <v>5</v>
      </c>
      <c r="C1454" s="4" t="s">
        <v>10</v>
      </c>
    </row>
    <row r="1455" spans="1:7">
      <c r="A1455" t="n">
        <v>16323</v>
      </c>
      <c r="B1455" s="27" t="n">
        <v>16</v>
      </c>
      <c r="C1455" s="7" t="n">
        <v>0</v>
      </c>
    </row>
    <row r="1456" spans="1:7">
      <c r="A1456" t="s">
        <v>4</v>
      </c>
      <c r="B1456" s="4" t="s">
        <v>5</v>
      </c>
      <c r="C1456" s="4" t="s">
        <v>10</v>
      </c>
      <c r="D1456" s="4" t="s">
        <v>59</v>
      </c>
      <c r="E1456" s="4" t="s">
        <v>7</v>
      </c>
      <c r="F1456" s="4" t="s">
        <v>7</v>
      </c>
      <c r="G1456" s="4" t="s">
        <v>59</v>
      </c>
      <c r="H1456" s="4" t="s">
        <v>7</v>
      </c>
      <c r="I1456" s="4" t="s">
        <v>7</v>
      </c>
      <c r="J1456" s="4" t="s">
        <v>59</v>
      </c>
      <c r="K1456" s="4" t="s">
        <v>7</v>
      </c>
      <c r="L1456" s="4" t="s">
        <v>7</v>
      </c>
    </row>
    <row r="1457" spans="1:12">
      <c r="A1457" t="n">
        <v>16326</v>
      </c>
      <c r="B1457" s="37" t="n">
        <v>26</v>
      </c>
      <c r="C1457" s="7" t="n">
        <v>5704</v>
      </c>
      <c r="D1457" s="7" t="s">
        <v>175</v>
      </c>
      <c r="E1457" s="7" t="n">
        <v>2</v>
      </c>
      <c r="F1457" s="7" t="n">
        <v>3</v>
      </c>
      <c r="G1457" s="7" t="s">
        <v>176</v>
      </c>
      <c r="H1457" s="7" t="n">
        <v>2</v>
      </c>
      <c r="I1457" s="7" t="n">
        <v>3</v>
      </c>
      <c r="J1457" s="7" t="s">
        <v>177</v>
      </c>
      <c r="K1457" s="7" t="n">
        <v>2</v>
      </c>
      <c r="L1457" s="7" t="n">
        <v>0</v>
      </c>
    </row>
    <row r="1458" spans="1:12">
      <c r="A1458" t="s">
        <v>4</v>
      </c>
      <c r="B1458" s="4" t="s">
        <v>5</v>
      </c>
    </row>
    <row r="1459" spans="1:12">
      <c r="A1459" t="n">
        <v>16540</v>
      </c>
      <c r="B1459" s="38" t="n">
        <v>28</v>
      </c>
    </row>
    <row r="1460" spans="1:12">
      <c r="A1460" t="s">
        <v>4</v>
      </c>
      <c r="B1460" s="4" t="s">
        <v>5</v>
      </c>
      <c r="C1460" s="4" t="s">
        <v>7</v>
      </c>
      <c r="D1460" s="4" t="s">
        <v>10</v>
      </c>
      <c r="E1460" s="4" t="s">
        <v>8</v>
      </c>
    </row>
    <row r="1461" spans="1:12">
      <c r="A1461" t="n">
        <v>16541</v>
      </c>
      <c r="B1461" s="32" t="n">
        <v>51</v>
      </c>
      <c r="C1461" s="7" t="n">
        <v>4</v>
      </c>
      <c r="D1461" s="7" t="n">
        <v>0</v>
      </c>
      <c r="E1461" s="7" t="s">
        <v>100</v>
      </c>
    </row>
    <row r="1462" spans="1:12">
      <c r="A1462" t="s">
        <v>4</v>
      </c>
      <c r="B1462" s="4" t="s">
        <v>5</v>
      </c>
      <c r="C1462" s="4" t="s">
        <v>10</v>
      </c>
    </row>
    <row r="1463" spans="1:12">
      <c r="A1463" t="n">
        <v>16554</v>
      </c>
      <c r="B1463" s="27" t="n">
        <v>16</v>
      </c>
      <c r="C1463" s="7" t="n">
        <v>0</v>
      </c>
    </row>
    <row r="1464" spans="1:12">
      <c r="A1464" t="s">
        <v>4</v>
      </c>
      <c r="B1464" s="4" t="s">
        <v>5</v>
      </c>
      <c r="C1464" s="4" t="s">
        <v>10</v>
      </c>
      <c r="D1464" s="4" t="s">
        <v>59</v>
      </c>
      <c r="E1464" s="4" t="s">
        <v>7</v>
      </c>
      <c r="F1464" s="4" t="s">
        <v>7</v>
      </c>
    </row>
    <row r="1465" spans="1:12">
      <c r="A1465" t="n">
        <v>16557</v>
      </c>
      <c r="B1465" s="37" t="n">
        <v>26</v>
      </c>
      <c r="C1465" s="7" t="n">
        <v>0</v>
      </c>
      <c r="D1465" s="7" t="s">
        <v>178</v>
      </c>
      <c r="E1465" s="7" t="n">
        <v>2</v>
      </c>
      <c r="F1465" s="7" t="n">
        <v>0</v>
      </c>
    </row>
    <row r="1466" spans="1:12">
      <c r="A1466" t="s">
        <v>4</v>
      </c>
      <c r="B1466" s="4" t="s">
        <v>5</v>
      </c>
    </row>
    <row r="1467" spans="1:12">
      <c r="A1467" t="n">
        <v>16588</v>
      </c>
      <c r="B1467" s="38" t="n">
        <v>28</v>
      </c>
    </row>
    <row r="1468" spans="1:12">
      <c r="A1468" t="s">
        <v>4</v>
      </c>
      <c r="B1468" s="4" t="s">
        <v>5</v>
      </c>
      <c r="C1468" s="4" t="s">
        <v>10</v>
      </c>
    </row>
    <row r="1469" spans="1:12">
      <c r="A1469" t="n">
        <v>16589</v>
      </c>
      <c r="B1469" s="11" t="n">
        <v>12</v>
      </c>
      <c r="C1469" s="7" t="n">
        <v>8664</v>
      </c>
    </row>
    <row r="1470" spans="1:12">
      <c r="A1470" t="s">
        <v>4</v>
      </c>
      <c r="B1470" s="4" t="s">
        <v>5</v>
      </c>
      <c r="C1470" s="4" t="s">
        <v>11</v>
      </c>
    </row>
    <row r="1471" spans="1:12">
      <c r="A1471" t="n">
        <v>16592</v>
      </c>
      <c r="B1471" s="12" t="n">
        <v>3</v>
      </c>
      <c r="C1471" s="10" t="n">
        <f t="normal" ca="1">A1481</f>
        <v>0</v>
      </c>
    </row>
    <row r="1472" spans="1:12">
      <c r="A1472" t="s">
        <v>4</v>
      </c>
      <c r="B1472" s="4" t="s">
        <v>5</v>
      </c>
      <c r="C1472" s="4" t="s">
        <v>7</v>
      </c>
      <c r="D1472" s="4" t="s">
        <v>10</v>
      </c>
      <c r="E1472" s="4" t="s">
        <v>8</v>
      </c>
    </row>
    <row r="1473" spans="1:12">
      <c r="A1473" t="n">
        <v>16597</v>
      </c>
      <c r="B1473" s="32" t="n">
        <v>51</v>
      </c>
      <c r="C1473" s="7" t="n">
        <v>4</v>
      </c>
      <c r="D1473" s="7" t="n">
        <v>5704</v>
      </c>
      <c r="E1473" s="7" t="s">
        <v>68</v>
      </c>
    </row>
    <row r="1474" spans="1:12">
      <c r="A1474" t="s">
        <v>4</v>
      </c>
      <c r="B1474" s="4" t="s">
        <v>5</v>
      </c>
      <c r="C1474" s="4" t="s">
        <v>10</v>
      </c>
    </row>
    <row r="1475" spans="1:12">
      <c r="A1475" t="n">
        <v>16610</v>
      </c>
      <c r="B1475" s="27" t="n">
        <v>16</v>
      </c>
      <c r="C1475" s="7" t="n">
        <v>0</v>
      </c>
    </row>
    <row r="1476" spans="1:12">
      <c r="A1476" t="s">
        <v>4</v>
      </c>
      <c r="B1476" s="4" t="s">
        <v>5</v>
      </c>
      <c r="C1476" s="4" t="s">
        <v>10</v>
      </c>
      <c r="D1476" s="4" t="s">
        <v>59</v>
      </c>
      <c r="E1476" s="4" t="s">
        <v>7</v>
      </c>
      <c r="F1476" s="4" t="s">
        <v>7</v>
      </c>
      <c r="G1476" s="4" t="s">
        <v>59</v>
      </c>
      <c r="H1476" s="4" t="s">
        <v>7</v>
      </c>
      <c r="I1476" s="4" t="s">
        <v>7</v>
      </c>
      <c r="J1476" s="4" t="s">
        <v>59</v>
      </c>
      <c r="K1476" s="4" t="s">
        <v>7</v>
      </c>
      <c r="L1476" s="4" t="s">
        <v>7</v>
      </c>
      <c r="M1476" s="4" t="s">
        <v>59</v>
      </c>
      <c r="N1476" s="4" t="s">
        <v>7</v>
      </c>
      <c r="O1476" s="4" t="s">
        <v>7</v>
      </c>
    </row>
    <row r="1477" spans="1:12">
      <c r="A1477" t="n">
        <v>16613</v>
      </c>
      <c r="B1477" s="37" t="n">
        <v>26</v>
      </c>
      <c r="C1477" s="7" t="n">
        <v>5704</v>
      </c>
      <c r="D1477" s="7" t="s">
        <v>179</v>
      </c>
      <c r="E1477" s="7" t="n">
        <v>2</v>
      </c>
      <c r="F1477" s="7" t="n">
        <v>3</v>
      </c>
      <c r="G1477" s="7" t="s">
        <v>180</v>
      </c>
      <c r="H1477" s="7" t="n">
        <v>2</v>
      </c>
      <c r="I1477" s="7" t="n">
        <v>3</v>
      </c>
      <c r="J1477" s="7" t="s">
        <v>181</v>
      </c>
      <c r="K1477" s="7" t="n">
        <v>2</v>
      </c>
      <c r="L1477" s="7" t="n">
        <v>3</v>
      </c>
      <c r="M1477" s="7" t="s">
        <v>182</v>
      </c>
      <c r="N1477" s="7" t="n">
        <v>2</v>
      </c>
      <c r="O1477" s="7" t="n">
        <v>0</v>
      </c>
    </row>
    <row r="1478" spans="1:12">
      <c r="A1478" t="s">
        <v>4</v>
      </c>
      <c r="B1478" s="4" t="s">
        <v>5</v>
      </c>
    </row>
    <row r="1479" spans="1:12">
      <c r="A1479" t="n">
        <v>17005</v>
      </c>
      <c r="B1479" s="38" t="n">
        <v>28</v>
      </c>
    </row>
    <row r="1480" spans="1:12">
      <c r="A1480" t="s">
        <v>4</v>
      </c>
      <c r="B1480" s="4" t="s">
        <v>5</v>
      </c>
      <c r="C1480" s="4" t="s">
        <v>11</v>
      </c>
    </row>
    <row r="1481" spans="1:12">
      <c r="A1481" t="n">
        <v>17006</v>
      </c>
      <c r="B1481" s="12" t="n">
        <v>3</v>
      </c>
      <c r="C1481" s="10" t="n">
        <f t="normal" ca="1">A1703</f>
        <v>0</v>
      </c>
    </row>
    <row r="1482" spans="1:12">
      <c r="A1482" t="s">
        <v>4</v>
      </c>
      <c r="B1482" s="4" t="s">
        <v>5</v>
      </c>
      <c r="C1482" s="4" t="s">
        <v>7</v>
      </c>
      <c r="D1482" s="4" t="s">
        <v>10</v>
      </c>
      <c r="E1482" s="4" t="s">
        <v>7</v>
      </c>
      <c r="F1482" s="4" t="s">
        <v>11</v>
      </c>
    </row>
    <row r="1483" spans="1:12">
      <c r="A1483" t="n">
        <v>17011</v>
      </c>
      <c r="B1483" s="9" t="n">
        <v>5</v>
      </c>
      <c r="C1483" s="7" t="n">
        <v>30</v>
      </c>
      <c r="D1483" s="7" t="n">
        <v>8954</v>
      </c>
      <c r="E1483" s="7" t="n">
        <v>1</v>
      </c>
      <c r="F1483" s="10" t="n">
        <f t="normal" ca="1">A1517</f>
        <v>0</v>
      </c>
    </row>
    <row r="1484" spans="1:12">
      <c r="A1484" t="s">
        <v>4</v>
      </c>
      <c r="B1484" s="4" t="s">
        <v>5</v>
      </c>
      <c r="C1484" s="4" t="s">
        <v>10</v>
      </c>
      <c r="D1484" s="4" t="s">
        <v>7</v>
      </c>
      <c r="E1484" s="4" t="s">
        <v>7</v>
      </c>
      <c r="F1484" s="4" t="s">
        <v>8</v>
      </c>
    </row>
    <row r="1485" spans="1:12">
      <c r="A1485" t="n">
        <v>17020</v>
      </c>
      <c r="B1485" s="23" t="n">
        <v>20</v>
      </c>
      <c r="C1485" s="7" t="n">
        <v>65534</v>
      </c>
      <c r="D1485" s="7" t="n">
        <v>3</v>
      </c>
      <c r="E1485" s="7" t="n">
        <v>10</v>
      </c>
      <c r="F1485" s="7" t="s">
        <v>57</v>
      </c>
    </row>
    <row r="1486" spans="1:12">
      <c r="A1486" t="s">
        <v>4</v>
      </c>
      <c r="B1486" s="4" t="s">
        <v>5</v>
      </c>
      <c r="C1486" s="4" t="s">
        <v>10</v>
      </c>
    </row>
    <row r="1487" spans="1:12">
      <c r="A1487" t="n">
        <v>17041</v>
      </c>
      <c r="B1487" s="27" t="n">
        <v>16</v>
      </c>
      <c r="C1487" s="7" t="n">
        <v>0</v>
      </c>
    </row>
    <row r="1488" spans="1:12">
      <c r="A1488" t="s">
        <v>4</v>
      </c>
      <c r="B1488" s="4" t="s">
        <v>5</v>
      </c>
      <c r="C1488" s="4" t="s">
        <v>7</v>
      </c>
      <c r="D1488" s="4" t="s">
        <v>16</v>
      </c>
    </row>
    <row r="1489" spans="1:15">
      <c r="A1489" t="n">
        <v>17044</v>
      </c>
      <c r="B1489" s="35" t="n">
        <v>74</v>
      </c>
      <c r="C1489" s="7" t="n">
        <v>48</v>
      </c>
      <c r="D1489" s="7" t="n">
        <v>1088</v>
      </c>
    </row>
    <row r="1490" spans="1:15">
      <c r="A1490" t="s">
        <v>4</v>
      </c>
      <c r="B1490" s="4" t="s">
        <v>5</v>
      </c>
      <c r="C1490" s="4" t="s">
        <v>7</v>
      </c>
      <c r="D1490" s="4" t="s">
        <v>10</v>
      </c>
    </row>
    <row r="1491" spans="1:15">
      <c r="A1491" t="n">
        <v>17050</v>
      </c>
      <c r="B1491" s="36" t="n">
        <v>22</v>
      </c>
      <c r="C1491" s="7" t="n">
        <v>10</v>
      </c>
      <c r="D1491" s="7" t="n">
        <v>0</v>
      </c>
    </row>
    <row r="1492" spans="1:15">
      <c r="A1492" t="s">
        <v>4</v>
      </c>
      <c r="B1492" s="4" t="s">
        <v>5</v>
      </c>
      <c r="C1492" s="4" t="s">
        <v>7</v>
      </c>
      <c r="D1492" s="4" t="s">
        <v>10</v>
      </c>
      <c r="E1492" s="4" t="s">
        <v>7</v>
      </c>
      <c r="F1492" s="4" t="s">
        <v>7</v>
      </c>
      <c r="G1492" s="4" t="s">
        <v>11</v>
      </c>
    </row>
    <row r="1493" spans="1:15">
      <c r="A1493" t="n">
        <v>17054</v>
      </c>
      <c r="B1493" s="9" t="n">
        <v>5</v>
      </c>
      <c r="C1493" s="7" t="n">
        <v>30</v>
      </c>
      <c r="D1493" s="7" t="n">
        <v>1</v>
      </c>
      <c r="E1493" s="7" t="n">
        <v>8</v>
      </c>
      <c r="F1493" s="7" t="n">
        <v>1</v>
      </c>
      <c r="G1493" s="10" t="n">
        <f t="normal" ca="1">A1507</f>
        <v>0</v>
      </c>
    </row>
    <row r="1494" spans="1:15">
      <c r="A1494" t="s">
        <v>4</v>
      </c>
      <c r="B1494" s="4" t="s">
        <v>5</v>
      </c>
      <c r="C1494" s="4" t="s">
        <v>7</v>
      </c>
      <c r="D1494" s="4" t="s">
        <v>10</v>
      </c>
      <c r="E1494" s="4" t="s">
        <v>8</v>
      </c>
    </row>
    <row r="1495" spans="1:15">
      <c r="A1495" t="n">
        <v>17064</v>
      </c>
      <c r="B1495" s="32" t="n">
        <v>51</v>
      </c>
      <c r="C1495" s="7" t="n">
        <v>4</v>
      </c>
      <c r="D1495" s="7" t="n">
        <v>5704</v>
      </c>
      <c r="E1495" s="7" t="s">
        <v>20</v>
      </c>
    </row>
    <row r="1496" spans="1:15">
      <c r="A1496" t="s">
        <v>4</v>
      </c>
      <c r="B1496" s="4" t="s">
        <v>5</v>
      </c>
      <c r="C1496" s="4" t="s">
        <v>10</v>
      </c>
    </row>
    <row r="1497" spans="1:15">
      <c r="A1497" t="n">
        <v>17069</v>
      </c>
      <c r="B1497" s="27" t="n">
        <v>16</v>
      </c>
      <c r="C1497" s="7" t="n">
        <v>0</v>
      </c>
    </row>
    <row r="1498" spans="1:15">
      <c r="A1498" t="s">
        <v>4</v>
      </c>
      <c r="B1498" s="4" t="s">
        <v>5</v>
      </c>
      <c r="C1498" s="4" t="s">
        <v>10</v>
      </c>
      <c r="D1498" s="4" t="s">
        <v>59</v>
      </c>
      <c r="E1498" s="4" t="s">
        <v>7</v>
      </c>
      <c r="F1498" s="4" t="s">
        <v>7</v>
      </c>
      <c r="G1498" s="4" t="s">
        <v>59</v>
      </c>
      <c r="H1498" s="4" t="s">
        <v>7</v>
      </c>
      <c r="I1498" s="4" t="s">
        <v>7</v>
      </c>
    </row>
    <row r="1499" spans="1:15">
      <c r="A1499" t="n">
        <v>17072</v>
      </c>
      <c r="B1499" s="37" t="n">
        <v>26</v>
      </c>
      <c r="C1499" s="7" t="n">
        <v>5704</v>
      </c>
      <c r="D1499" s="7" t="s">
        <v>118</v>
      </c>
      <c r="E1499" s="7" t="n">
        <v>2</v>
      </c>
      <c r="F1499" s="7" t="n">
        <v>3</v>
      </c>
      <c r="G1499" s="7" t="s">
        <v>183</v>
      </c>
      <c r="H1499" s="7" t="n">
        <v>2</v>
      </c>
      <c r="I1499" s="7" t="n">
        <v>0</v>
      </c>
    </row>
    <row r="1500" spans="1:15">
      <c r="A1500" t="s">
        <v>4</v>
      </c>
      <c r="B1500" s="4" t="s">
        <v>5</v>
      </c>
    </row>
    <row r="1501" spans="1:15">
      <c r="A1501" t="n">
        <v>17126</v>
      </c>
      <c r="B1501" s="38" t="n">
        <v>28</v>
      </c>
    </row>
    <row r="1502" spans="1:15">
      <c r="A1502" t="s">
        <v>4</v>
      </c>
      <c r="B1502" s="4" t="s">
        <v>5</v>
      </c>
      <c r="C1502" s="4" t="s">
        <v>10</v>
      </c>
    </row>
    <row r="1503" spans="1:15">
      <c r="A1503" t="n">
        <v>17127</v>
      </c>
      <c r="B1503" s="11" t="n">
        <v>12</v>
      </c>
      <c r="C1503" s="7" t="n">
        <v>1</v>
      </c>
    </row>
    <row r="1504" spans="1:15">
      <c r="A1504" t="s">
        <v>4</v>
      </c>
      <c r="B1504" s="4" t="s">
        <v>5</v>
      </c>
      <c r="C1504" s="4" t="s">
        <v>11</v>
      </c>
    </row>
    <row r="1505" spans="1:9">
      <c r="A1505" t="n">
        <v>17130</v>
      </c>
      <c r="B1505" s="12" t="n">
        <v>3</v>
      </c>
      <c r="C1505" s="10" t="n">
        <f t="normal" ca="1">A1515</f>
        <v>0</v>
      </c>
    </row>
    <row r="1506" spans="1:9">
      <c r="A1506" t="s">
        <v>4</v>
      </c>
      <c r="B1506" s="4" t="s">
        <v>5</v>
      </c>
      <c r="C1506" s="4" t="s">
        <v>7</v>
      </c>
      <c r="D1506" s="4" t="s">
        <v>10</v>
      </c>
      <c r="E1506" s="4" t="s">
        <v>8</v>
      </c>
    </row>
    <row r="1507" spans="1:9">
      <c r="A1507" t="n">
        <v>17135</v>
      </c>
      <c r="B1507" s="32" t="n">
        <v>51</v>
      </c>
      <c r="C1507" s="7" t="n">
        <v>4</v>
      </c>
      <c r="D1507" s="7" t="n">
        <v>5704</v>
      </c>
      <c r="E1507" s="7" t="s">
        <v>184</v>
      </c>
    </row>
    <row r="1508" spans="1:9">
      <c r="A1508" t="s">
        <v>4</v>
      </c>
      <c r="B1508" s="4" t="s">
        <v>5</v>
      </c>
      <c r="C1508" s="4" t="s">
        <v>10</v>
      </c>
    </row>
    <row r="1509" spans="1:9">
      <c r="A1509" t="n">
        <v>17145</v>
      </c>
      <c r="B1509" s="27" t="n">
        <v>16</v>
      </c>
      <c r="C1509" s="7" t="n">
        <v>0</v>
      </c>
    </row>
    <row r="1510" spans="1:9">
      <c r="A1510" t="s">
        <v>4</v>
      </c>
      <c r="B1510" s="4" t="s">
        <v>5</v>
      </c>
      <c r="C1510" s="4" t="s">
        <v>10</v>
      </c>
      <c r="D1510" s="4" t="s">
        <v>59</v>
      </c>
      <c r="E1510" s="4" t="s">
        <v>7</v>
      </c>
      <c r="F1510" s="4" t="s">
        <v>7</v>
      </c>
    </row>
    <row r="1511" spans="1:9">
      <c r="A1511" t="n">
        <v>17148</v>
      </c>
      <c r="B1511" s="37" t="n">
        <v>26</v>
      </c>
      <c r="C1511" s="7" t="n">
        <v>5704</v>
      </c>
      <c r="D1511" s="7" t="s">
        <v>185</v>
      </c>
      <c r="E1511" s="7" t="n">
        <v>2</v>
      </c>
      <c r="F1511" s="7" t="n">
        <v>0</v>
      </c>
    </row>
    <row r="1512" spans="1:9">
      <c r="A1512" t="s">
        <v>4</v>
      </c>
      <c r="B1512" s="4" t="s">
        <v>5</v>
      </c>
    </row>
    <row r="1513" spans="1:9">
      <c r="A1513" t="n">
        <v>17164</v>
      </c>
      <c r="B1513" s="38" t="n">
        <v>28</v>
      </c>
    </row>
    <row r="1514" spans="1:9">
      <c r="A1514" t="s">
        <v>4</v>
      </c>
      <c r="B1514" s="4" t="s">
        <v>5</v>
      </c>
      <c r="C1514" s="4" t="s">
        <v>11</v>
      </c>
    </row>
    <row r="1515" spans="1:9">
      <c r="A1515" t="n">
        <v>17165</v>
      </c>
      <c r="B1515" s="12" t="n">
        <v>3</v>
      </c>
      <c r="C1515" s="10" t="n">
        <f t="normal" ca="1">A1703</f>
        <v>0</v>
      </c>
    </row>
    <row r="1516" spans="1:9">
      <c r="A1516" t="s">
        <v>4</v>
      </c>
      <c r="B1516" s="4" t="s">
        <v>5</v>
      </c>
      <c r="C1516" s="4" t="s">
        <v>7</v>
      </c>
      <c r="D1516" s="4" t="s">
        <v>10</v>
      </c>
      <c r="E1516" s="4" t="s">
        <v>7</v>
      </c>
      <c r="F1516" s="4" t="s">
        <v>11</v>
      </c>
    </row>
    <row r="1517" spans="1:9">
      <c r="A1517" t="n">
        <v>17170</v>
      </c>
      <c r="B1517" s="9" t="n">
        <v>5</v>
      </c>
      <c r="C1517" s="7" t="n">
        <v>30</v>
      </c>
      <c r="D1517" s="7" t="n">
        <v>8953</v>
      </c>
      <c r="E1517" s="7" t="n">
        <v>1</v>
      </c>
      <c r="F1517" s="10" t="n">
        <f t="normal" ca="1">A1565</f>
        <v>0</v>
      </c>
    </row>
    <row r="1518" spans="1:9">
      <c r="A1518" t="s">
        <v>4</v>
      </c>
      <c r="B1518" s="4" t="s">
        <v>5</v>
      </c>
      <c r="C1518" s="4" t="s">
        <v>10</v>
      </c>
      <c r="D1518" s="4" t="s">
        <v>7</v>
      </c>
      <c r="E1518" s="4" t="s">
        <v>7</v>
      </c>
      <c r="F1518" s="4" t="s">
        <v>8</v>
      </c>
    </row>
    <row r="1519" spans="1:9">
      <c r="A1519" t="n">
        <v>17179</v>
      </c>
      <c r="B1519" s="23" t="n">
        <v>20</v>
      </c>
      <c r="C1519" s="7" t="n">
        <v>65534</v>
      </c>
      <c r="D1519" s="7" t="n">
        <v>3</v>
      </c>
      <c r="E1519" s="7" t="n">
        <v>10</v>
      </c>
      <c r="F1519" s="7" t="s">
        <v>57</v>
      </c>
    </row>
    <row r="1520" spans="1:9">
      <c r="A1520" t="s">
        <v>4</v>
      </c>
      <c r="B1520" s="4" t="s">
        <v>5</v>
      </c>
      <c r="C1520" s="4" t="s">
        <v>10</v>
      </c>
    </row>
    <row r="1521" spans="1:6">
      <c r="A1521" t="n">
        <v>17200</v>
      </c>
      <c r="B1521" s="27" t="n">
        <v>16</v>
      </c>
      <c r="C1521" s="7" t="n">
        <v>0</v>
      </c>
    </row>
    <row r="1522" spans="1:6">
      <c r="A1522" t="s">
        <v>4</v>
      </c>
      <c r="B1522" s="4" t="s">
        <v>5</v>
      </c>
      <c r="C1522" s="4" t="s">
        <v>7</v>
      </c>
      <c r="D1522" s="4" t="s">
        <v>10</v>
      </c>
    </row>
    <row r="1523" spans="1:6">
      <c r="A1523" t="n">
        <v>17203</v>
      </c>
      <c r="B1523" s="36" t="n">
        <v>22</v>
      </c>
      <c r="C1523" s="7" t="n">
        <v>10</v>
      </c>
      <c r="D1523" s="7" t="n">
        <v>0</v>
      </c>
    </row>
    <row r="1524" spans="1:6">
      <c r="A1524" t="s">
        <v>4</v>
      </c>
      <c r="B1524" s="4" t="s">
        <v>5</v>
      </c>
      <c r="C1524" s="4" t="s">
        <v>7</v>
      </c>
      <c r="D1524" s="4" t="s">
        <v>10</v>
      </c>
      <c r="E1524" s="4" t="s">
        <v>7</v>
      </c>
      <c r="F1524" s="4" t="s">
        <v>7</v>
      </c>
      <c r="G1524" s="4" t="s">
        <v>11</v>
      </c>
    </row>
    <row r="1525" spans="1:6">
      <c r="A1525" t="n">
        <v>17207</v>
      </c>
      <c r="B1525" s="9" t="n">
        <v>5</v>
      </c>
      <c r="C1525" s="7" t="n">
        <v>30</v>
      </c>
      <c r="D1525" s="7" t="n">
        <v>1</v>
      </c>
      <c r="E1525" s="7" t="n">
        <v>8</v>
      </c>
      <c r="F1525" s="7" t="n">
        <v>1</v>
      </c>
      <c r="G1525" s="10" t="n">
        <f t="normal" ca="1">A1555</f>
        <v>0</v>
      </c>
    </row>
    <row r="1526" spans="1:6">
      <c r="A1526" t="s">
        <v>4</v>
      </c>
      <c r="B1526" s="4" t="s">
        <v>5</v>
      </c>
      <c r="C1526" s="4" t="s">
        <v>7</v>
      </c>
      <c r="D1526" s="4" t="s">
        <v>10</v>
      </c>
      <c r="E1526" s="4" t="s">
        <v>8</v>
      </c>
    </row>
    <row r="1527" spans="1:6">
      <c r="A1527" t="n">
        <v>17217</v>
      </c>
      <c r="B1527" s="32" t="n">
        <v>51</v>
      </c>
      <c r="C1527" s="7" t="n">
        <v>4</v>
      </c>
      <c r="D1527" s="7" t="n">
        <v>5704</v>
      </c>
      <c r="E1527" s="7" t="s">
        <v>156</v>
      </c>
    </row>
    <row r="1528" spans="1:6">
      <c r="A1528" t="s">
        <v>4</v>
      </c>
      <c r="B1528" s="4" t="s">
        <v>5</v>
      </c>
      <c r="C1528" s="4" t="s">
        <v>10</v>
      </c>
    </row>
    <row r="1529" spans="1:6">
      <c r="A1529" t="n">
        <v>17230</v>
      </c>
      <c r="B1529" s="27" t="n">
        <v>16</v>
      </c>
      <c r="C1529" s="7" t="n">
        <v>0</v>
      </c>
    </row>
    <row r="1530" spans="1:6">
      <c r="A1530" t="s">
        <v>4</v>
      </c>
      <c r="B1530" s="4" t="s">
        <v>5</v>
      </c>
      <c r="C1530" s="4" t="s">
        <v>10</v>
      </c>
      <c r="D1530" s="4" t="s">
        <v>59</v>
      </c>
      <c r="E1530" s="4" t="s">
        <v>7</v>
      </c>
      <c r="F1530" s="4" t="s">
        <v>7</v>
      </c>
      <c r="G1530" s="4" t="s">
        <v>59</v>
      </c>
      <c r="H1530" s="4" t="s">
        <v>7</v>
      </c>
      <c r="I1530" s="4" t="s">
        <v>7</v>
      </c>
      <c r="J1530" s="4" t="s">
        <v>59</v>
      </c>
      <c r="K1530" s="4" t="s">
        <v>7</v>
      </c>
      <c r="L1530" s="4" t="s">
        <v>7</v>
      </c>
    </row>
    <row r="1531" spans="1:6">
      <c r="A1531" t="n">
        <v>17233</v>
      </c>
      <c r="B1531" s="37" t="n">
        <v>26</v>
      </c>
      <c r="C1531" s="7" t="n">
        <v>5704</v>
      </c>
      <c r="D1531" s="7" t="s">
        <v>186</v>
      </c>
      <c r="E1531" s="7" t="n">
        <v>2</v>
      </c>
      <c r="F1531" s="7" t="n">
        <v>3</v>
      </c>
      <c r="G1531" s="7" t="s">
        <v>187</v>
      </c>
      <c r="H1531" s="7" t="n">
        <v>2</v>
      </c>
      <c r="I1531" s="7" t="n">
        <v>3</v>
      </c>
      <c r="J1531" s="7" t="s">
        <v>188</v>
      </c>
      <c r="K1531" s="7" t="n">
        <v>2</v>
      </c>
      <c r="L1531" s="7" t="n">
        <v>0</v>
      </c>
    </row>
    <row r="1532" spans="1:6">
      <c r="A1532" t="s">
        <v>4</v>
      </c>
      <c r="B1532" s="4" t="s">
        <v>5</v>
      </c>
    </row>
    <row r="1533" spans="1:6">
      <c r="A1533" t="n">
        <v>17513</v>
      </c>
      <c r="B1533" s="38" t="n">
        <v>28</v>
      </c>
    </row>
    <row r="1534" spans="1:6">
      <c r="A1534" t="s">
        <v>4</v>
      </c>
      <c r="B1534" s="4" t="s">
        <v>5</v>
      </c>
      <c r="C1534" s="4" t="s">
        <v>7</v>
      </c>
      <c r="D1534" s="4" t="s">
        <v>10</v>
      </c>
      <c r="E1534" s="4" t="s">
        <v>8</v>
      </c>
    </row>
    <row r="1535" spans="1:6">
      <c r="A1535" t="n">
        <v>17514</v>
      </c>
      <c r="B1535" s="32" t="n">
        <v>51</v>
      </c>
      <c r="C1535" s="7" t="n">
        <v>4</v>
      </c>
      <c r="D1535" s="7" t="n">
        <v>0</v>
      </c>
      <c r="E1535" s="7" t="s">
        <v>189</v>
      </c>
    </row>
    <row r="1536" spans="1:6">
      <c r="A1536" t="s">
        <v>4</v>
      </c>
      <c r="B1536" s="4" t="s">
        <v>5</v>
      </c>
      <c r="C1536" s="4" t="s">
        <v>10</v>
      </c>
    </row>
    <row r="1537" spans="1:12">
      <c r="A1537" t="n">
        <v>17528</v>
      </c>
      <c r="B1537" s="27" t="n">
        <v>16</v>
      </c>
      <c r="C1537" s="7" t="n">
        <v>0</v>
      </c>
    </row>
    <row r="1538" spans="1:12">
      <c r="A1538" t="s">
        <v>4</v>
      </c>
      <c r="B1538" s="4" t="s">
        <v>5</v>
      </c>
      <c r="C1538" s="4" t="s">
        <v>10</v>
      </c>
      <c r="D1538" s="4" t="s">
        <v>59</v>
      </c>
      <c r="E1538" s="4" t="s">
        <v>7</v>
      </c>
      <c r="F1538" s="4" t="s">
        <v>7</v>
      </c>
    </row>
    <row r="1539" spans="1:12">
      <c r="A1539" t="n">
        <v>17531</v>
      </c>
      <c r="B1539" s="37" t="n">
        <v>26</v>
      </c>
      <c r="C1539" s="7" t="n">
        <v>0</v>
      </c>
      <c r="D1539" s="7" t="s">
        <v>190</v>
      </c>
      <c r="E1539" s="7" t="n">
        <v>2</v>
      </c>
      <c r="F1539" s="7" t="n">
        <v>0</v>
      </c>
    </row>
    <row r="1540" spans="1:12">
      <c r="A1540" t="s">
        <v>4</v>
      </c>
      <c r="B1540" s="4" t="s">
        <v>5</v>
      </c>
    </row>
    <row r="1541" spans="1:12">
      <c r="A1541" t="n">
        <v>17648</v>
      </c>
      <c r="B1541" s="38" t="n">
        <v>28</v>
      </c>
    </row>
    <row r="1542" spans="1:12">
      <c r="A1542" t="s">
        <v>4</v>
      </c>
      <c r="B1542" s="4" t="s">
        <v>5</v>
      </c>
      <c r="C1542" s="4" t="s">
        <v>7</v>
      </c>
      <c r="D1542" s="4" t="s">
        <v>10</v>
      </c>
      <c r="E1542" s="4" t="s">
        <v>8</v>
      </c>
    </row>
    <row r="1543" spans="1:12">
      <c r="A1543" t="n">
        <v>17649</v>
      </c>
      <c r="B1543" s="32" t="n">
        <v>51</v>
      </c>
      <c r="C1543" s="7" t="n">
        <v>4</v>
      </c>
      <c r="D1543" s="7" t="n">
        <v>5704</v>
      </c>
      <c r="E1543" s="7" t="s">
        <v>156</v>
      </c>
    </row>
    <row r="1544" spans="1:12">
      <c r="A1544" t="s">
        <v>4</v>
      </c>
      <c r="B1544" s="4" t="s">
        <v>5</v>
      </c>
      <c r="C1544" s="4" t="s">
        <v>10</v>
      </c>
    </row>
    <row r="1545" spans="1:12">
      <c r="A1545" t="n">
        <v>17662</v>
      </c>
      <c r="B1545" s="27" t="n">
        <v>16</v>
      </c>
      <c r="C1545" s="7" t="n">
        <v>0</v>
      </c>
    </row>
    <row r="1546" spans="1:12">
      <c r="A1546" t="s">
        <v>4</v>
      </c>
      <c r="B1546" s="4" t="s">
        <v>5</v>
      </c>
      <c r="C1546" s="4" t="s">
        <v>10</v>
      </c>
      <c r="D1546" s="4" t="s">
        <v>59</v>
      </c>
      <c r="E1546" s="4" t="s">
        <v>7</v>
      </c>
      <c r="F1546" s="4" t="s">
        <v>7</v>
      </c>
    </row>
    <row r="1547" spans="1:12">
      <c r="A1547" t="n">
        <v>17665</v>
      </c>
      <c r="B1547" s="37" t="n">
        <v>26</v>
      </c>
      <c r="C1547" s="7" t="n">
        <v>5704</v>
      </c>
      <c r="D1547" s="7" t="s">
        <v>191</v>
      </c>
      <c r="E1547" s="7" t="n">
        <v>2</v>
      </c>
      <c r="F1547" s="7" t="n">
        <v>0</v>
      </c>
    </row>
    <row r="1548" spans="1:12">
      <c r="A1548" t="s">
        <v>4</v>
      </c>
      <c r="B1548" s="4" t="s">
        <v>5</v>
      </c>
    </row>
    <row r="1549" spans="1:12">
      <c r="A1549" t="n">
        <v>17742</v>
      </c>
      <c r="B1549" s="38" t="n">
        <v>28</v>
      </c>
    </row>
    <row r="1550" spans="1:12">
      <c r="A1550" t="s">
        <v>4</v>
      </c>
      <c r="B1550" s="4" t="s">
        <v>5</v>
      </c>
      <c r="C1550" s="4" t="s">
        <v>10</v>
      </c>
    </row>
    <row r="1551" spans="1:12">
      <c r="A1551" t="n">
        <v>17743</v>
      </c>
      <c r="B1551" s="11" t="n">
        <v>12</v>
      </c>
      <c r="C1551" s="7" t="n">
        <v>1</v>
      </c>
    </row>
    <row r="1552" spans="1:12">
      <c r="A1552" t="s">
        <v>4</v>
      </c>
      <c r="B1552" s="4" t="s">
        <v>5</v>
      </c>
      <c r="C1552" s="4" t="s">
        <v>11</v>
      </c>
    </row>
    <row r="1553" spans="1:6">
      <c r="A1553" t="n">
        <v>17746</v>
      </c>
      <c r="B1553" s="12" t="n">
        <v>3</v>
      </c>
      <c r="C1553" s="10" t="n">
        <f t="normal" ca="1">A1563</f>
        <v>0</v>
      </c>
    </row>
    <row r="1554" spans="1:6">
      <c r="A1554" t="s">
        <v>4</v>
      </c>
      <c r="B1554" s="4" t="s">
        <v>5</v>
      </c>
      <c r="C1554" s="4" t="s">
        <v>7</v>
      </c>
      <c r="D1554" s="4" t="s">
        <v>10</v>
      </c>
      <c r="E1554" s="4" t="s">
        <v>8</v>
      </c>
    </row>
    <row r="1555" spans="1:6">
      <c r="A1555" t="n">
        <v>17751</v>
      </c>
      <c r="B1555" s="32" t="n">
        <v>51</v>
      </c>
      <c r="C1555" s="7" t="n">
        <v>4</v>
      </c>
      <c r="D1555" s="7" t="n">
        <v>5704</v>
      </c>
      <c r="E1555" s="7" t="s">
        <v>156</v>
      </c>
    </row>
    <row r="1556" spans="1:6">
      <c r="A1556" t="s">
        <v>4</v>
      </c>
      <c r="B1556" s="4" t="s">
        <v>5</v>
      </c>
      <c r="C1556" s="4" t="s">
        <v>10</v>
      </c>
    </row>
    <row r="1557" spans="1:6">
      <c r="A1557" t="n">
        <v>17764</v>
      </c>
      <c r="B1557" s="27" t="n">
        <v>16</v>
      </c>
      <c r="C1557" s="7" t="n">
        <v>0</v>
      </c>
    </row>
    <row r="1558" spans="1:6">
      <c r="A1558" t="s">
        <v>4</v>
      </c>
      <c r="B1558" s="4" t="s">
        <v>5</v>
      </c>
      <c r="C1558" s="4" t="s">
        <v>10</v>
      </c>
      <c r="D1558" s="4" t="s">
        <v>59</v>
      </c>
      <c r="E1558" s="4" t="s">
        <v>7</v>
      </c>
      <c r="F1558" s="4" t="s">
        <v>7</v>
      </c>
      <c r="G1558" s="4" t="s">
        <v>59</v>
      </c>
      <c r="H1558" s="4" t="s">
        <v>7</v>
      </c>
      <c r="I1558" s="4" t="s">
        <v>7</v>
      </c>
    </row>
    <row r="1559" spans="1:6">
      <c r="A1559" t="n">
        <v>17767</v>
      </c>
      <c r="B1559" s="37" t="n">
        <v>26</v>
      </c>
      <c r="C1559" s="7" t="n">
        <v>5704</v>
      </c>
      <c r="D1559" s="7" t="s">
        <v>192</v>
      </c>
      <c r="E1559" s="7" t="n">
        <v>2</v>
      </c>
      <c r="F1559" s="7" t="n">
        <v>3</v>
      </c>
      <c r="G1559" s="7" t="s">
        <v>193</v>
      </c>
      <c r="H1559" s="7" t="n">
        <v>2</v>
      </c>
      <c r="I1559" s="7" t="n">
        <v>0</v>
      </c>
    </row>
    <row r="1560" spans="1:6">
      <c r="A1560" t="s">
        <v>4</v>
      </c>
      <c r="B1560" s="4" t="s">
        <v>5</v>
      </c>
    </row>
    <row r="1561" spans="1:6">
      <c r="A1561" t="n">
        <v>17938</v>
      </c>
      <c r="B1561" s="38" t="n">
        <v>28</v>
      </c>
    </row>
    <row r="1562" spans="1:6">
      <c r="A1562" t="s">
        <v>4</v>
      </c>
      <c r="B1562" s="4" t="s">
        <v>5</v>
      </c>
      <c r="C1562" s="4" t="s">
        <v>11</v>
      </c>
    </row>
    <row r="1563" spans="1:6">
      <c r="A1563" t="n">
        <v>17939</v>
      </c>
      <c r="B1563" s="12" t="n">
        <v>3</v>
      </c>
      <c r="C1563" s="10" t="n">
        <f t="normal" ca="1">A1703</f>
        <v>0</v>
      </c>
    </row>
    <row r="1564" spans="1:6">
      <c r="A1564" t="s">
        <v>4</v>
      </c>
      <c r="B1564" s="4" t="s">
        <v>5</v>
      </c>
      <c r="C1564" s="4" t="s">
        <v>7</v>
      </c>
      <c r="D1564" s="4" t="s">
        <v>10</v>
      </c>
      <c r="E1564" s="4" t="s">
        <v>7</v>
      </c>
      <c r="F1564" s="4" t="s">
        <v>11</v>
      </c>
    </row>
    <row r="1565" spans="1:6">
      <c r="A1565" t="n">
        <v>17944</v>
      </c>
      <c r="B1565" s="9" t="n">
        <v>5</v>
      </c>
      <c r="C1565" s="7" t="n">
        <v>30</v>
      </c>
      <c r="D1565" s="7" t="n">
        <v>8950</v>
      </c>
      <c r="E1565" s="7" t="n">
        <v>1</v>
      </c>
      <c r="F1565" s="10" t="n">
        <f t="normal" ca="1">A1613</f>
        <v>0</v>
      </c>
    </row>
    <row r="1566" spans="1:6">
      <c r="A1566" t="s">
        <v>4</v>
      </c>
      <c r="B1566" s="4" t="s">
        <v>5</v>
      </c>
      <c r="C1566" s="4" t="s">
        <v>10</v>
      </c>
      <c r="D1566" s="4" t="s">
        <v>7</v>
      </c>
      <c r="E1566" s="4" t="s">
        <v>7</v>
      </c>
      <c r="F1566" s="4" t="s">
        <v>8</v>
      </c>
    </row>
    <row r="1567" spans="1:6">
      <c r="A1567" t="n">
        <v>17953</v>
      </c>
      <c r="B1567" s="23" t="n">
        <v>20</v>
      </c>
      <c r="C1567" s="7" t="n">
        <v>65534</v>
      </c>
      <c r="D1567" s="7" t="n">
        <v>3</v>
      </c>
      <c r="E1567" s="7" t="n">
        <v>10</v>
      </c>
      <c r="F1567" s="7" t="s">
        <v>57</v>
      </c>
    </row>
    <row r="1568" spans="1:6">
      <c r="A1568" t="s">
        <v>4</v>
      </c>
      <c r="B1568" s="4" t="s">
        <v>5</v>
      </c>
      <c r="C1568" s="4" t="s">
        <v>10</v>
      </c>
    </row>
    <row r="1569" spans="1:9">
      <c r="A1569" t="n">
        <v>17974</v>
      </c>
      <c r="B1569" s="27" t="n">
        <v>16</v>
      </c>
      <c r="C1569" s="7" t="n">
        <v>0</v>
      </c>
    </row>
    <row r="1570" spans="1:9">
      <c r="A1570" t="s">
        <v>4</v>
      </c>
      <c r="B1570" s="4" t="s">
        <v>5</v>
      </c>
      <c r="C1570" s="4" t="s">
        <v>7</v>
      </c>
      <c r="D1570" s="4" t="s">
        <v>10</v>
      </c>
    </row>
    <row r="1571" spans="1:9">
      <c r="A1571" t="n">
        <v>17977</v>
      </c>
      <c r="B1571" s="36" t="n">
        <v>22</v>
      </c>
      <c r="C1571" s="7" t="n">
        <v>10</v>
      </c>
      <c r="D1571" s="7" t="n">
        <v>0</v>
      </c>
    </row>
    <row r="1572" spans="1:9">
      <c r="A1572" t="s">
        <v>4</v>
      </c>
      <c r="B1572" s="4" t="s">
        <v>5</v>
      </c>
      <c r="C1572" s="4" t="s">
        <v>7</v>
      </c>
      <c r="D1572" s="4" t="s">
        <v>10</v>
      </c>
      <c r="E1572" s="4" t="s">
        <v>7</v>
      </c>
      <c r="F1572" s="4" t="s">
        <v>7</v>
      </c>
      <c r="G1572" s="4" t="s">
        <v>11</v>
      </c>
    </row>
    <row r="1573" spans="1:9">
      <c r="A1573" t="n">
        <v>17981</v>
      </c>
      <c r="B1573" s="9" t="n">
        <v>5</v>
      </c>
      <c r="C1573" s="7" t="n">
        <v>30</v>
      </c>
      <c r="D1573" s="7" t="n">
        <v>1</v>
      </c>
      <c r="E1573" s="7" t="n">
        <v>8</v>
      </c>
      <c r="F1573" s="7" t="n">
        <v>1</v>
      </c>
      <c r="G1573" s="10" t="n">
        <f t="normal" ca="1">A1603</f>
        <v>0</v>
      </c>
    </row>
    <row r="1574" spans="1:9">
      <c r="A1574" t="s">
        <v>4</v>
      </c>
      <c r="B1574" s="4" t="s">
        <v>5</v>
      </c>
      <c r="C1574" s="4" t="s">
        <v>7</v>
      </c>
      <c r="D1574" s="4" t="s">
        <v>10</v>
      </c>
      <c r="E1574" s="4" t="s">
        <v>8</v>
      </c>
    </row>
    <row r="1575" spans="1:9">
      <c r="A1575" t="n">
        <v>17991</v>
      </c>
      <c r="B1575" s="32" t="n">
        <v>51</v>
      </c>
      <c r="C1575" s="7" t="n">
        <v>4</v>
      </c>
      <c r="D1575" s="7" t="n">
        <v>5704</v>
      </c>
      <c r="E1575" s="7" t="s">
        <v>68</v>
      </c>
    </row>
    <row r="1576" spans="1:9">
      <c r="A1576" t="s">
        <v>4</v>
      </c>
      <c r="B1576" s="4" t="s">
        <v>5</v>
      </c>
      <c r="C1576" s="4" t="s">
        <v>10</v>
      </c>
    </row>
    <row r="1577" spans="1:9">
      <c r="A1577" t="n">
        <v>18004</v>
      </c>
      <c r="B1577" s="27" t="n">
        <v>16</v>
      </c>
      <c r="C1577" s="7" t="n">
        <v>0</v>
      </c>
    </row>
    <row r="1578" spans="1:9">
      <c r="A1578" t="s">
        <v>4</v>
      </c>
      <c r="B1578" s="4" t="s">
        <v>5</v>
      </c>
      <c r="C1578" s="4" t="s">
        <v>10</v>
      </c>
      <c r="D1578" s="4" t="s">
        <v>59</v>
      </c>
      <c r="E1578" s="4" t="s">
        <v>7</v>
      </c>
      <c r="F1578" s="4" t="s">
        <v>7</v>
      </c>
      <c r="G1578" s="4" t="s">
        <v>59</v>
      </c>
      <c r="H1578" s="4" t="s">
        <v>7</v>
      </c>
      <c r="I1578" s="4" t="s">
        <v>7</v>
      </c>
    </row>
    <row r="1579" spans="1:9">
      <c r="A1579" t="n">
        <v>18007</v>
      </c>
      <c r="B1579" s="37" t="n">
        <v>26</v>
      </c>
      <c r="C1579" s="7" t="n">
        <v>5704</v>
      </c>
      <c r="D1579" s="7" t="s">
        <v>194</v>
      </c>
      <c r="E1579" s="7" t="n">
        <v>2</v>
      </c>
      <c r="F1579" s="7" t="n">
        <v>3</v>
      </c>
      <c r="G1579" s="7" t="s">
        <v>195</v>
      </c>
      <c r="H1579" s="7" t="n">
        <v>2</v>
      </c>
      <c r="I1579" s="7" t="n">
        <v>0</v>
      </c>
    </row>
    <row r="1580" spans="1:9">
      <c r="A1580" t="s">
        <v>4</v>
      </c>
      <c r="B1580" s="4" t="s">
        <v>5</v>
      </c>
    </row>
    <row r="1581" spans="1:9">
      <c r="A1581" t="n">
        <v>18229</v>
      </c>
      <c r="B1581" s="38" t="n">
        <v>28</v>
      </c>
    </row>
    <row r="1582" spans="1:9">
      <c r="A1582" t="s">
        <v>4</v>
      </c>
      <c r="B1582" s="4" t="s">
        <v>5</v>
      </c>
      <c r="C1582" s="4" t="s">
        <v>7</v>
      </c>
      <c r="D1582" s="4" t="s">
        <v>10</v>
      </c>
      <c r="E1582" s="4" t="s">
        <v>8</v>
      </c>
    </row>
    <row r="1583" spans="1:9">
      <c r="A1583" t="n">
        <v>18230</v>
      </c>
      <c r="B1583" s="32" t="n">
        <v>51</v>
      </c>
      <c r="C1583" s="7" t="n">
        <v>4</v>
      </c>
      <c r="D1583" s="7" t="n">
        <v>0</v>
      </c>
      <c r="E1583" s="7" t="s">
        <v>58</v>
      </c>
    </row>
    <row r="1584" spans="1:9">
      <c r="A1584" t="s">
        <v>4</v>
      </c>
      <c r="B1584" s="4" t="s">
        <v>5</v>
      </c>
      <c r="C1584" s="4" t="s">
        <v>10</v>
      </c>
    </row>
    <row r="1585" spans="1:9">
      <c r="A1585" t="n">
        <v>18244</v>
      </c>
      <c r="B1585" s="27" t="n">
        <v>16</v>
      </c>
      <c r="C1585" s="7" t="n">
        <v>0</v>
      </c>
    </row>
    <row r="1586" spans="1:9">
      <c r="A1586" t="s">
        <v>4</v>
      </c>
      <c r="B1586" s="4" t="s">
        <v>5</v>
      </c>
      <c r="C1586" s="4" t="s">
        <v>10</v>
      </c>
      <c r="D1586" s="4" t="s">
        <v>59</v>
      </c>
      <c r="E1586" s="4" t="s">
        <v>7</v>
      </c>
      <c r="F1586" s="4" t="s">
        <v>7</v>
      </c>
      <c r="G1586" s="4" t="s">
        <v>59</v>
      </c>
      <c r="H1586" s="4" t="s">
        <v>7</v>
      </c>
      <c r="I1586" s="4" t="s">
        <v>7</v>
      </c>
    </row>
    <row r="1587" spans="1:9">
      <c r="A1587" t="n">
        <v>18247</v>
      </c>
      <c r="B1587" s="37" t="n">
        <v>26</v>
      </c>
      <c r="C1587" s="7" t="n">
        <v>0</v>
      </c>
      <c r="D1587" s="7" t="s">
        <v>196</v>
      </c>
      <c r="E1587" s="7" t="n">
        <v>2</v>
      </c>
      <c r="F1587" s="7" t="n">
        <v>3</v>
      </c>
      <c r="G1587" s="7" t="s">
        <v>197</v>
      </c>
      <c r="H1587" s="7" t="n">
        <v>2</v>
      </c>
      <c r="I1587" s="7" t="n">
        <v>0</v>
      </c>
    </row>
    <row r="1588" spans="1:9">
      <c r="A1588" t="s">
        <v>4</v>
      </c>
      <c r="B1588" s="4" t="s">
        <v>5</v>
      </c>
    </row>
    <row r="1589" spans="1:9">
      <c r="A1589" t="n">
        <v>18386</v>
      </c>
      <c r="B1589" s="38" t="n">
        <v>28</v>
      </c>
    </row>
    <row r="1590" spans="1:9">
      <c r="A1590" t="s">
        <v>4</v>
      </c>
      <c r="B1590" s="4" t="s">
        <v>5</v>
      </c>
      <c r="C1590" s="4" t="s">
        <v>7</v>
      </c>
      <c r="D1590" s="4" t="s">
        <v>10</v>
      </c>
      <c r="E1590" s="4" t="s">
        <v>8</v>
      </c>
    </row>
    <row r="1591" spans="1:9">
      <c r="A1591" t="n">
        <v>18387</v>
      </c>
      <c r="B1591" s="32" t="n">
        <v>51</v>
      </c>
      <c r="C1591" s="7" t="n">
        <v>4</v>
      </c>
      <c r="D1591" s="7" t="n">
        <v>5704</v>
      </c>
      <c r="E1591" s="7" t="s">
        <v>156</v>
      </c>
    </row>
    <row r="1592" spans="1:9">
      <c r="A1592" t="s">
        <v>4</v>
      </c>
      <c r="B1592" s="4" t="s">
        <v>5</v>
      </c>
      <c r="C1592" s="4" t="s">
        <v>10</v>
      </c>
    </row>
    <row r="1593" spans="1:9">
      <c r="A1593" t="n">
        <v>18400</v>
      </c>
      <c r="B1593" s="27" t="n">
        <v>16</v>
      </c>
      <c r="C1593" s="7" t="n">
        <v>0</v>
      </c>
    </row>
    <row r="1594" spans="1:9">
      <c r="A1594" t="s">
        <v>4</v>
      </c>
      <c r="B1594" s="4" t="s">
        <v>5</v>
      </c>
      <c r="C1594" s="4" t="s">
        <v>10</v>
      </c>
      <c r="D1594" s="4" t="s">
        <v>59</v>
      </c>
      <c r="E1594" s="4" t="s">
        <v>7</v>
      </c>
      <c r="F1594" s="4" t="s">
        <v>7</v>
      </c>
      <c r="G1594" s="4" t="s">
        <v>59</v>
      </c>
      <c r="H1594" s="4" t="s">
        <v>7</v>
      </c>
      <c r="I1594" s="4" t="s">
        <v>7</v>
      </c>
    </row>
    <row r="1595" spans="1:9">
      <c r="A1595" t="n">
        <v>18403</v>
      </c>
      <c r="B1595" s="37" t="n">
        <v>26</v>
      </c>
      <c r="C1595" s="7" t="n">
        <v>5704</v>
      </c>
      <c r="D1595" s="7" t="s">
        <v>198</v>
      </c>
      <c r="E1595" s="7" t="n">
        <v>2</v>
      </c>
      <c r="F1595" s="7" t="n">
        <v>3</v>
      </c>
      <c r="G1595" s="7" t="s">
        <v>199</v>
      </c>
      <c r="H1595" s="7" t="n">
        <v>2</v>
      </c>
      <c r="I1595" s="7" t="n">
        <v>0</v>
      </c>
    </row>
    <row r="1596" spans="1:9">
      <c r="A1596" t="s">
        <v>4</v>
      </c>
      <c r="B1596" s="4" t="s">
        <v>5</v>
      </c>
    </row>
    <row r="1597" spans="1:9">
      <c r="A1597" t="n">
        <v>18581</v>
      </c>
      <c r="B1597" s="38" t="n">
        <v>28</v>
      </c>
    </row>
    <row r="1598" spans="1:9">
      <c r="A1598" t="s">
        <v>4</v>
      </c>
      <c r="B1598" s="4" t="s">
        <v>5</v>
      </c>
      <c r="C1598" s="4" t="s">
        <v>10</v>
      </c>
    </row>
    <row r="1599" spans="1:9">
      <c r="A1599" t="n">
        <v>18582</v>
      </c>
      <c r="B1599" s="11" t="n">
        <v>12</v>
      </c>
      <c r="C1599" s="7" t="n">
        <v>1</v>
      </c>
    </row>
    <row r="1600" spans="1:9">
      <c r="A1600" t="s">
        <v>4</v>
      </c>
      <c r="B1600" s="4" t="s">
        <v>5</v>
      </c>
      <c r="C1600" s="4" t="s">
        <v>11</v>
      </c>
    </row>
    <row r="1601" spans="1:9">
      <c r="A1601" t="n">
        <v>18585</v>
      </c>
      <c r="B1601" s="12" t="n">
        <v>3</v>
      </c>
      <c r="C1601" s="10" t="n">
        <f t="normal" ca="1">A1611</f>
        <v>0</v>
      </c>
    </row>
    <row r="1602" spans="1:9">
      <c r="A1602" t="s">
        <v>4</v>
      </c>
      <c r="B1602" s="4" t="s">
        <v>5</v>
      </c>
      <c r="C1602" s="4" t="s">
        <v>7</v>
      </c>
      <c r="D1602" s="4" t="s">
        <v>10</v>
      </c>
      <c r="E1602" s="4" t="s">
        <v>8</v>
      </c>
    </row>
    <row r="1603" spans="1:9">
      <c r="A1603" t="n">
        <v>18590</v>
      </c>
      <c r="B1603" s="32" t="n">
        <v>51</v>
      </c>
      <c r="C1603" s="7" t="n">
        <v>4</v>
      </c>
      <c r="D1603" s="7" t="n">
        <v>5704</v>
      </c>
      <c r="E1603" s="7" t="s">
        <v>58</v>
      </c>
    </row>
    <row r="1604" spans="1:9">
      <c r="A1604" t="s">
        <v>4</v>
      </c>
      <c r="B1604" s="4" t="s">
        <v>5</v>
      </c>
      <c r="C1604" s="4" t="s">
        <v>10</v>
      </c>
    </row>
    <row r="1605" spans="1:9">
      <c r="A1605" t="n">
        <v>18604</v>
      </c>
      <c r="B1605" s="27" t="n">
        <v>16</v>
      </c>
      <c r="C1605" s="7" t="n">
        <v>0</v>
      </c>
    </row>
    <row r="1606" spans="1:9">
      <c r="A1606" t="s">
        <v>4</v>
      </c>
      <c r="B1606" s="4" t="s">
        <v>5</v>
      </c>
      <c r="C1606" s="4" t="s">
        <v>10</v>
      </c>
      <c r="D1606" s="4" t="s">
        <v>59</v>
      </c>
      <c r="E1606" s="4" t="s">
        <v>7</v>
      </c>
      <c r="F1606" s="4" t="s">
        <v>7</v>
      </c>
      <c r="G1606" s="4" t="s">
        <v>59</v>
      </c>
      <c r="H1606" s="4" t="s">
        <v>7</v>
      </c>
      <c r="I1606" s="4" t="s">
        <v>7</v>
      </c>
    </row>
    <row r="1607" spans="1:9">
      <c r="A1607" t="n">
        <v>18607</v>
      </c>
      <c r="B1607" s="37" t="n">
        <v>26</v>
      </c>
      <c r="C1607" s="7" t="n">
        <v>5704</v>
      </c>
      <c r="D1607" s="7" t="s">
        <v>200</v>
      </c>
      <c r="E1607" s="7" t="n">
        <v>2</v>
      </c>
      <c r="F1607" s="7" t="n">
        <v>3</v>
      </c>
      <c r="G1607" s="7" t="s">
        <v>201</v>
      </c>
      <c r="H1607" s="7" t="n">
        <v>2</v>
      </c>
      <c r="I1607" s="7" t="n">
        <v>0</v>
      </c>
    </row>
    <row r="1608" spans="1:9">
      <c r="A1608" t="s">
        <v>4</v>
      </c>
      <c r="B1608" s="4" t="s">
        <v>5</v>
      </c>
    </row>
    <row r="1609" spans="1:9">
      <c r="A1609" t="n">
        <v>18734</v>
      </c>
      <c r="B1609" s="38" t="n">
        <v>28</v>
      </c>
    </row>
    <row r="1610" spans="1:9">
      <c r="A1610" t="s">
        <v>4</v>
      </c>
      <c r="B1610" s="4" t="s">
        <v>5</v>
      </c>
      <c r="C1610" s="4" t="s">
        <v>11</v>
      </c>
    </row>
    <row r="1611" spans="1:9">
      <c r="A1611" t="n">
        <v>18735</v>
      </c>
      <c r="B1611" s="12" t="n">
        <v>3</v>
      </c>
      <c r="C1611" s="10" t="n">
        <f t="normal" ca="1">A1703</f>
        <v>0</v>
      </c>
    </row>
    <row r="1612" spans="1:9">
      <c r="A1612" t="s">
        <v>4</v>
      </c>
      <c r="B1612" s="4" t="s">
        <v>5</v>
      </c>
      <c r="C1612" s="4" t="s">
        <v>7</v>
      </c>
      <c r="D1612" s="4" t="s">
        <v>10</v>
      </c>
      <c r="E1612" s="4" t="s">
        <v>7</v>
      </c>
      <c r="F1612" s="4" t="s">
        <v>11</v>
      </c>
    </row>
    <row r="1613" spans="1:9">
      <c r="A1613" t="n">
        <v>18740</v>
      </c>
      <c r="B1613" s="9" t="n">
        <v>5</v>
      </c>
      <c r="C1613" s="7" t="n">
        <v>30</v>
      </c>
      <c r="D1613" s="7" t="n">
        <v>8949</v>
      </c>
      <c r="E1613" s="7" t="n">
        <v>1</v>
      </c>
      <c r="F1613" s="10" t="n">
        <f t="normal" ca="1">A1653</f>
        <v>0</v>
      </c>
    </row>
    <row r="1614" spans="1:9">
      <c r="A1614" t="s">
        <v>4</v>
      </c>
      <c r="B1614" s="4" t="s">
        <v>5</v>
      </c>
      <c r="C1614" s="4" t="s">
        <v>10</v>
      </c>
      <c r="D1614" s="4" t="s">
        <v>7</v>
      </c>
      <c r="E1614" s="4" t="s">
        <v>7</v>
      </c>
      <c r="F1614" s="4" t="s">
        <v>8</v>
      </c>
    </row>
    <row r="1615" spans="1:9">
      <c r="A1615" t="n">
        <v>18749</v>
      </c>
      <c r="B1615" s="23" t="n">
        <v>20</v>
      </c>
      <c r="C1615" s="7" t="n">
        <v>65534</v>
      </c>
      <c r="D1615" s="7" t="n">
        <v>3</v>
      </c>
      <c r="E1615" s="7" t="n">
        <v>10</v>
      </c>
      <c r="F1615" s="7" t="s">
        <v>57</v>
      </c>
    </row>
    <row r="1616" spans="1:9">
      <c r="A1616" t="s">
        <v>4</v>
      </c>
      <c r="B1616" s="4" t="s">
        <v>5</v>
      </c>
      <c r="C1616" s="4" t="s">
        <v>10</v>
      </c>
    </row>
    <row r="1617" spans="1:9">
      <c r="A1617" t="n">
        <v>18770</v>
      </c>
      <c r="B1617" s="27" t="n">
        <v>16</v>
      </c>
      <c r="C1617" s="7" t="n">
        <v>0</v>
      </c>
    </row>
    <row r="1618" spans="1:9">
      <c r="A1618" t="s">
        <v>4</v>
      </c>
      <c r="B1618" s="4" t="s">
        <v>5</v>
      </c>
      <c r="C1618" s="4" t="s">
        <v>7</v>
      </c>
      <c r="D1618" s="4" t="s">
        <v>10</v>
      </c>
    </row>
    <row r="1619" spans="1:9">
      <c r="A1619" t="n">
        <v>18773</v>
      </c>
      <c r="B1619" s="36" t="n">
        <v>22</v>
      </c>
      <c r="C1619" s="7" t="n">
        <v>10</v>
      </c>
      <c r="D1619" s="7" t="n">
        <v>0</v>
      </c>
    </row>
    <row r="1620" spans="1:9">
      <c r="A1620" t="s">
        <v>4</v>
      </c>
      <c r="B1620" s="4" t="s">
        <v>5</v>
      </c>
      <c r="C1620" s="4" t="s">
        <v>7</v>
      </c>
      <c r="D1620" s="4" t="s">
        <v>10</v>
      </c>
      <c r="E1620" s="4" t="s">
        <v>7</v>
      </c>
      <c r="F1620" s="4" t="s">
        <v>7</v>
      </c>
      <c r="G1620" s="4" t="s">
        <v>11</v>
      </c>
    </row>
    <row r="1621" spans="1:9">
      <c r="A1621" t="n">
        <v>18777</v>
      </c>
      <c r="B1621" s="9" t="n">
        <v>5</v>
      </c>
      <c r="C1621" s="7" t="n">
        <v>30</v>
      </c>
      <c r="D1621" s="7" t="n">
        <v>1</v>
      </c>
      <c r="E1621" s="7" t="n">
        <v>8</v>
      </c>
      <c r="F1621" s="7" t="n">
        <v>1</v>
      </c>
      <c r="G1621" s="10" t="n">
        <f t="normal" ca="1">A1643</f>
        <v>0</v>
      </c>
    </row>
    <row r="1622" spans="1:9">
      <c r="A1622" t="s">
        <v>4</v>
      </c>
      <c r="B1622" s="4" t="s">
        <v>5</v>
      </c>
      <c r="C1622" s="4" t="s">
        <v>7</v>
      </c>
      <c r="D1622" s="4" t="s">
        <v>10</v>
      </c>
      <c r="E1622" s="4" t="s">
        <v>8</v>
      </c>
    </row>
    <row r="1623" spans="1:9">
      <c r="A1623" t="n">
        <v>18787</v>
      </c>
      <c r="B1623" s="32" t="n">
        <v>51</v>
      </c>
      <c r="C1623" s="7" t="n">
        <v>4</v>
      </c>
      <c r="D1623" s="7" t="n">
        <v>5704</v>
      </c>
      <c r="E1623" s="7" t="s">
        <v>106</v>
      </c>
    </row>
    <row r="1624" spans="1:9">
      <c r="A1624" t="s">
        <v>4</v>
      </c>
      <c r="B1624" s="4" t="s">
        <v>5</v>
      </c>
      <c r="C1624" s="4" t="s">
        <v>10</v>
      </c>
    </row>
    <row r="1625" spans="1:9">
      <c r="A1625" t="n">
        <v>18801</v>
      </c>
      <c r="B1625" s="27" t="n">
        <v>16</v>
      </c>
      <c r="C1625" s="7" t="n">
        <v>0</v>
      </c>
    </row>
    <row r="1626" spans="1:9">
      <c r="A1626" t="s">
        <v>4</v>
      </c>
      <c r="B1626" s="4" t="s">
        <v>5</v>
      </c>
      <c r="C1626" s="4" t="s">
        <v>10</v>
      </c>
      <c r="D1626" s="4" t="s">
        <v>59</v>
      </c>
      <c r="E1626" s="4" t="s">
        <v>7</v>
      </c>
      <c r="F1626" s="4" t="s">
        <v>7</v>
      </c>
      <c r="G1626" s="4" t="s">
        <v>59</v>
      </c>
      <c r="H1626" s="4" t="s">
        <v>7</v>
      </c>
      <c r="I1626" s="4" t="s">
        <v>7</v>
      </c>
      <c r="J1626" s="4" t="s">
        <v>59</v>
      </c>
      <c r="K1626" s="4" t="s">
        <v>7</v>
      </c>
      <c r="L1626" s="4" t="s">
        <v>7</v>
      </c>
    </row>
    <row r="1627" spans="1:9">
      <c r="A1627" t="n">
        <v>18804</v>
      </c>
      <c r="B1627" s="37" t="n">
        <v>26</v>
      </c>
      <c r="C1627" s="7" t="n">
        <v>5704</v>
      </c>
      <c r="D1627" s="7" t="s">
        <v>202</v>
      </c>
      <c r="E1627" s="7" t="n">
        <v>2</v>
      </c>
      <c r="F1627" s="7" t="n">
        <v>3</v>
      </c>
      <c r="G1627" s="7" t="s">
        <v>203</v>
      </c>
      <c r="H1627" s="7" t="n">
        <v>2</v>
      </c>
      <c r="I1627" s="7" t="n">
        <v>3</v>
      </c>
      <c r="J1627" s="7" t="s">
        <v>204</v>
      </c>
      <c r="K1627" s="7" t="n">
        <v>2</v>
      </c>
      <c r="L1627" s="7" t="n">
        <v>0</v>
      </c>
    </row>
    <row r="1628" spans="1:9">
      <c r="A1628" t="s">
        <v>4</v>
      </c>
      <c r="B1628" s="4" t="s">
        <v>5</v>
      </c>
    </row>
    <row r="1629" spans="1:9">
      <c r="A1629" t="n">
        <v>19061</v>
      </c>
      <c r="B1629" s="38" t="n">
        <v>28</v>
      </c>
    </row>
    <row r="1630" spans="1:9">
      <c r="A1630" t="s">
        <v>4</v>
      </c>
      <c r="B1630" s="4" t="s">
        <v>5</v>
      </c>
      <c r="C1630" s="4" t="s">
        <v>7</v>
      </c>
      <c r="D1630" s="4" t="s">
        <v>10</v>
      </c>
      <c r="E1630" s="4" t="s">
        <v>8</v>
      </c>
    </row>
    <row r="1631" spans="1:9">
      <c r="A1631" t="n">
        <v>19062</v>
      </c>
      <c r="B1631" s="32" t="n">
        <v>51</v>
      </c>
      <c r="C1631" s="7" t="n">
        <v>4</v>
      </c>
      <c r="D1631" s="7" t="n">
        <v>0</v>
      </c>
      <c r="E1631" s="7" t="s">
        <v>68</v>
      </c>
    </row>
    <row r="1632" spans="1:9">
      <c r="A1632" t="s">
        <v>4</v>
      </c>
      <c r="B1632" s="4" t="s">
        <v>5</v>
      </c>
      <c r="C1632" s="4" t="s">
        <v>10</v>
      </c>
    </row>
    <row r="1633" spans="1:12">
      <c r="A1633" t="n">
        <v>19075</v>
      </c>
      <c r="B1633" s="27" t="n">
        <v>16</v>
      </c>
      <c r="C1633" s="7" t="n">
        <v>0</v>
      </c>
    </row>
    <row r="1634" spans="1:12">
      <c r="A1634" t="s">
        <v>4</v>
      </c>
      <c r="B1634" s="4" t="s">
        <v>5</v>
      </c>
      <c r="C1634" s="4" t="s">
        <v>10</v>
      </c>
      <c r="D1634" s="4" t="s">
        <v>59</v>
      </c>
      <c r="E1634" s="4" t="s">
        <v>7</v>
      </c>
      <c r="F1634" s="4" t="s">
        <v>7</v>
      </c>
    </row>
    <row r="1635" spans="1:12">
      <c r="A1635" t="n">
        <v>19078</v>
      </c>
      <c r="B1635" s="37" t="n">
        <v>26</v>
      </c>
      <c r="C1635" s="7" t="n">
        <v>0</v>
      </c>
      <c r="D1635" s="7" t="s">
        <v>205</v>
      </c>
      <c r="E1635" s="7" t="n">
        <v>2</v>
      </c>
      <c r="F1635" s="7" t="n">
        <v>0</v>
      </c>
    </row>
    <row r="1636" spans="1:12">
      <c r="A1636" t="s">
        <v>4</v>
      </c>
      <c r="B1636" s="4" t="s">
        <v>5</v>
      </c>
    </row>
    <row r="1637" spans="1:12">
      <c r="A1637" t="n">
        <v>19105</v>
      </c>
      <c r="B1637" s="38" t="n">
        <v>28</v>
      </c>
    </row>
    <row r="1638" spans="1:12">
      <c r="A1638" t="s">
        <v>4</v>
      </c>
      <c r="B1638" s="4" t="s">
        <v>5</v>
      </c>
      <c r="C1638" s="4" t="s">
        <v>10</v>
      </c>
    </row>
    <row r="1639" spans="1:12">
      <c r="A1639" t="n">
        <v>19106</v>
      </c>
      <c r="B1639" s="11" t="n">
        <v>12</v>
      </c>
      <c r="C1639" s="7" t="n">
        <v>1</v>
      </c>
    </row>
    <row r="1640" spans="1:12">
      <c r="A1640" t="s">
        <v>4</v>
      </c>
      <c r="B1640" s="4" t="s">
        <v>5</v>
      </c>
      <c r="C1640" s="4" t="s">
        <v>11</v>
      </c>
    </row>
    <row r="1641" spans="1:12">
      <c r="A1641" t="n">
        <v>19109</v>
      </c>
      <c r="B1641" s="12" t="n">
        <v>3</v>
      </c>
      <c r="C1641" s="10" t="n">
        <f t="normal" ca="1">A1651</f>
        <v>0</v>
      </c>
    </row>
    <row r="1642" spans="1:12">
      <c r="A1642" t="s">
        <v>4</v>
      </c>
      <c r="B1642" s="4" t="s">
        <v>5</v>
      </c>
      <c r="C1642" s="4" t="s">
        <v>7</v>
      </c>
      <c r="D1642" s="4" t="s">
        <v>10</v>
      </c>
      <c r="E1642" s="4" t="s">
        <v>8</v>
      </c>
    </row>
    <row r="1643" spans="1:12">
      <c r="A1643" t="n">
        <v>19114</v>
      </c>
      <c r="B1643" s="32" t="n">
        <v>51</v>
      </c>
      <c r="C1643" s="7" t="n">
        <v>4</v>
      </c>
      <c r="D1643" s="7" t="n">
        <v>5704</v>
      </c>
      <c r="E1643" s="7" t="s">
        <v>156</v>
      </c>
    </row>
    <row r="1644" spans="1:12">
      <c r="A1644" t="s">
        <v>4</v>
      </c>
      <c r="B1644" s="4" t="s">
        <v>5</v>
      </c>
      <c r="C1644" s="4" t="s">
        <v>10</v>
      </c>
    </row>
    <row r="1645" spans="1:12">
      <c r="A1645" t="n">
        <v>19127</v>
      </c>
      <c r="B1645" s="27" t="n">
        <v>16</v>
      </c>
      <c r="C1645" s="7" t="n">
        <v>0</v>
      </c>
    </row>
    <row r="1646" spans="1:12">
      <c r="A1646" t="s">
        <v>4</v>
      </c>
      <c r="B1646" s="4" t="s">
        <v>5</v>
      </c>
      <c r="C1646" s="4" t="s">
        <v>10</v>
      </c>
      <c r="D1646" s="4" t="s">
        <v>59</v>
      </c>
      <c r="E1646" s="4" t="s">
        <v>7</v>
      </c>
      <c r="F1646" s="4" t="s">
        <v>7</v>
      </c>
      <c r="G1646" s="4" t="s">
        <v>59</v>
      </c>
      <c r="H1646" s="4" t="s">
        <v>7</v>
      </c>
      <c r="I1646" s="4" t="s">
        <v>7</v>
      </c>
    </row>
    <row r="1647" spans="1:12">
      <c r="A1647" t="n">
        <v>19130</v>
      </c>
      <c r="B1647" s="37" t="n">
        <v>26</v>
      </c>
      <c r="C1647" s="7" t="n">
        <v>5704</v>
      </c>
      <c r="D1647" s="7" t="s">
        <v>206</v>
      </c>
      <c r="E1647" s="7" t="n">
        <v>2</v>
      </c>
      <c r="F1647" s="7" t="n">
        <v>3</v>
      </c>
      <c r="G1647" s="7" t="s">
        <v>207</v>
      </c>
      <c r="H1647" s="7" t="n">
        <v>2</v>
      </c>
      <c r="I1647" s="7" t="n">
        <v>0</v>
      </c>
    </row>
    <row r="1648" spans="1:12">
      <c r="A1648" t="s">
        <v>4</v>
      </c>
      <c r="B1648" s="4" t="s">
        <v>5</v>
      </c>
    </row>
    <row r="1649" spans="1:9">
      <c r="A1649" t="n">
        <v>19313</v>
      </c>
      <c r="B1649" s="38" t="n">
        <v>28</v>
      </c>
    </row>
    <row r="1650" spans="1:9">
      <c r="A1650" t="s">
        <v>4</v>
      </c>
      <c r="B1650" s="4" t="s">
        <v>5</v>
      </c>
      <c r="C1650" s="4" t="s">
        <v>11</v>
      </c>
    </row>
    <row r="1651" spans="1:9">
      <c r="A1651" t="n">
        <v>19314</v>
      </c>
      <c r="B1651" s="12" t="n">
        <v>3</v>
      </c>
      <c r="C1651" s="10" t="n">
        <f t="normal" ca="1">A1703</f>
        <v>0</v>
      </c>
    </row>
    <row r="1652" spans="1:9">
      <c r="A1652" t="s">
        <v>4</v>
      </c>
      <c r="B1652" s="4" t="s">
        <v>5</v>
      </c>
      <c r="C1652" s="4" t="s">
        <v>7</v>
      </c>
      <c r="D1652" s="4" t="s">
        <v>10</v>
      </c>
      <c r="E1652" s="4" t="s">
        <v>7</v>
      </c>
      <c r="F1652" s="4" t="s">
        <v>11</v>
      </c>
    </row>
    <row r="1653" spans="1:9">
      <c r="A1653" t="n">
        <v>19319</v>
      </c>
      <c r="B1653" s="9" t="n">
        <v>5</v>
      </c>
      <c r="C1653" s="7" t="n">
        <v>30</v>
      </c>
      <c r="D1653" s="7" t="n">
        <v>8944</v>
      </c>
      <c r="E1653" s="7" t="n">
        <v>1</v>
      </c>
      <c r="F1653" s="10" t="n">
        <f t="normal" ca="1">A1683</f>
        <v>0</v>
      </c>
    </row>
    <row r="1654" spans="1:9">
      <c r="A1654" t="s">
        <v>4</v>
      </c>
      <c r="B1654" s="4" t="s">
        <v>5</v>
      </c>
      <c r="C1654" s="4" t="s">
        <v>10</v>
      </c>
      <c r="D1654" s="4" t="s">
        <v>7</v>
      </c>
      <c r="E1654" s="4" t="s">
        <v>7</v>
      </c>
      <c r="F1654" s="4" t="s">
        <v>8</v>
      </c>
    </row>
    <row r="1655" spans="1:9">
      <c r="A1655" t="n">
        <v>19328</v>
      </c>
      <c r="B1655" s="23" t="n">
        <v>20</v>
      </c>
      <c r="C1655" s="7" t="n">
        <v>65534</v>
      </c>
      <c r="D1655" s="7" t="n">
        <v>3</v>
      </c>
      <c r="E1655" s="7" t="n">
        <v>10</v>
      </c>
      <c r="F1655" s="7" t="s">
        <v>57</v>
      </c>
    </row>
    <row r="1656" spans="1:9">
      <c r="A1656" t="s">
        <v>4</v>
      </c>
      <c r="B1656" s="4" t="s">
        <v>5</v>
      </c>
      <c r="C1656" s="4" t="s">
        <v>10</v>
      </c>
    </row>
    <row r="1657" spans="1:9">
      <c r="A1657" t="n">
        <v>19349</v>
      </c>
      <c r="B1657" s="27" t="n">
        <v>16</v>
      </c>
      <c r="C1657" s="7" t="n">
        <v>0</v>
      </c>
    </row>
    <row r="1658" spans="1:9">
      <c r="A1658" t="s">
        <v>4</v>
      </c>
      <c r="B1658" s="4" t="s">
        <v>5</v>
      </c>
      <c r="C1658" s="4" t="s">
        <v>7</v>
      </c>
      <c r="D1658" s="4" t="s">
        <v>10</v>
      </c>
    </row>
    <row r="1659" spans="1:9">
      <c r="A1659" t="n">
        <v>19352</v>
      </c>
      <c r="B1659" s="36" t="n">
        <v>22</v>
      </c>
      <c r="C1659" s="7" t="n">
        <v>10</v>
      </c>
      <c r="D1659" s="7" t="n">
        <v>0</v>
      </c>
    </row>
    <row r="1660" spans="1:9">
      <c r="A1660" t="s">
        <v>4</v>
      </c>
      <c r="B1660" s="4" t="s">
        <v>5</v>
      </c>
      <c r="C1660" s="4" t="s">
        <v>7</v>
      </c>
      <c r="D1660" s="4" t="s">
        <v>10</v>
      </c>
      <c r="E1660" s="4" t="s">
        <v>8</v>
      </c>
    </row>
    <row r="1661" spans="1:9">
      <c r="A1661" t="n">
        <v>19356</v>
      </c>
      <c r="B1661" s="32" t="n">
        <v>51</v>
      </c>
      <c r="C1661" s="7" t="n">
        <v>4</v>
      </c>
      <c r="D1661" s="7" t="n">
        <v>5704</v>
      </c>
      <c r="E1661" s="7" t="s">
        <v>58</v>
      </c>
    </row>
    <row r="1662" spans="1:9">
      <c r="A1662" t="s">
        <v>4</v>
      </c>
      <c r="B1662" s="4" t="s">
        <v>5</v>
      </c>
      <c r="C1662" s="4" t="s">
        <v>10</v>
      </c>
    </row>
    <row r="1663" spans="1:9">
      <c r="A1663" t="n">
        <v>19370</v>
      </c>
      <c r="B1663" s="27" t="n">
        <v>16</v>
      </c>
      <c r="C1663" s="7" t="n">
        <v>0</v>
      </c>
    </row>
    <row r="1664" spans="1:9">
      <c r="A1664" t="s">
        <v>4</v>
      </c>
      <c r="B1664" s="4" t="s">
        <v>5</v>
      </c>
      <c r="C1664" s="4" t="s">
        <v>10</v>
      </c>
      <c r="D1664" s="4" t="s">
        <v>59</v>
      </c>
      <c r="E1664" s="4" t="s">
        <v>7</v>
      </c>
      <c r="F1664" s="4" t="s">
        <v>7</v>
      </c>
      <c r="G1664" s="4" t="s">
        <v>59</v>
      </c>
      <c r="H1664" s="4" t="s">
        <v>7</v>
      </c>
      <c r="I1664" s="4" t="s">
        <v>7</v>
      </c>
      <c r="J1664" s="4" t="s">
        <v>59</v>
      </c>
      <c r="K1664" s="4" t="s">
        <v>7</v>
      </c>
      <c r="L1664" s="4" t="s">
        <v>7</v>
      </c>
    </row>
    <row r="1665" spans="1:12">
      <c r="A1665" t="n">
        <v>19373</v>
      </c>
      <c r="B1665" s="37" t="n">
        <v>26</v>
      </c>
      <c r="C1665" s="7" t="n">
        <v>5704</v>
      </c>
      <c r="D1665" s="7" t="s">
        <v>208</v>
      </c>
      <c r="E1665" s="7" t="n">
        <v>2</v>
      </c>
      <c r="F1665" s="7" t="n">
        <v>3</v>
      </c>
      <c r="G1665" s="7" t="s">
        <v>209</v>
      </c>
      <c r="H1665" s="7" t="n">
        <v>2</v>
      </c>
      <c r="I1665" s="7" t="n">
        <v>3</v>
      </c>
      <c r="J1665" s="7" t="s">
        <v>210</v>
      </c>
      <c r="K1665" s="7" t="n">
        <v>2</v>
      </c>
      <c r="L1665" s="7" t="n">
        <v>0</v>
      </c>
    </row>
    <row r="1666" spans="1:12">
      <c r="A1666" t="s">
        <v>4</v>
      </c>
      <c r="B1666" s="4" t="s">
        <v>5</v>
      </c>
    </row>
    <row r="1667" spans="1:12">
      <c r="A1667" t="n">
        <v>19665</v>
      </c>
      <c r="B1667" s="38" t="n">
        <v>28</v>
      </c>
    </row>
    <row r="1668" spans="1:12">
      <c r="A1668" t="s">
        <v>4</v>
      </c>
      <c r="B1668" s="4" t="s">
        <v>5</v>
      </c>
      <c r="C1668" s="4" t="s">
        <v>7</v>
      </c>
      <c r="D1668" s="4" t="s">
        <v>10</v>
      </c>
      <c r="E1668" s="4" t="s">
        <v>7</v>
      </c>
      <c r="F1668" s="4" t="s">
        <v>7</v>
      </c>
      <c r="G1668" s="4" t="s">
        <v>11</v>
      </c>
    </row>
    <row r="1669" spans="1:12">
      <c r="A1669" t="n">
        <v>19666</v>
      </c>
      <c r="B1669" s="9" t="n">
        <v>5</v>
      </c>
      <c r="C1669" s="7" t="n">
        <v>30</v>
      </c>
      <c r="D1669" s="7" t="n">
        <v>1</v>
      </c>
      <c r="E1669" s="7" t="n">
        <v>8</v>
      </c>
      <c r="F1669" s="7" t="n">
        <v>1</v>
      </c>
      <c r="G1669" s="10" t="n">
        <f t="normal" ca="1">A1681</f>
        <v>0</v>
      </c>
    </row>
    <row r="1670" spans="1:12">
      <c r="A1670" t="s">
        <v>4</v>
      </c>
      <c r="B1670" s="4" t="s">
        <v>5</v>
      </c>
      <c r="C1670" s="4" t="s">
        <v>7</v>
      </c>
      <c r="D1670" s="4" t="s">
        <v>10</v>
      </c>
      <c r="E1670" s="4" t="s">
        <v>8</v>
      </c>
    </row>
    <row r="1671" spans="1:12">
      <c r="A1671" t="n">
        <v>19676</v>
      </c>
      <c r="B1671" s="32" t="n">
        <v>51</v>
      </c>
      <c r="C1671" s="7" t="n">
        <v>4</v>
      </c>
      <c r="D1671" s="7" t="n">
        <v>0</v>
      </c>
      <c r="E1671" s="7" t="s">
        <v>68</v>
      </c>
    </row>
    <row r="1672" spans="1:12">
      <c r="A1672" t="s">
        <v>4</v>
      </c>
      <c r="B1672" s="4" t="s">
        <v>5</v>
      </c>
      <c r="C1672" s="4" t="s">
        <v>10</v>
      </c>
    </row>
    <row r="1673" spans="1:12">
      <c r="A1673" t="n">
        <v>19689</v>
      </c>
      <c r="B1673" s="27" t="n">
        <v>16</v>
      </c>
      <c r="C1673" s="7" t="n">
        <v>0</v>
      </c>
    </row>
    <row r="1674" spans="1:12">
      <c r="A1674" t="s">
        <v>4</v>
      </c>
      <c r="B1674" s="4" t="s">
        <v>5</v>
      </c>
      <c r="C1674" s="4" t="s">
        <v>10</v>
      </c>
      <c r="D1674" s="4" t="s">
        <v>59</v>
      </c>
      <c r="E1674" s="4" t="s">
        <v>7</v>
      </c>
      <c r="F1674" s="4" t="s">
        <v>7</v>
      </c>
    </row>
    <row r="1675" spans="1:12">
      <c r="A1675" t="n">
        <v>19692</v>
      </c>
      <c r="B1675" s="37" t="n">
        <v>26</v>
      </c>
      <c r="C1675" s="7" t="n">
        <v>0</v>
      </c>
      <c r="D1675" s="7" t="s">
        <v>211</v>
      </c>
      <c r="E1675" s="7" t="n">
        <v>2</v>
      </c>
      <c r="F1675" s="7" t="n">
        <v>0</v>
      </c>
    </row>
    <row r="1676" spans="1:12">
      <c r="A1676" t="s">
        <v>4</v>
      </c>
      <c r="B1676" s="4" t="s">
        <v>5</v>
      </c>
    </row>
    <row r="1677" spans="1:12">
      <c r="A1677" t="n">
        <v>19734</v>
      </c>
      <c r="B1677" s="38" t="n">
        <v>28</v>
      </c>
    </row>
    <row r="1678" spans="1:12">
      <c r="A1678" t="s">
        <v>4</v>
      </c>
      <c r="B1678" s="4" t="s">
        <v>5</v>
      </c>
      <c r="C1678" s="4" t="s">
        <v>10</v>
      </c>
    </row>
    <row r="1679" spans="1:12">
      <c r="A1679" t="n">
        <v>19735</v>
      </c>
      <c r="B1679" s="11" t="n">
        <v>12</v>
      </c>
      <c r="C1679" s="7" t="n">
        <v>1</v>
      </c>
    </row>
    <row r="1680" spans="1:12">
      <c r="A1680" t="s">
        <v>4</v>
      </c>
      <c r="B1680" s="4" t="s">
        <v>5</v>
      </c>
      <c r="C1680" s="4" t="s">
        <v>11</v>
      </c>
    </row>
    <row r="1681" spans="1:12">
      <c r="A1681" t="n">
        <v>19738</v>
      </c>
      <c r="B1681" s="12" t="n">
        <v>3</v>
      </c>
      <c r="C1681" s="10" t="n">
        <f t="normal" ca="1">A1703</f>
        <v>0</v>
      </c>
    </row>
    <row r="1682" spans="1:12">
      <c r="A1682" t="s">
        <v>4</v>
      </c>
      <c r="B1682" s="4" t="s">
        <v>5</v>
      </c>
      <c r="C1682" s="4" t="s">
        <v>7</v>
      </c>
      <c r="D1682" s="4" t="s">
        <v>10</v>
      </c>
      <c r="E1682" s="4" t="s">
        <v>7</v>
      </c>
      <c r="F1682" s="4" t="s">
        <v>11</v>
      </c>
    </row>
    <row r="1683" spans="1:12">
      <c r="A1683" t="n">
        <v>19743</v>
      </c>
      <c r="B1683" s="9" t="n">
        <v>5</v>
      </c>
      <c r="C1683" s="7" t="n">
        <v>30</v>
      </c>
      <c r="D1683" s="7" t="n">
        <v>8434</v>
      </c>
      <c r="E1683" s="7" t="n">
        <v>1</v>
      </c>
      <c r="F1683" s="10" t="n">
        <f t="normal" ca="1">A1687</f>
        <v>0</v>
      </c>
    </row>
    <row r="1684" spans="1:12">
      <c r="A1684" t="s">
        <v>4</v>
      </c>
      <c r="B1684" s="4" t="s">
        <v>5</v>
      </c>
      <c r="C1684" s="4" t="s">
        <v>11</v>
      </c>
    </row>
    <row r="1685" spans="1:12">
      <c r="A1685" t="n">
        <v>19752</v>
      </c>
      <c r="B1685" s="12" t="n">
        <v>3</v>
      </c>
      <c r="C1685" s="10" t="n">
        <f t="normal" ca="1">A1703</f>
        <v>0</v>
      </c>
    </row>
    <row r="1686" spans="1:12">
      <c r="A1686" t="s">
        <v>4</v>
      </c>
      <c r="B1686" s="4" t="s">
        <v>5</v>
      </c>
      <c r="C1686" s="4" t="s">
        <v>7</v>
      </c>
      <c r="D1686" s="4" t="s">
        <v>10</v>
      </c>
      <c r="E1686" s="4" t="s">
        <v>7</v>
      </c>
      <c r="F1686" s="4" t="s">
        <v>11</v>
      </c>
    </row>
    <row r="1687" spans="1:12">
      <c r="A1687" t="n">
        <v>19757</v>
      </c>
      <c r="B1687" s="9" t="n">
        <v>5</v>
      </c>
      <c r="C1687" s="7" t="n">
        <v>30</v>
      </c>
      <c r="D1687" s="7" t="n">
        <v>8433</v>
      </c>
      <c r="E1687" s="7" t="n">
        <v>1</v>
      </c>
      <c r="F1687" s="10" t="n">
        <f t="normal" ca="1">A1703</f>
        <v>0</v>
      </c>
    </row>
    <row r="1688" spans="1:12">
      <c r="A1688" t="s">
        <v>4</v>
      </c>
      <c r="B1688" s="4" t="s">
        <v>5</v>
      </c>
      <c r="C1688" s="4" t="s">
        <v>10</v>
      </c>
      <c r="D1688" s="4" t="s">
        <v>7</v>
      </c>
      <c r="E1688" s="4" t="s">
        <v>7</v>
      </c>
      <c r="F1688" s="4" t="s">
        <v>8</v>
      </c>
    </row>
    <row r="1689" spans="1:12">
      <c r="A1689" t="n">
        <v>19766</v>
      </c>
      <c r="B1689" s="23" t="n">
        <v>20</v>
      </c>
      <c r="C1689" s="7" t="n">
        <v>65534</v>
      </c>
      <c r="D1689" s="7" t="n">
        <v>3</v>
      </c>
      <c r="E1689" s="7" t="n">
        <v>10</v>
      </c>
      <c r="F1689" s="7" t="s">
        <v>57</v>
      </c>
    </row>
    <row r="1690" spans="1:12">
      <c r="A1690" t="s">
        <v>4</v>
      </c>
      <c r="B1690" s="4" t="s">
        <v>5</v>
      </c>
      <c r="C1690" s="4" t="s">
        <v>10</v>
      </c>
    </row>
    <row r="1691" spans="1:12">
      <c r="A1691" t="n">
        <v>19787</v>
      </c>
      <c r="B1691" s="27" t="n">
        <v>16</v>
      </c>
      <c r="C1691" s="7" t="n">
        <v>0</v>
      </c>
    </row>
    <row r="1692" spans="1:12">
      <c r="A1692" t="s">
        <v>4</v>
      </c>
      <c r="B1692" s="4" t="s">
        <v>5</v>
      </c>
      <c r="C1692" s="4" t="s">
        <v>7</v>
      </c>
      <c r="D1692" s="4" t="s">
        <v>10</v>
      </c>
    </row>
    <row r="1693" spans="1:12">
      <c r="A1693" t="n">
        <v>19790</v>
      </c>
      <c r="B1693" s="36" t="n">
        <v>22</v>
      </c>
      <c r="C1693" s="7" t="n">
        <v>10</v>
      </c>
      <c r="D1693" s="7" t="n">
        <v>0</v>
      </c>
    </row>
    <row r="1694" spans="1:12">
      <c r="A1694" t="s">
        <v>4</v>
      </c>
      <c r="B1694" s="4" t="s">
        <v>5</v>
      </c>
      <c r="C1694" s="4" t="s">
        <v>7</v>
      </c>
      <c r="D1694" s="4" t="s">
        <v>10</v>
      </c>
      <c r="E1694" s="4" t="s">
        <v>8</v>
      </c>
    </row>
    <row r="1695" spans="1:12">
      <c r="A1695" t="n">
        <v>19794</v>
      </c>
      <c r="B1695" s="32" t="n">
        <v>51</v>
      </c>
      <c r="C1695" s="7" t="n">
        <v>4</v>
      </c>
      <c r="D1695" s="7" t="n">
        <v>5704</v>
      </c>
      <c r="E1695" s="7" t="s">
        <v>174</v>
      </c>
    </row>
    <row r="1696" spans="1:12">
      <c r="A1696" t="s">
        <v>4</v>
      </c>
      <c r="B1696" s="4" t="s">
        <v>5</v>
      </c>
      <c r="C1696" s="4" t="s">
        <v>10</v>
      </c>
    </row>
    <row r="1697" spans="1:6">
      <c r="A1697" t="n">
        <v>19808</v>
      </c>
      <c r="B1697" s="27" t="n">
        <v>16</v>
      </c>
      <c r="C1697" s="7" t="n">
        <v>0</v>
      </c>
    </row>
    <row r="1698" spans="1:6">
      <c r="A1698" t="s">
        <v>4</v>
      </c>
      <c r="B1698" s="4" t="s">
        <v>5</v>
      </c>
      <c r="C1698" s="4" t="s">
        <v>10</v>
      </c>
      <c r="D1698" s="4" t="s">
        <v>59</v>
      </c>
      <c r="E1698" s="4" t="s">
        <v>7</v>
      </c>
      <c r="F1698" s="4" t="s">
        <v>7</v>
      </c>
      <c r="G1698" s="4" t="s">
        <v>59</v>
      </c>
      <c r="H1698" s="4" t="s">
        <v>7</v>
      </c>
      <c r="I1698" s="4" t="s">
        <v>7</v>
      </c>
      <c r="J1698" s="4" t="s">
        <v>59</v>
      </c>
      <c r="K1698" s="4" t="s">
        <v>7</v>
      </c>
      <c r="L1698" s="4" t="s">
        <v>7</v>
      </c>
    </row>
    <row r="1699" spans="1:6">
      <c r="A1699" t="n">
        <v>19811</v>
      </c>
      <c r="B1699" s="37" t="n">
        <v>26</v>
      </c>
      <c r="C1699" s="7" t="n">
        <v>5704</v>
      </c>
      <c r="D1699" s="7" t="s">
        <v>212</v>
      </c>
      <c r="E1699" s="7" t="n">
        <v>2</v>
      </c>
      <c r="F1699" s="7" t="n">
        <v>3</v>
      </c>
      <c r="G1699" s="7" t="s">
        <v>213</v>
      </c>
      <c r="H1699" s="7" t="n">
        <v>2</v>
      </c>
      <c r="I1699" s="7" t="n">
        <v>3</v>
      </c>
      <c r="J1699" s="7" t="s">
        <v>214</v>
      </c>
      <c r="K1699" s="7" t="n">
        <v>2</v>
      </c>
      <c r="L1699" s="7" t="n">
        <v>0</v>
      </c>
    </row>
    <row r="1700" spans="1:6">
      <c r="A1700" t="s">
        <v>4</v>
      </c>
      <c r="B1700" s="4" t="s">
        <v>5</v>
      </c>
    </row>
    <row r="1701" spans="1:6">
      <c r="A1701" t="n">
        <v>20102</v>
      </c>
      <c r="B1701" s="38" t="n">
        <v>28</v>
      </c>
    </row>
    <row r="1702" spans="1:6">
      <c r="A1702" t="s">
        <v>4</v>
      </c>
      <c r="B1702" s="4" t="s">
        <v>5</v>
      </c>
      <c r="C1702" s="4" t="s">
        <v>7</v>
      </c>
    </row>
    <row r="1703" spans="1:6">
      <c r="A1703" t="n">
        <v>20103</v>
      </c>
      <c r="B1703" s="45" t="n">
        <v>23</v>
      </c>
      <c r="C1703" s="7" t="n">
        <v>10</v>
      </c>
    </row>
    <row r="1704" spans="1:6">
      <c r="A1704" t="s">
        <v>4</v>
      </c>
      <c r="B1704" s="4" t="s">
        <v>5</v>
      </c>
      <c r="C1704" s="4" t="s">
        <v>7</v>
      </c>
      <c r="D1704" s="4" t="s">
        <v>8</v>
      </c>
    </row>
    <row r="1705" spans="1:6">
      <c r="A1705" t="n">
        <v>20105</v>
      </c>
      <c r="B1705" s="6" t="n">
        <v>2</v>
      </c>
      <c r="C1705" s="7" t="n">
        <v>10</v>
      </c>
      <c r="D1705" s="7" t="s">
        <v>139</v>
      </c>
    </row>
    <row r="1706" spans="1:6">
      <c r="A1706" t="s">
        <v>4</v>
      </c>
      <c r="B1706" s="4" t="s">
        <v>5</v>
      </c>
      <c r="C1706" s="4" t="s">
        <v>7</v>
      </c>
    </row>
    <row r="1707" spans="1:6">
      <c r="A1707" t="n">
        <v>20128</v>
      </c>
      <c r="B1707" s="35" t="n">
        <v>74</v>
      </c>
      <c r="C1707" s="7" t="n">
        <v>46</v>
      </c>
    </row>
    <row r="1708" spans="1:6">
      <c r="A1708" t="s">
        <v>4</v>
      </c>
      <c r="B1708" s="4" t="s">
        <v>5</v>
      </c>
      <c r="C1708" s="4" t="s">
        <v>7</v>
      </c>
    </row>
    <row r="1709" spans="1:6">
      <c r="A1709" t="n">
        <v>20130</v>
      </c>
      <c r="B1709" s="35" t="n">
        <v>74</v>
      </c>
      <c r="C1709" s="7" t="n">
        <v>54</v>
      </c>
    </row>
    <row r="1710" spans="1:6">
      <c r="A1710" t="s">
        <v>4</v>
      </c>
      <c r="B1710" s="4" t="s">
        <v>5</v>
      </c>
    </row>
    <row r="1711" spans="1:6">
      <c r="A1711" t="n">
        <v>20132</v>
      </c>
      <c r="B1711" s="5" t="n">
        <v>1</v>
      </c>
    </row>
    <row r="1712" spans="1:6" s="3" customFormat="1" customHeight="0">
      <c r="A1712" s="3" t="s">
        <v>2</v>
      </c>
      <c r="B1712" s="3" t="s">
        <v>215</v>
      </c>
    </row>
    <row r="1713" spans="1:12">
      <c r="A1713" t="s">
        <v>4</v>
      </c>
      <c r="B1713" s="4" t="s">
        <v>5</v>
      </c>
      <c r="C1713" s="4" t="s">
        <v>7</v>
      </c>
      <c r="D1713" s="4" t="s">
        <v>10</v>
      </c>
      <c r="E1713" s="4" t="s">
        <v>7</v>
      </c>
      <c r="F1713" s="4" t="s">
        <v>7</v>
      </c>
      <c r="G1713" s="4" t="s">
        <v>7</v>
      </c>
      <c r="H1713" s="4" t="s">
        <v>10</v>
      </c>
      <c r="I1713" s="4" t="s">
        <v>11</v>
      </c>
      <c r="J1713" s="4" t="s">
        <v>10</v>
      </c>
      <c r="K1713" s="4" t="s">
        <v>11</v>
      </c>
      <c r="L1713" s="4" t="s">
        <v>11</v>
      </c>
    </row>
    <row r="1714" spans="1:12">
      <c r="A1714" t="n">
        <v>20136</v>
      </c>
      <c r="B1714" s="25" t="n">
        <v>6</v>
      </c>
      <c r="C1714" s="7" t="n">
        <v>33</v>
      </c>
      <c r="D1714" s="7" t="n">
        <v>65534</v>
      </c>
      <c r="E1714" s="7" t="n">
        <v>9</v>
      </c>
      <c r="F1714" s="7" t="n">
        <v>1</v>
      </c>
      <c r="G1714" s="7" t="n">
        <v>2</v>
      </c>
      <c r="H1714" s="7" t="n">
        <v>4</v>
      </c>
      <c r="I1714" s="10" t="n">
        <f t="normal" ca="1">A1716</f>
        <v>0</v>
      </c>
      <c r="J1714" s="7" t="n">
        <v>10</v>
      </c>
      <c r="K1714" s="10" t="n">
        <f t="normal" ca="1">A1720</f>
        <v>0</v>
      </c>
      <c r="L1714" s="10" t="n">
        <f t="normal" ca="1">A1730</f>
        <v>0</v>
      </c>
    </row>
    <row r="1715" spans="1:12">
      <c r="A1715" t="s">
        <v>4</v>
      </c>
      <c r="B1715" s="4" t="s">
        <v>5</v>
      </c>
      <c r="C1715" s="4" t="s">
        <v>10</v>
      </c>
      <c r="D1715" s="4" t="s">
        <v>15</v>
      </c>
      <c r="E1715" s="4" t="s">
        <v>15</v>
      </c>
      <c r="F1715" s="4" t="s">
        <v>15</v>
      </c>
      <c r="G1715" s="4" t="s">
        <v>15</v>
      </c>
    </row>
    <row r="1716" spans="1:12">
      <c r="A1716" t="n">
        <v>20159</v>
      </c>
      <c r="B1716" s="26" t="n">
        <v>46</v>
      </c>
      <c r="C1716" s="7" t="n">
        <v>65534</v>
      </c>
      <c r="D1716" s="7" t="n">
        <v>-7.30999994277954</v>
      </c>
      <c r="E1716" s="7" t="n">
        <v>0</v>
      </c>
      <c r="F1716" s="7" t="n">
        <v>-7.23000001907349</v>
      </c>
      <c r="G1716" s="7" t="n">
        <v>84.5</v>
      </c>
    </row>
    <row r="1717" spans="1:12">
      <c r="A1717" t="s">
        <v>4</v>
      </c>
      <c r="B1717" s="4" t="s">
        <v>5</v>
      </c>
      <c r="C1717" s="4" t="s">
        <v>11</v>
      </c>
    </row>
    <row r="1718" spans="1:12">
      <c r="A1718" t="n">
        <v>20178</v>
      </c>
      <c r="B1718" s="12" t="n">
        <v>3</v>
      </c>
      <c r="C1718" s="10" t="n">
        <f t="normal" ca="1">A1730</f>
        <v>0</v>
      </c>
    </row>
    <row r="1719" spans="1:12">
      <c r="A1719" t="s">
        <v>4</v>
      </c>
      <c r="B1719" s="4" t="s">
        <v>5</v>
      </c>
      <c r="C1719" s="4" t="s">
        <v>10</v>
      </c>
      <c r="D1719" s="4" t="s">
        <v>15</v>
      </c>
      <c r="E1719" s="4" t="s">
        <v>15</v>
      </c>
      <c r="F1719" s="4" t="s">
        <v>15</v>
      </c>
      <c r="G1719" s="4" t="s">
        <v>15</v>
      </c>
    </row>
    <row r="1720" spans="1:12">
      <c r="A1720" t="n">
        <v>20183</v>
      </c>
      <c r="B1720" s="26" t="n">
        <v>46</v>
      </c>
      <c r="C1720" s="7" t="n">
        <v>65534</v>
      </c>
      <c r="D1720" s="7" t="n">
        <v>-12.8500003814697</v>
      </c>
      <c r="E1720" s="7" t="n">
        <v>0</v>
      </c>
      <c r="F1720" s="7" t="n">
        <v>-7.8600001335144</v>
      </c>
      <c r="G1720" s="7" t="n">
        <v>172</v>
      </c>
    </row>
    <row r="1721" spans="1:12">
      <c r="A1721" t="s">
        <v>4</v>
      </c>
      <c r="B1721" s="4" t="s">
        <v>5</v>
      </c>
      <c r="C1721" s="4" t="s">
        <v>7</v>
      </c>
      <c r="D1721" s="4" t="s">
        <v>10</v>
      </c>
      <c r="E1721" s="4" t="s">
        <v>7</v>
      </c>
      <c r="F1721" s="4" t="s">
        <v>8</v>
      </c>
      <c r="G1721" s="4" t="s">
        <v>8</v>
      </c>
      <c r="H1721" s="4" t="s">
        <v>8</v>
      </c>
      <c r="I1721" s="4" t="s">
        <v>8</v>
      </c>
      <c r="J1721" s="4" t="s">
        <v>8</v>
      </c>
      <c r="K1721" s="4" t="s">
        <v>8</v>
      </c>
      <c r="L1721" s="4" t="s">
        <v>8</v>
      </c>
      <c r="M1721" s="4" t="s">
        <v>8</v>
      </c>
      <c r="N1721" s="4" t="s">
        <v>8</v>
      </c>
      <c r="O1721" s="4" t="s">
        <v>8</v>
      </c>
      <c r="P1721" s="4" t="s">
        <v>8</v>
      </c>
      <c r="Q1721" s="4" t="s">
        <v>8</v>
      </c>
      <c r="R1721" s="4" t="s">
        <v>8</v>
      </c>
      <c r="S1721" s="4" t="s">
        <v>8</v>
      </c>
      <c r="T1721" s="4" t="s">
        <v>8</v>
      </c>
      <c r="U1721" s="4" t="s">
        <v>8</v>
      </c>
    </row>
    <row r="1722" spans="1:12">
      <c r="A1722" t="n">
        <v>20202</v>
      </c>
      <c r="B1722" s="29" t="n">
        <v>36</v>
      </c>
      <c r="C1722" s="7" t="n">
        <v>8</v>
      </c>
      <c r="D1722" s="7" t="n">
        <v>65534</v>
      </c>
      <c r="E1722" s="7" t="n">
        <v>0</v>
      </c>
      <c r="F1722" s="7" t="s">
        <v>216</v>
      </c>
      <c r="G1722" s="7" t="s">
        <v>20</v>
      </c>
      <c r="H1722" s="7" t="s">
        <v>20</v>
      </c>
      <c r="I1722" s="7" t="s">
        <v>20</v>
      </c>
      <c r="J1722" s="7" t="s">
        <v>20</v>
      </c>
      <c r="K1722" s="7" t="s">
        <v>20</v>
      </c>
      <c r="L1722" s="7" t="s">
        <v>20</v>
      </c>
      <c r="M1722" s="7" t="s">
        <v>20</v>
      </c>
      <c r="N1722" s="7" t="s">
        <v>20</v>
      </c>
      <c r="O1722" s="7" t="s">
        <v>20</v>
      </c>
      <c r="P1722" s="7" t="s">
        <v>20</v>
      </c>
      <c r="Q1722" s="7" t="s">
        <v>20</v>
      </c>
      <c r="R1722" s="7" t="s">
        <v>20</v>
      </c>
      <c r="S1722" s="7" t="s">
        <v>20</v>
      </c>
      <c r="T1722" s="7" t="s">
        <v>20</v>
      </c>
      <c r="U1722" s="7" t="s">
        <v>20</v>
      </c>
    </row>
    <row r="1723" spans="1:12">
      <c r="A1723" t="s">
        <v>4</v>
      </c>
      <c r="B1723" s="4" t="s">
        <v>5</v>
      </c>
      <c r="C1723" s="4" t="s">
        <v>10</v>
      </c>
      <c r="D1723" s="4" t="s">
        <v>7</v>
      </c>
      <c r="E1723" s="4" t="s">
        <v>8</v>
      </c>
      <c r="F1723" s="4" t="s">
        <v>15</v>
      </c>
      <c r="G1723" s="4" t="s">
        <v>15</v>
      </c>
      <c r="H1723" s="4" t="s">
        <v>15</v>
      </c>
    </row>
    <row r="1724" spans="1:12">
      <c r="A1724" t="n">
        <v>20237</v>
      </c>
      <c r="B1724" s="30" t="n">
        <v>48</v>
      </c>
      <c r="C1724" s="7" t="n">
        <v>65534</v>
      </c>
      <c r="D1724" s="7" t="n">
        <v>0</v>
      </c>
      <c r="E1724" s="7" t="s">
        <v>216</v>
      </c>
      <c r="F1724" s="7" t="n">
        <v>0</v>
      </c>
      <c r="G1724" s="7" t="n">
        <v>1</v>
      </c>
      <c r="H1724" s="7" t="n">
        <v>1.40129846432482e-45</v>
      </c>
    </row>
    <row r="1725" spans="1:12">
      <c r="A1725" t="s">
        <v>4</v>
      </c>
      <c r="B1725" s="4" t="s">
        <v>5</v>
      </c>
      <c r="C1725" s="4" t="s">
        <v>10</v>
      </c>
      <c r="D1725" s="4" t="s">
        <v>16</v>
      </c>
    </row>
    <row r="1726" spans="1:12">
      <c r="A1726" t="n">
        <v>20268</v>
      </c>
      <c r="B1726" s="31" t="n">
        <v>43</v>
      </c>
      <c r="C1726" s="7" t="n">
        <v>65534</v>
      </c>
      <c r="D1726" s="7" t="n">
        <v>64</v>
      </c>
    </row>
    <row r="1727" spans="1:12">
      <c r="A1727" t="s">
        <v>4</v>
      </c>
      <c r="B1727" s="4" t="s">
        <v>5</v>
      </c>
      <c r="C1727" s="4" t="s">
        <v>11</v>
      </c>
    </row>
    <row r="1728" spans="1:12">
      <c r="A1728" t="n">
        <v>20275</v>
      </c>
      <c r="B1728" s="12" t="n">
        <v>3</v>
      </c>
      <c r="C1728" s="10" t="n">
        <f t="normal" ca="1">A1730</f>
        <v>0</v>
      </c>
    </row>
    <row r="1729" spans="1:21">
      <c r="A1729" t="s">
        <v>4</v>
      </c>
      <c r="B1729" s="4" t="s">
        <v>5</v>
      </c>
    </row>
    <row r="1730" spans="1:21">
      <c r="A1730" t="n">
        <v>20280</v>
      </c>
      <c r="B1730" s="5" t="n">
        <v>1</v>
      </c>
    </row>
    <row r="1731" spans="1:21" s="3" customFormat="1" customHeight="0">
      <c r="A1731" s="3" t="s">
        <v>2</v>
      </c>
      <c r="B1731" s="3" t="s">
        <v>217</v>
      </c>
    </row>
    <row r="1732" spans="1:21">
      <c r="A1732" t="s">
        <v>4</v>
      </c>
      <c r="B1732" s="4" t="s">
        <v>5</v>
      </c>
      <c r="C1732" s="4" t="s">
        <v>7</v>
      </c>
      <c r="D1732" s="4" t="s">
        <v>10</v>
      </c>
      <c r="E1732" s="4" t="s">
        <v>7</v>
      </c>
      <c r="F1732" s="4" t="s">
        <v>11</v>
      </c>
    </row>
    <row r="1733" spans="1:21">
      <c r="A1733" t="n">
        <v>20284</v>
      </c>
      <c r="B1733" s="9" t="n">
        <v>5</v>
      </c>
      <c r="C1733" s="7" t="n">
        <v>30</v>
      </c>
      <c r="D1733" s="7" t="n">
        <v>9721</v>
      </c>
      <c r="E1733" s="7" t="n">
        <v>1</v>
      </c>
      <c r="F1733" s="10" t="n">
        <f t="normal" ca="1">A1827</f>
        <v>0</v>
      </c>
    </row>
    <row r="1734" spans="1:21">
      <c r="A1734" t="s">
        <v>4</v>
      </c>
      <c r="B1734" s="4" t="s">
        <v>5</v>
      </c>
      <c r="C1734" s="4" t="s">
        <v>10</v>
      </c>
      <c r="D1734" s="4" t="s">
        <v>7</v>
      </c>
      <c r="E1734" s="4" t="s">
        <v>7</v>
      </c>
      <c r="F1734" s="4" t="s">
        <v>8</v>
      </c>
    </row>
    <row r="1735" spans="1:21">
      <c r="A1735" t="n">
        <v>20293</v>
      </c>
      <c r="B1735" s="23" t="n">
        <v>20</v>
      </c>
      <c r="C1735" s="7" t="n">
        <v>65534</v>
      </c>
      <c r="D1735" s="7" t="n">
        <v>3</v>
      </c>
      <c r="E1735" s="7" t="n">
        <v>10</v>
      </c>
      <c r="F1735" s="7" t="s">
        <v>57</v>
      </c>
    </row>
    <row r="1736" spans="1:21">
      <c r="A1736" t="s">
        <v>4</v>
      </c>
      <c r="B1736" s="4" t="s">
        <v>5</v>
      </c>
      <c r="C1736" s="4" t="s">
        <v>10</v>
      </c>
    </row>
    <row r="1737" spans="1:21">
      <c r="A1737" t="n">
        <v>20314</v>
      </c>
      <c r="B1737" s="27" t="n">
        <v>16</v>
      </c>
      <c r="C1737" s="7" t="n">
        <v>0</v>
      </c>
    </row>
    <row r="1738" spans="1:21">
      <c r="A1738" t="s">
        <v>4</v>
      </c>
      <c r="B1738" s="4" t="s">
        <v>5</v>
      </c>
      <c r="C1738" s="4" t="s">
        <v>7</v>
      </c>
      <c r="D1738" s="4" t="s">
        <v>10</v>
      </c>
    </row>
    <row r="1739" spans="1:21">
      <c r="A1739" t="n">
        <v>20317</v>
      </c>
      <c r="B1739" s="36" t="n">
        <v>22</v>
      </c>
      <c r="C1739" s="7" t="n">
        <v>10</v>
      </c>
      <c r="D1739" s="7" t="n">
        <v>0</v>
      </c>
    </row>
    <row r="1740" spans="1:21">
      <c r="A1740" t="s">
        <v>4</v>
      </c>
      <c r="B1740" s="4" t="s">
        <v>5</v>
      </c>
      <c r="C1740" s="4" t="s">
        <v>7</v>
      </c>
      <c r="D1740" s="4" t="s">
        <v>10</v>
      </c>
      <c r="E1740" s="4" t="s">
        <v>7</v>
      </c>
      <c r="F1740" s="4" t="s">
        <v>7</v>
      </c>
      <c r="G1740" s="4" t="s">
        <v>11</v>
      </c>
    </row>
    <row r="1741" spans="1:21">
      <c r="A1741" t="n">
        <v>20321</v>
      </c>
      <c r="B1741" s="9" t="n">
        <v>5</v>
      </c>
      <c r="C1741" s="7" t="n">
        <v>30</v>
      </c>
      <c r="D1741" s="7" t="n">
        <v>2</v>
      </c>
      <c r="E1741" s="7" t="n">
        <v>8</v>
      </c>
      <c r="F1741" s="7" t="n">
        <v>1</v>
      </c>
      <c r="G1741" s="10" t="n">
        <f t="normal" ca="1">A1809</f>
        <v>0</v>
      </c>
    </row>
    <row r="1742" spans="1:21">
      <c r="A1742" t="s">
        <v>4</v>
      </c>
      <c r="B1742" s="4" t="s">
        <v>5</v>
      </c>
      <c r="C1742" s="4" t="s">
        <v>7</v>
      </c>
      <c r="D1742" s="4" t="s">
        <v>10</v>
      </c>
      <c r="E1742" s="4" t="s">
        <v>8</v>
      </c>
    </row>
    <row r="1743" spans="1:21">
      <c r="A1743" t="n">
        <v>20331</v>
      </c>
      <c r="B1743" s="32" t="n">
        <v>51</v>
      </c>
      <c r="C1743" s="7" t="n">
        <v>4</v>
      </c>
      <c r="D1743" s="7" t="n">
        <v>65534</v>
      </c>
      <c r="E1743" s="7" t="s">
        <v>68</v>
      </c>
    </row>
    <row r="1744" spans="1:21">
      <c r="A1744" t="s">
        <v>4</v>
      </c>
      <c r="B1744" s="4" t="s">
        <v>5</v>
      </c>
      <c r="C1744" s="4" t="s">
        <v>10</v>
      </c>
    </row>
    <row r="1745" spans="1:7">
      <c r="A1745" t="n">
        <v>20344</v>
      </c>
      <c r="B1745" s="27" t="n">
        <v>16</v>
      </c>
      <c r="C1745" s="7" t="n">
        <v>0</v>
      </c>
    </row>
    <row r="1746" spans="1:7">
      <c r="A1746" t="s">
        <v>4</v>
      </c>
      <c r="B1746" s="4" t="s">
        <v>5</v>
      </c>
      <c r="C1746" s="4" t="s">
        <v>10</v>
      </c>
      <c r="D1746" s="4" t="s">
        <v>59</v>
      </c>
      <c r="E1746" s="4" t="s">
        <v>7</v>
      </c>
      <c r="F1746" s="4" t="s">
        <v>7</v>
      </c>
      <c r="G1746" s="4" t="s">
        <v>59</v>
      </c>
      <c r="H1746" s="4" t="s">
        <v>7</v>
      </c>
      <c r="I1746" s="4" t="s">
        <v>7</v>
      </c>
    </row>
    <row r="1747" spans="1:7">
      <c r="A1747" t="n">
        <v>20347</v>
      </c>
      <c r="B1747" s="37" t="n">
        <v>26</v>
      </c>
      <c r="C1747" s="7" t="n">
        <v>65534</v>
      </c>
      <c r="D1747" s="7" t="s">
        <v>218</v>
      </c>
      <c r="E1747" s="7" t="n">
        <v>2</v>
      </c>
      <c r="F1747" s="7" t="n">
        <v>3</v>
      </c>
      <c r="G1747" s="7" t="s">
        <v>219</v>
      </c>
      <c r="H1747" s="7" t="n">
        <v>2</v>
      </c>
      <c r="I1747" s="7" t="n">
        <v>0</v>
      </c>
    </row>
    <row r="1748" spans="1:7">
      <c r="A1748" t="s">
        <v>4</v>
      </c>
      <c r="B1748" s="4" t="s">
        <v>5</v>
      </c>
    </row>
    <row r="1749" spans="1:7">
      <c r="A1749" t="n">
        <v>20565</v>
      </c>
      <c r="B1749" s="38" t="n">
        <v>28</v>
      </c>
    </row>
    <row r="1750" spans="1:7">
      <c r="A1750" t="s">
        <v>4</v>
      </c>
      <c r="B1750" s="4" t="s">
        <v>5</v>
      </c>
      <c r="C1750" s="4" t="s">
        <v>10</v>
      </c>
      <c r="D1750" s="4" t="s">
        <v>10</v>
      </c>
      <c r="E1750" s="4" t="s">
        <v>10</v>
      </c>
    </row>
    <row r="1751" spans="1:7">
      <c r="A1751" t="n">
        <v>20566</v>
      </c>
      <c r="B1751" s="34" t="n">
        <v>61</v>
      </c>
      <c r="C1751" s="7" t="n">
        <v>65534</v>
      </c>
      <c r="D1751" s="7" t="n">
        <v>65533</v>
      </c>
      <c r="E1751" s="7" t="n">
        <v>1000</v>
      </c>
    </row>
    <row r="1752" spans="1:7">
      <c r="A1752" t="s">
        <v>4</v>
      </c>
      <c r="B1752" s="4" t="s">
        <v>5</v>
      </c>
      <c r="C1752" s="4" t="s">
        <v>10</v>
      </c>
      <c r="D1752" s="4" t="s">
        <v>7</v>
      </c>
      <c r="E1752" s="4" t="s">
        <v>8</v>
      </c>
      <c r="F1752" s="4" t="s">
        <v>15</v>
      </c>
      <c r="G1752" s="4" t="s">
        <v>15</v>
      </c>
      <c r="H1752" s="4" t="s">
        <v>15</v>
      </c>
    </row>
    <row r="1753" spans="1:7">
      <c r="A1753" t="n">
        <v>20573</v>
      </c>
      <c r="B1753" s="30" t="n">
        <v>48</v>
      </c>
      <c r="C1753" s="7" t="n">
        <v>65534</v>
      </c>
      <c r="D1753" s="7" t="n">
        <v>0</v>
      </c>
      <c r="E1753" s="7" t="s">
        <v>220</v>
      </c>
      <c r="F1753" s="7" t="n">
        <v>0.200000002980232</v>
      </c>
      <c r="G1753" s="7" t="n">
        <v>1</v>
      </c>
      <c r="H1753" s="7" t="n">
        <v>0</v>
      </c>
    </row>
    <row r="1754" spans="1:7">
      <c r="A1754" t="s">
        <v>4</v>
      </c>
      <c r="B1754" s="4" t="s">
        <v>5</v>
      </c>
      <c r="C1754" s="4" t="s">
        <v>7</v>
      </c>
      <c r="D1754" s="4" t="s">
        <v>10</v>
      </c>
      <c r="E1754" s="4" t="s">
        <v>8</v>
      </c>
    </row>
    <row r="1755" spans="1:7">
      <c r="A1755" t="n">
        <v>20597</v>
      </c>
      <c r="B1755" s="32" t="n">
        <v>51</v>
      </c>
      <c r="C1755" s="7" t="n">
        <v>4</v>
      </c>
      <c r="D1755" s="7" t="n">
        <v>65534</v>
      </c>
      <c r="E1755" s="7" t="s">
        <v>68</v>
      </c>
    </row>
    <row r="1756" spans="1:7">
      <c r="A1756" t="s">
        <v>4</v>
      </c>
      <c r="B1756" s="4" t="s">
        <v>5</v>
      </c>
      <c r="C1756" s="4" t="s">
        <v>10</v>
      </c>
    </row>
    <row r="1757" spans="1:7">
      <c r="A1757" t="n">
        <v>20610</v>
      </c>
      <c r="B1757" s="27" t="n">
        <v>16</v>
      </c>
      <c r="C1757" s="7" t="n">
        <v>0</v>
      </c>
    </row>
    <row r="1758" spans="1:7">
      <c r="A1758" t="s">
        <v>4</v>
      </c>
      <c r="B1758" s="4" t="s">
        <v>5</v>
      </c>
      <c r="C1758" s="4" t="s">
        <v>10</v>
      </c>
      <c r="D1758" s="4" t="s">
        <v>59</v>
      </c>
      <c r="E1758" s="4" t="s">
        <v>7</v>
      </c>
      <c r="F1758" s="4" t="s">
        <v>7</v>
      </c>
    </row>
    <row r="1759" spans="1:7">
      <c r="A1759" t="n">
        <v>20613</v>
      </c>
      <c r="B1759" s="37" t="n">
        <v>26</v>
      </c>
      <c r="C1759" s="7" t="n">
        <v>65534</v>
      </c>
      <c r="D1759" s="7" t="s">
        <v>221</v>
      </c>
      <c r="E1759" s="7" t="n">
        <v>2</v>
      </c>
      <c r="F1759" s="7" t="n">
        <v>0</v>
      </c>
    </row>
    <row r="1760" spans="1:7">
      <c r="A1760" t="s">
        <v>4</v>
      </c>
      <c r="B1760" s="4" t="s">
        <v>5</v>
      </c>
    </row>
    <row r="1761" spans="1:9">
      <c r="A1761" t="n">
        <v>20715</v>
      </c>
      <c r="B1761" s="38" t="n">
        <v>28</v>
      </c>
    </row>
    <row r="1762" spans="1:9">
      <c r="A1762" t="s">
        <v>4</v>
      </c>
      <c r="B1762" s="4" t="s">
        <v>5</v>
      </c>
      <c r="C1762" s="4" t="s">
        <v>10</v>
      </c>
      <c r="D1762" s="4" t="s">
        <v>10</v>
      </c>
      <c r="E1762" s="4" t="s">
        <v>10</v>
      </c>
    </row>
    <row r="1763" spans="1:9">
      <c r="A1763" t="n">
        <v>20716</v>
      </c>
      <c r="B1763" s="34" t="n">
        <v>61</v>
      </c>
      <c r="C1763" s="7" t="n">
        <v>5704</v>
      </c>
      <c r="D1763" s="7" t="n">
        <v>65534</v>
      </c>
      <c r="E1763" s="7" t="n">
        <v>1000</v>
      </c>
    </row>
    <row r="1764" spans="1:9">
      <c r="A1764" t="s">
        <v>4</v>
      </c>
      <c r="B1764" s="4" t="s">
        <v>5</v>
      </c>
      <c r="C1764" s="4" t="s">
        <v>10</v>
      </c>
    </row>
    <row r="1765" spans="1:9">
      <c r="A1765" t="n">
        <v>20723</v>
      </c>
      <c r="B1765" s="27" t="n">
        <v>16</v>
      </c>
      <c r="C1765" s="7" t="n">
        <v>500</v>
      </c>
    </row>
    <row r="1766" spans="1:9">
      <c r="A1766" t="s">
        <v>4</v>
      </c>
      <c r="B1766" s="4" t="s">
        <v>5</v>
      </c>
      <c r="C1766" s="4" t="s">
        <v>7</v>
      </c>
      <c r="D1766" s="4" t="s">
        <v>10</v>
      </c>
      <c r="E1766" s="4" t="s">
        <v>8</v>
      </c>
    </row>
    <row r="1767" spans="1:9">
      <c r="A1767" t="n">
        <v>20726</v>
      </c>
      <c r="B1767" s="32" t="n">
        <v>51</v>
      </c>
      <c r="C1767" s="7" t="n">
        <v>4</v>
      </c>
      <c r="D1767" s="7" t="n">
        <v>5704</v>
      </c>
      <c r="E1767" s="7" t="s">
        <v>222</v>
      </c>
    </row>
    <row r="1768" spans="1:9">
      <c r="A1768" t="s">
        <v>4</v>
      </c>
      <c r="B1768" s="4" t="s">
        <v>5</v>
      </c>
      <c r="C1768" s="4" t="s">
        <v>10</v>
      </c>
    </row>
    <row r="1769" spans="1:9">
      <c r="A1769" t="n">
        <v>20739</v>
      </c>
      <c r="B1769" s="27" t="n">
        <v>16</v>
      </c>
      <c r="C1769" s="7" t="n">
        <v>0</v>
      </c>
    </row>
    <row r="1770" spans="1:9">
      <c r="A1770" t="s">
        <v>4</v>
      </c>
      <c r="B1770" s="4" t="s">
        <v>5</v>
      </c>
      <c r="C1770" s="4" t="s">
        <v>10</v>
      </c>
      <c r="D1770" s="4" t="s">
        <v>59</v>
      </c>
      <c r="E1770" s="4" t="s">
        <v>7</v>
      </c>
      <c r="F1770" s="4" t="s">
        <v>7</v>
      </c>
    </row>
    <row r="1771" spans="1:9">
      <c r="A1771" t="n">
        <v>20742</v>
      </c>
      <c r="B1771" s="37" t="n">
        <v>26</v>
      </c>
      <c r="C1771" s="7" t="n">
        <v>5704</v>
      </c>
      <c r="D1771" s="7" t="s">
        <v>223</v>
      </c>
      <c r="E1771" s="7" t="n">
        <v>2</v>
      </c>
      <c r="F1771" s="7" t="n">
        <v>0</v>
      </c>
    </row>
    <row r="1772" spans="1:9">
      <c r="A1772" t="s">
        <v>4</v>
      </c>
      <c r="B1772" s="4" t="s">
        <v>5</v>
      </c>
    </row>
    <row r="1773" spans="1:9">
      <c r="A1773" t="n">
        <v>20778</v>
      </c>
      <c r="B1773" s="38" t="n">
        <v>28</v>
      </c>
    </row>
    <row r="1774" spans="1:9">
      <c r="A1774" t="s">
        <v>4</v>
      </c>
      <c r="B1774" s="4" t="s">
        <v>5</v>
      </c>
      <c r="C1774" s="4" t="s">
        <v>10</v>
      </c>
      <c r="D1774" s="4" t="s">
        <v>7</v>
      </c>
      <c r="E1774" s="4" t="s">
        <v>15</v>
      </c>
      <c r="F1774" s="4" t="s">
        <v>10</v>
      </c>
    </row>
    <row r="1775" spans="1:9">
      <c r="A1775" t="n">
        <v>20779</v>
      </c>
      <c r="B1775" s="39" t="n">
        <v>59</v>
      </c>
      <c r="C1775" s="7" t="n">
        <v>65534</v>
      </c>
      <c r="D1775" s="7" t="n">
        <v>2</v>
      </c>
      <c r="E1775" s="7" t="n">
        <v>0.150000005960464</v>
      </c>
      <c r="F1775" s="7" t="n">
        <v>0</v>
      </c>
    </row>
    <row r="1776" spans="1:9">
      <c r="A1776" t="s">
        <v>4</v>
      </c>
      <c r="B1776" s="4" t="s">
        <v>5</v>
      </c>
      <c r="C1776" s="4" t="s">
        <v>10</v>
      </c>
    </row>
    <row r="1777" spans="1:6">
      <c r="A1777" t="n">
        <v>20789</v>
      </c>
      <c r="B1777" s="27" t="n">
        <v>16</v>
      </c>
      <c r="C1777" s="7" t="n">
        <v>1300</v>
      </c>
    </row>
    <row r="1778" spans="1:6">
      <c r="A1778" t="s">
        <v>4</v>
      </c>
      <c r="B1778" s="4" t="s">
        <v>5</v>
      </c>
      <c r="C1778" s="4" t="s">
        <v>10</v>
      </c>
      <c r="D1778" s="4" t="s">
        <v>10</v>
      </c>
      <c r="E1778" s="4" t="s">
        <v>10</v>
      </c>
    </row>
    <row r="1779" spans="1:6">
      <c r="A1779" t="n">
        <v>20792</v>
      </c>
      <c r="B1779" s="34" t="n">
        <v>61</v>
      </c>
      <c r="C1779" s="7" t="n">
        <v>65534</v>
      </c>
      <c r="D1779" s="7" t="n">
        <v>5704</v>
      </c>
      <c r="E1779" s="7" t="n">
        <v>1000</v>
      </c>
    </row>
    <row r="1780" spans="1:6">
      <c r="A1780" t="s">
        <v>4</v>
      </c>
      <c r="B1780" s="4" t="s">
        <v>5</v>
      </c>
      <c r="C1780" s="4" t="s">
        <v>10</v>
      </c>
    </row>
    <row r="1781" spans="1:6">
      <c r="A1781" t="n">
        <v>20799</v>
      </c>
      <c r="B1781" s="27" t="n">
        <v>16</v>
      </c>
      <c r="C1781" s="7" t="n">
        <v>500</v>
      </c>
    </row>
    <row r="1782" spans="1:6">
      <c r="A1782" t="s">
        <v>4</v>
      </c>
      <c r="B1782" s="4" t="s">
        <v>5</v>
      </c>
      <c r="C1782" s="4" t="s">
        <v>7</v>
      </c>
      <c r="D1782" s="4" t="s">
        <v>10</v>
      </c>
      <c r="E1782" s="4" t="s">
        <v>8</v>
      </c>
    </row>
    <row r="1783" spans="1:6">
      <c r="A1783" t="n">
        <v>20802</v>
      </c>
      <c r="B1783" s="32" t="n">
        <v>51</v>
      </c>
      <c r="C1783" s="7" t="n">
        <v>4</v>
      </c>
      <c r="D1783" s="7" t="n">
        <v>65534</v>
      </c>
      <c r="E1783" s="7" t="s">
        <v>68</v>
      </c>
    </row>
    <row r="1784" spans="1:6">
      <c r="A1784" t="s">
        <v>4</v>
      </c>
      <c r="B1784" s="4" t="s">
        <v>5</v>
      </c>
      <c r="C1784" s="4" t="s">
        <v>10</v>
      </c>
    </row>
    <row r="1785" spans="1:6">
      <c r="A1785" t="n">
        <v>20815</v>
      </c>
      <c r="B1785" s="27" t="n">
        <v>16</v>
      </c>
      <c r="C1785" s="7" t="n">
        <v>0</v>
      </c>
    </row>
    <row r="1786" spans="1:6">
      <c r="A1786" t="s">
        <v>4</v>
      </c>
      <c r="B1786" s="4" t="s">
        <v>5</v>
      </c>
      <c r="C1786" s="4" t="s">
        <v>10</v>
      </c>
      <c r="D1786" s="4" t="s">
        <v>59</v>
      </c>
      <c r="E1786" s="4" t="s">
        <v>7</v>
      </c>
      <c r="F1786" s="4" t="s">
        <v>7</v>
      </c>
    </row>
    <row r="1787" spans="1:6">
      <c r="A1787" t="n">
        <v>20818</v>
      </c>
      <c r="B1787" s="37" t="n">
        <v>26</v>
      </c>
      <c r="C1787" s="7" t="n">
        <v>65534</v>
      </c>
      <c r="D1787" s="7" t="s">
        <v>224</v>
      </c>
      <c r="E1787" s="7" t="n">
        <v>2</v>
      </c>
      <c r="F1787" s="7" t="n">
        <v>0</v>
      </c>
    </row>
    <row r="1788" spans="1:6">
      <c r="A1788" t="s">
        <v>4</v>
      </c>
      <c r="B1788" s="4" t="s">
        <v>5</v>
      </c>
    </row>
    <row r="1789" spans="1:6">
      <c r="A1789" t="n">
        <v>20871</v>
      </c>
      <c r="B1789" s="38" t="n">
        <v>28</v>
      </c>
    </row>
    <row r="1790" spans="1:6">
      <c r="A1790" t="s">
        <v>4</v>
      </c>
      <c r="B1790" s="4" t="s">
        <v>5</v>
      </c>
      <c r="C1790" s="4" t="s">
        <v>7</v>
      </c>
      <c r="D1790" s="4" t="s">
        <v>10</v>
      </c>
      <c r="E1790" s="4" t="s">
        <v>8</v>
      </c>
    </row>
    <row r="1791" spans="1:6">
      <c r="A1791" t="n">
        <v>20872</v>
      </c>
      <c r="B1791" s="32" t="n">
        <v>51</v>
      </c>
      <c r="C1791" s="7" t="n">
        <v>4</v>
      </c>
      <c r="D1791" s="7" t="n">
        <v>0</v>
      </c>
      <c r="E1791" s="7" t="s">
        <v>95</v>
      </c>
    </row>
    <row r="1792" spans="1:6">
      <c r="A1792" t="s">
        <v>4</v>
      </c>
      <c r="B1792" s="4" t="s">
        <v>5</v>
      </c>
      <c r="C1792" s="4" t="s">
        <v>10</v>
      </c>
    </row>
    <row r="1793" spans="1:6">
      <c r="A1793" t="n">
        <v>20886</v>
      </c>
      <c r="B1793" s="27" t="n">
        <v>16</v>
      </c>
      <c r="C1793" s="7" t="n">
        <v>0</v>
      </c>
    </row>
    <row r="1794" spans="1:6">
      <c r="A1794" t="s">
        <v>4</v>
      </c>
      <c r="B1794" s="4" t="s">
        <v>5</v>
      </c>
      <c r="C1794" s="4" t="s">
        <v>10</v>
      </c>
      <c r="D1794" s="4" t="s">
        <v>59</v>
      </c>
      <c r="E1794" s="4" t="s">
        <v>7</v>
      </c>
      <c r="F1794" s="4" t="s">
        <v>7</v>
      </c>
    </row>
    <row r="1795" spans="1:6">
      <c r="A1795" t="n">
        <v>20889</v>
      </c>
      <c r="B1795" s="37" t="n">
        <v>26</v>
      </c>
      <c r="C1795" s="7" t="n">
        <v>0</v>
      </c>
      <c r="D1795" s="7" t="s">
        <v>225</v>
      </c>
      <c r="E1795" s="7" t="n">
        <v>2</v>
      </c>
      <c r="F1795" s="7" t="n">
        <v>0</v>
      </c>
    </row>
    <row r="1796" spans="1:6">
      <c r="A1796" t="s">
        <v>4</v>
      </c>
      <c r="B1796" s="4" t="s">
        <v>5</v>
      </c>
    </row>
    <row r="1797" spans="1:6">
      <c r="A1797" t="n">
        <v>20960</v>
      </c>
      <c r="B1797" s="38" t="n">
        <v>28</v>
      </c>
    </row>
    <row r="1798" spans="1:6">
      <c r="A1798" t="s">
        <v>4</v>
      </c>
      <c r="B1798" s="4" t="s">
        <v>5</v>
      </c>
      <c r="C1798" s="4" t="s">
        <v>10</v>
      </c>
      <c r="D1798" s="4" t="s">
        <v>10</v>
      </c>
      <c r="E1798" s="4" t="s">
        <v>10</v>
      </c>
    </row>
    <row r="1799" spans="1:6">
      <c r="A1799" t="n">
        <v>20961</v>
      </c>
      <c r="B1799" s="34" t="n">
        <v>61</v>
      </c>
      <c r="C1799" s="7" t="n">
        <v>5704</v>
      </c>
      <c r="D1799" s="7" t="n">
        <v>65533</v>
      </c>
      <c r="E1799" s="7" t="n">
        <v>1000</v>
      </c>
    </row>
    <row r="1800" spans="1:6">
      <c r="A1800" t="s">
        <v>4</v>
      </c>
      <c r="B1800" s="4" t="s">
        <v>5</v>
      </c>
      <c r="C1800" s="4" t="s">
        <v>10</v>
      </c>
      <c r="D1800" s="4" t="s">
        <v>10</v>
      </c>
      <c r="E1800" s="4" t="s">
        <v>10</v>
      </c>
    </row>
    <row r="1801" spans="1:6">
      <c r="A1801" t="n">
        <v>20968</v>
      </c>
      <c r="B1801" s="34" t="n">
        <v>61</v>
      </c>
      <c r="C1801" s="7" t="n">
        <v>65534</v>
      </c>
      <c r="D1801" s="7" t="n">
        <v>65533</v>
      </c>
      <c r="E1801" s="7" t="n">
        <v>1000</v>
      </c>
    </row>
    <row r="1802" spans="1:6">
      <c r="A1802" t="s">
        <v>4</v>
      </c>
      <c r="B1802" s="4" t="s">
        <v>5</v>
      </c>
      <c r="C1802" s="4" t="s">
        <v>10</v>
      </c>
      <c r="D1802" s="4" t="s">
        <v>7</v>
      </c>
      <c r="E1802" s="4" t="s">
        <v>8</v>
      </c>
      <c r="F1802" s="4" t="s">
        <v>15</v>
      </c>
      <c r="G1802" s="4" t="s">
        <v>15</v>
      </c>
      <c r="H1802" s="4" t="s">
        <v>15</v>
      </c>
    </row>
    <row r="1803" spans="1:6">
      <c r="A1803" t="n">
        <v>20975</v>
      </c>
      <c r="B1803" s="30" t="n">
        <v>48</v>
      </c>
      <c r="C1803" s="7" t="n">
        <v>65534</v>
      </c>
      <c r="D1803" s="7" t="n">
        <v>0</v>
      </c>
      <c r="E1803" s="7" t="s">
        <v>216</v>
      </c>
      <c r="F1803" s="7" t="n">
        <v>-1</v>
      </c>
      <c r="G1803" s="7" t="n">
        <v>1</v>
      </c>
      <c r="H1803" s="7" t="n">
        <v>0</v>
      </c>
    </row>
    <row r="1804" spans="1:6">
      <c r="A1804" t="s">
        <v>4</v>
      </c>
      <c r="B1804" s="4" t="s">
        <v>5</v>
      </c>
      <c r="C1804" s="4" t="s">
        <v>10</v>
      </c>
    </row>
    <row r="1805" spans="1:6">
      <c r="A1805" t="n">
        <v>21006</v>
      </c>
      <c r="B1805" s="11" t="n">
        <v>12</v>
      </c>
      <c r="C1805" s="7" t="n">
        <v>2</v>
      </c>
    </row>
    <row r="1806" spans="1:6">
      <c r="A1806" t="s">
        <v>4</v>
      </c>
      <c r="B1806" s="4" t="s">
        <v>5</v>
      </c>
      <c r="C1806" s="4" t="s">
        <v>11</v>
      </c>
    </row>
    <row r="1807" spans="1:6">
      <c r="A1807" t="n">
        <v>21009</v>
      </c>
      <c r="B1807" s="12" t="n">
        <v>3</v>
      </c>
      <c r="C1807" s="10" t="n">
        <f t="normal" ca="1">A1825</f>
        <v>0</v>
      </c>
    </row>
    <row r="1808" spans="1:6">
      <c r="A1808" t="s">
        <v>4</v>
      </c>
      <c r="B1808" s="4" t="s">
        <v>5</v>
      </c>
      <c r="C1808" s="4" t="s">
        <v>7</v>
      </c>
      <c r="D1808" s="4" t="s">
        <v>10</v>
      </c>
      <c r="E1808" s="4" t="s">
        <v>8</v>
      </c>
    </row>
    <row r="1809" spans="1:8">
      <c r="A1809" t="n">
        <v>21014</v>
      </c>
      <c r="B1809" s="32" t="n">
        <v>51</v>
      </c>
      <c r="C1809" s="7" t="n">
        <v>4</v>
      </c>
      <c r="D1809" s="7" t="n">
        <v>65534</v>
      </c>
      <c r="E1809" s="7" t="s">
        <v>68</v>
      </c>
    </row>
    <row r="1810" spans="1:8">
      <c r="A1810" t="s">
        <v>4</v>
      </c>
      <c r="B1810" s="4" t="s">
        <v>5</v>
      </c>
      <c r="C1810" s="4" t="s">
        <v>10</v>
      </c>
    </row>
    <row r="1811" spans="1:8">
      <c r="A1811" t="n">
        <v>21027</v>
      </c>
      <c r="B1811" s="27" t="n">
        <v>16</v>
      </c>
      <c r="C1811" s="7" t="n">
        <v>0</v>
      </c>
    </row>
    <row r="1812" spans="1:8">
      <c r="A1812" t="s">
        <v>4</v>
      </c>
      <c r="B1812" s="4" t="s">
        <v>5</v>
      </c>
      <c r="C1812" s="4" t="s">
        <v>10</v>
      </c>
      <c r="D1812" s="4" t="s">
        <v>59</v>
      </c>
      <c r="E1812" s="4" t="s">
        <v>7</v>
      </c>
      <c r="F1812" s="4" t="s">
        <v>7</v>
      </c>
      <c r="G1812" s="4" t="s">
        <v>59</v>
      </c>
      <c r="H1812" s="4" t="s">
        <v>7</v>
      </c>
      <c r="I1812" s="4" t="s">
        <v>7</v>
      </c>
    </row>
    <row r="1813" spans="1:8">
      <c r="A1813" t="n">
        <v>21030</v>
      </c>
      <c r="B1813" s="37" t="n">
        <v>26</v>
      </c>
      <c r="C1813" s="7" t="n">
        <v>65534</v>
      </c>
      <c r="D1813" s="7" t="s">
        <v>226</v>
      </c>
      <c r="E1813" s="7" t="n">
        <v>2</v>
      </c>
      <c r="F1813" s="7" t="n">
        <v>3</v>
      </c>
      <c r="G1813" s="7" t="s">
        <v>227</v>
      </c>
      <c r="H1813" s="7" t="n">
        <v>2</v>
      </c>
      <c r="I1813" s="7" t="n">
        <v>0</v>
      </c>
    </row>
    <row r="1814" spans="1:8">
      <c r="A1814" t="s">
        <v>4</v>
      </c>
      <c r="B1814" s="4" t="s">
        <v>5</v>
      </c>
    </row>
    <row r="1815" spans="1:8">
      <c r="A1815" t="n">
        <v>21151</v>
      </c>
      <c r="B1815" s="38" t="n">
        <v>28</v>
      </c>
    </row>
    <row r="1816" spans="1:8">
      <c r="A1816" t="s">
        <v>4</v>
      </c>
      <c r="B1816" s="4" t="s">
        <v>5</v>
      </c>
      <c r="C1816" s="4" t="s">
        <v>7</v>
      </c>
      <c r="D1816" s="4" t="s">
        <v>10</v>
      </c>
      <c r="E1816" s="4" t="s">
        <v>8</v>
      </c>
    </row>
    <row r="1817" spans="1:8">
      <c r="A1817" t="n">
        <v>21152</v>
      </c>
      <c r="B1817" s="32" t="n">
        <v>51</v>
      </c>
      <c r="C1817" s="7" t="n">
        <v>4</v>
      </c>
      <c r="D1817" s="7" t="n">
        <v>0</v>
      </c>
      <c r="E1817" s="7" t="s">
        <v>228</v>
      </c>
    </row>
    <row r="1818" spans="1:8">
      <c r="A1818" t="s">
        <v>4</v>
      </c>
      <c r="B1818" s="4" t="s">
        <v>5</v>
      </c>
      <c r="C1818" s="4" t="s">
        <v>10</v>
      </c>
    </row>
    <row r="1819" spans="1:8">
      <c r="A1819" t="n">
        <v>21166</v>
      </c>
      <c r="B1819" s="27" t="n">
        <v>16</v>
      </c>
      <c r="C1819" s="7" t="n">
        <v>0</v>
      </c>
    </row>
    <row r="1820" spans="1:8">
      <c r="A1820" t="s">
        <v>4</v>
      </c>
      <c r="B1820" s="4" t="s">
        <v>5</v>
      </c>
      <c r="C1820" s="4" t="s">
        <v>10</v>
      </c>
      <c r="D1820" s="4" t="s">
        <v>59</v>
      </c>
      <c r="E1820" s="4" t="s">
        <v>7</v>
      </c>
      <c r="F1820" s="4" t="s">
        <v>7</v>
      </c>
    </row>
    <row r="1821" spans="1:8">
      <c r="A1821" t="n">
        <v>21169</v>
      </c>
      <c r="B1821" s="37" t="n">
        <v>26</v>
      </c>
      <c r="C1821" s="7" t="n">
        <v>0</v>
      </c>
      <c r="D1821" s="7" t="s">
        <v>229</v>
      </c>
      <c r="E1821" s="7" t="n">
        <v>2</v>
      </c>
      <c r="F1821" s="7" t="n">
        <v>0</v>
      </c>
    </row>
    <row r="1822" spans="1:8">
      <c r="A1822" t="s">
        <v>4</v>
      </c>
      <c r="B1822" s="4" t="s">
        <v>5</v>
      </c>
    </row>
    <row r="1823" spans="1:8">
      <c r="A1823" t="n">
        <v>21221</v>
      </c>
      <c r="B1823" s="38" t="n">
        <v>28</v>
      </c>
    </row>
    <row r="1824" spans="1:8">
      <c r="A1824" t="s">
        <v>4</v>
      </c>
      <c r="B1824" s="4" t="s">
        <v>5</v>
      </c>
      <c r="C1824" s="4" t="s">
        <v>11</v>
      </c>
    </row>
    <row r="1825" spans="1:9">
      <c r="A1825" t="n">
        <v>21222</v>
      </c>
      <c r="B1825" s="12" t="n">
        <v>3</v>
      </c>
      <c r="C1825" s="10" t="n">
        <f t="normal" ca="1">A1857</f>
        <v>0</v>
      </c>
    </row>
    <row r="1826" spans="1:9">
      <c r="A1826" t="s">
        <v>4</v>
      </c>
      <c r="B1826" s="4" t="s">
        <v>5</v>
      </c>
      <c r="C1826" s="4" t="s">
        <v>7</v>
      </c>
      <c r="D1826" s="4" t="s">
        <v>10</v>
      </c>
      <c r="E1826" s="4" t="s">
        <v>7</v>
      </c>
      <c r="F1826" s="4" t="s">
        <v>11</v>
      </c>
    </row>
    <row r="1827" spans="1:9">
      <c r="A1827" t="n">
        <v>21227</v>
      </c>
      <c r="B1827" s="9" t="n">
        <v>5</v>
      </c>
      <c r="C1827" s="7" t="n">
        <v>30</v>
      </c>
      <c r="D1827" s="7" t="n">
        <v>8949</v>
      </c>
      <c r="E1827" s="7" t="n">
        <v>1</v>
      </c>
      <c r="F1827" s="10" t="n">
        <f t="normal" ca="1">A1857</f>
        <v>0</v>
      </c>
    </row>
    <row r="1828" spans="1:9">
      <c r="A1828" t="s">
        <v>4</v>
      </c>
      <c r="B1828" s="4" t="s">
        <v>5</v>
      </c>
      <c r="C1828" s="4" t="s">
        <v>10</v>
      </c>
      <c r="D1828" s="4" t="s">
        <v>7</v>
      </c>
      <c r="E1828" s="4" t="s">
        <v>7</v>
      </c>
      <c r="F1828" s="4" t="s">
        <v>8</v>
      </c>
    </row>
    <row r="1829" spans="1:9">
      <c r="A1829" t="n">
        <v>21236</v>
      </c>
      <c r="B1829" s="23" t="n">
        <v>20</v>
      </c>
      <c r="C1829" s="7" t="n">
        <v>65534</v>
      </c>
      <c r="D1829" s="7" t="n">
        <v>3</v>
      </c>
      <c r="E1829" s="7" t="n">
        <v>10</v>
      </c>
      <c r="F1829" s="7" t="s">
        <v>57</v>
      </c>
    </row>
    <row r="1830" spans="1:9">
      <c r="A1830" t="s">
        <v>4</v>
      </c>
      <c r="B1830" s="4" t="s">
        <v>5</v>
      </c>
      <c r="C1830" s="4" t="s">
        <v>10</v>
      </c>
    </row>
    <row r="1831" spans="1:9">
      <c r="A1831" t="n">
        <v>21257</v>
      </c>
      <c r="B1831" s="27" t="n">
        <v>16</v>
      </c>
      <c r="C1831" s="7" t="n">
        <v>0</v>
      </c>
    </row>
    <row r="1832" spans="1:9">
      <c r="A1832" t="s">
        <v>4</v>
      </c>
      <c r="B1832" s="4" t="s">
        <v>5</v>
      </c>
      <c r="C1832" s="4" t="s">
        <v>7</v>
      </c>
      <c r="D1832" s="4" t="s">
        <v>10</v>
      </c>
    </row>
    <row r="1833" spans="1:9">
      <c r="A1833" t="n">
        <v>21260</v>
      </c>
      <c r="B1833" s="36" t="n">
        <v>22</v>
      </c>
      <c r="C1833" s="7" t="n">
        <v>10</v>
      </c>
      <c r="D1833" s="7" t="n">
        <v>0</v>
      </c>
    </row>
    <row r="1834" spans="1:9">
      <c r="A1834" t="s">
        <v>4</v>
      </c>
      <c r="B1834" s="4" t="s">
        <v>5</v>
      </c>
      <c r="C1834" s="4" t="s">
        <v>7</v>
      </c>
      <c r="D1834" s="4" t="s">
        <v>10</v>
      </c>
      <c r="E1834" s="4" t="s">
        <v>7</v>
      </c>
      <c r="F1834" s="4" t="s">
        <v>7</v>
      </c>
      <c r="G1834" s="4" t="s">
        <v>11</v>
      </c>
    </row>
    <row r="1835" spans="1:9">
      <c r="A1835" t="n">
        <v>21264</v>
      </c>
      <c r="B1835" s="9" t="n">
        <v>5</v>
      </c>
      <c r="C1835" s="7" t="n">
        <v>30</v>
      </c>
      <c r="D1835" s="7" t="n">
        <v>2</v>
      </c>
      <c r="E1835" s="7" t="n">
        <v>8</v>
      </c>
      <c r="F1835" s="7" t="n">
        <v>1</v>
      </c>
      <c r="G1835" s="10" t="n">
        <f t="normal" ca="1">A1849</f>
        <v>0</v>
      </c>
    </row>
    <row r="1836" spans="1:9">
      <c r="A1836" t="s">
        <v>4</v>
      </c>
      <c r="B1836" s="4" t="s">
        <v>5</v>
      </c>
      <c r="C1836" s="4" t="s">
        <v>7</v>
      </c>
      <c r="D1836" s="4" t="s">
        <v>10</v>
      </c>
      <c r="E1836" s="4" t="s">
        <v>8</v>
      </c>
    </row>
    <row r="1837" spans="1:9">
      <c r="A1837" t="n">
        <v>21274</v>
      </c>
      <c r="B1837" s="32" t="n">
        <v>51</v>
      </c>
      <c r="C1837" s="7" t="n">
        <v>4</v>
      </c>
      <c r="D1837" s="7" t="n">
        <v>65534</v>
      </c>
      <c r="E1837" s="7" t="s">
        <v>68</v>
      </c>
    </row>
    <row r="1838" spans="1:9">
      <c r="A1838" t="s">
        <v>4</v>
      </c>
      <c r="B1838" s="4" t="s">
        <v>5</v>
      </c>
      <c r="C1838" s="4" t="s">
        <v>10</v>
      </c>
    </row>
    <row r="1839" spans="1:9">
      <c r="A1839" t="n">
        <v>21287</v>
      </c>
      <c r="B1839" s="27" t="n">
        <v>16</v>
      </c>
      <c r="C1839" s="7" t="n">
        <v>0</v>
      </c>
    </row>
    <row r="1840" spans="1:9">
      <c r="A1840" t="s">
        <v>4</v>
      </c>
      <c r="B1840" s="4" t="s">
        <v>5</v>
      </c>
      <c r="C1840" s="4" t="s">
        <v>10</v>
      </c>
      <c r="D1840" s="4" t="s">
        <v>59</v>
      </c>
      <c r="E1840" s="4" t="s">
        <v>7</v>
      </c>
      <c r="F1840" s="4" t="s">
        <v>7</v>
      </c>
      <c r="G1840" s="4" t="s">
        <v>59</v>
      </c>
      <c r="H1840" s="4" t="s">
        <v>7</v>
      </c>
      <c r="I1840" s="4" t="s">
        <v>7</v>
      </c>
      <c r="J1840" s="4" t="s">
        <v>59</v>
      </c>
      <c r="K1840" s="4" t="s">
        <v>7</v>
      </c>
      <c r="L1840" s="4" t="s">
        <v>7</v>
      </c>
    </row>
    <row r="1841" spans="1:12">
      <c r="A1841" t="n">
        <v>21290</v>
      </c>
      <c r="B1841" s="37" t="n">
        <v>26</v>
      </c>
      <c r="C1841" s="7" t="n">
        <v>65534</v>
      </c>
      <c r="D1841" s="7" t="s">
        <v>230</v>
      </c>
      <c r="E1841" s="7" t="n">
        <v>2</v>
      </c>
      <c r="F1841" s="7" t="n">
        <v>3</v>
      </c>
      <c r="G1841" s="7" t="s">
        <v>231</v>
      </c>
      <c r="H1841" s="7" t="n">
        <v>2</v>
      </c>
      <c r="I1841" s="7" t="n">
        <v>3</v>
      </c>
      <c r="J1841" s="7" t="s">
        <v>232</v>
      </c>
      <c r="K1841" s="7" t="n">
        <v>2</v>
      </c>
      <c r="L1841" s="7" t="n">
        <v>0</v>
      </c>
    </row>
    <row r="1842" spans="1:12">
      <c r="A1842" t="s">
        <v>4</v>
      </c>
      <c r="B1842" s="4" t="s">
        <v>5</v>
      </c>
    </row>
    <row r="1843" spans="1:12">
      <c r="A1843" t="n">
        <v>21563</v>
      </c>
      <c r="B1843" s="38" t="n">
        <v>28</v>
      </c>
    </row>
    <row r="1844" spans="1:12">
      <c r="A1844" t="s">
        <v>4</v>
      </c>
      <c r="B1844" s="4" t="s">
        <v>5</v>
      </c>
      <c r="C1844" s="4" t="s">
        <v>10</v>
      </c>
    </row>
    <row r="1845" spans="1:12">
      <c r="A1845" t="n">
        <v>21564</v>
      </c>
      <c r="B1845" s="11" t="n">
        <v>12</v>
      </c>
      <c r="C1845" s="7" t="n">
        <v>2</v>
      </c>
    </row>
    <row r="1846" spans="1:12">
      <c r="A1846" t="s">
        <v>4</v>
      </c>
      <c r="B1846" s="4" t="s">
        <v>5</v>
      </c>
      <c r="C1846" s="4" t="s">
        <v>11</v>
      </c>
    </row>
    <row r="1847" spans="1:12">
      <c r="A1847" t="n">
        <v>21567</v>
      </c>
      <c r="B1847" s="12" t="n">
        <v>3</v>
      </c>
      <c r="C1847" s="10" t="n">
        <f t="normal" ca="1">A1857</f>
        <v>0</v>
      </c>
    </row>
    <row r="1848" spans="1:12">
      <c r="A1848" t="s">
        <v>4</v>
      </c>
      <c r="B1848" s="4" t="s">
        <v>5</v>
      </c>
      <c r="C1848" s="4" t="s">
        <v>7</v>
      </c>
      <c r="D1848" s="4" t="s">
        <v>10</v>
      </c>
      <c r="E1848" s="4" t="s">
        <v>8</v>
      </c>
    </row>
    <row r="1849" spans="1:12">
      <c r="A1849" t="n">
        <v>21572</v>
      </c>
      <c r="B1849" s="32" t="n">
        <v>51</v>
      </c>
      <c r="C1849" s="7" t="n">
        <v>4</v>
      </c>
      <c r="D1849" s="7" t="n">
        <v>65534</v>
      </c>
      <c r="E1849" s="7" t="s">
        <v>68</v>
      </c>
    </row>
    <row r="1850" spans="1:12">
      <c r="A1850" t="s">
        <v>4</v>
      </c>
      <c r="B1850" s="4" t="s">
        <v>5</v>
      </c>
      <c r="C1850" s="4" t="s">
        <v>10</v>
      </c>
    </row>
    <row r="1851" spans="1:12">
      <c r="A1851" t="n">
        <v>21585</v>
      </c>
      <c r="B1851" s="27" t="n">
        <v>16</v>
      </c>
      <c r="C1851" s="7" t="n">
        <v>0</v>
      </c>
    </row>
    <row r="1852" spans="1:12">
      <c r="A1852" t="s">
        <v>4</v>
      </c>
      <c r="B1852" s="4" t="s">
        <v>5</v>
      </c>
      <c r="C1852" s="4" t="s">
        <v>10</v>
      </c>
      <c r="D1852" s="4" t="s">
        <v>59</v>
      </c>
      <c r="E1852" s="4" t="s">
        <v>7</v>
      </c>
      <c r="F1852" s="4" t="s">
        <v>7</v>
      </c>
      <c r="G1852" s="4" t="s">
        <v>59</v>
      </c>
      <c r="H1852" s="4" t="s">
        <v>7</v>
      </c>
      <c r="I1852" s="4" t="s">
        <v>7</v>
      </c>
    </row>
    <row r="1853" spans="1:12">
      <c r="A1853" t="n">
        <v>21588</v>
      </c>
      <c r="B1853" s="37" t="n">
        <v>26</v>
      </c>
      <c r="C1853" s="7" t="n">
        <v>65534</v>
      </c>
      <c r="D1853" s="7" t="s">
        <v>233</v>
      </c>
      <c r="E1853" s="7" t="n">
        <v>2</v>
      </c>
      <c r="F1853" s="7" t="n">
        <v>3</v>
      </c>
      <c r="G1853" s="7" t="s">
        <v>234</v>
      </c>
      <c r="H1853" s="7" t="n">
        <v>2</v>
      </c>
      <c r="I1853" s="7" t="n">
        <v>0</v>
      </c>
    </row>
    <row r="1854" spans="1:12">
      <c r="A1854" t="s">
        <v>4</v>
      </c>
      <c r="B1854" s="4" t="s">
        <v>5</v>
      </c>
    </row>
    <row r="1855" spans="1:12">
      <c r="A1855" t="n">
        <v>21788</v>
      </c>
      <c r="B1855" s="38" t="n">
        <v>28</v>
      </c>
    </row>
    <row r="1856" spans="1:12">
      <c r="A1856" t="s">
        <v>4</v>
      </c>
      <c r="B1856" s="4" t="s">
        <v>5</v>
      </c>
      <c r="C1856" s="4" t="s">
        <v>7</v>
      </c>
    </row>
    <row r="1857" spans="1:12">
      <c r="A1857" t="n">
        <v>21789</v>
      </c>
      <c r="B1857" s="45" t="n">
        <v>23</v>
      </c>
      <c r="C1857" s="7" t="n">
        <v>10</v>
      </c>
    </row>
    <row r="1858" spans="1:12">
      <c r="A1858" t="s">
        <v>4</v>
      </c>
      <c r="B1858" s="4" t="s">
        <v>5</v>
      </c>
      <c r="C1858" s="4" t="s">
        <v>7</v>
      </c>
      <c r="D1858" s="4" t="s">
        <v>8</v>
      </c>
    </row>
    <row r="1859" spans="1:12">
      <c r="A1859" t="n">
        <v>21791</v>
      </c>
      <c r="B1859" s="6" t="n">
        <v>2</v>
      </c>
      <c r="C1859" s="7" t="n">
        <v>10</v>
      </c>
      <c r="D1859" s="7" t="s">
        <v>139</v>
      </c>
    </row>
    <row r="1860" spans="1:12">
      <c r="A1860" t="s">
        <v>4</v>
      </c>
      <c r="B1860" s="4" t="s">
        <v>5</v>
      </c>
      <c r="C1860" s="4" t="s">
        <v>7</v>
      </c>
    </row>
    <row r="1861" spans="1:12">
      <c r="A1861" t="n">
        <v>21814</v>
      </c>
      <c r="B1861" s="35" t="n">
        <v>74</v>
      </c>
      <c r="C1861" s="7" t="n">
        <v>46</v>
      </c>
    </row>
    <row r="1862" spans="1:12">
      <c r="A1862" t="s">
        <v>4</v>
      </c>
      <c r="B1862" s="4" t="s">
        <v>5</v>
      </c>
      <c r="C1862" s="4" t="s">
        <v>7</v>
      </c>
    </row>
    <row r="1863" spans="1:12">
      <c r="A1863" t="n">
        <v>21816</v>
      </c>
      <c r="B1863" s="35" t="n">
        <v>74</v>
      </c>
      <c r="C1863" s="7" t="n">
        <v>54</v>
      </c>
    </row>
    <row r="1864" spans="1:12">
      <c r="A1864" t="s">
        <v>4</v>
      </c>
      <c r="B1864" s="4" t="s">
        <v>5</v>
      </c>
    </row>
    <row r="1865" spans="1:12">
      <c r="A1865" t="n">
        <v>21818</v>
      </c>
      <c r="B1865" s="5" t="n">
        <v>1</v>
      </c>
    </row>
    <row r="1866" spans="1:12" s="3" customFormat="1" customHeight="0">
      <c r="A1866" s="3" t="s">
        <v>2</v>
      </c>
      <c r="B1866" s="3" t="s">
        <v>235</v>
      </c>
    </row>
    <row r="1867" spans="1:12">
      <c r="A1867" t="s">
        <v>4</v>
      </c>
      <c r="B1867" s="4" t="s">
        <v>5</v>
      </c>
      <c r="C1867" s="4" t="s">
        <v>7</v>
      </c>
      <c r="D1867" s="4" t="s">
        <v>10</v>
      </c>
      <c r="E1867" s="4" t="s">
        <v>7</v>
      </c>
      <c r="F1867" s="4" t="s">
        <v>7</v>
      </c>
      <c r="G1867" s="4" t="s">
        <v>7</v>
      </c>
      <c r="H1867" s="4" t="s">
        <v>10</v>
      </c>
      <c r="I1867" s="4" t="s">
        <v>11</v>
      </c>
      <c r="J1867" s="4" t="s">
        <v>11</v>
      </c>
    </row>
    <row r="1868" spans="1:12">
      <c r="A1868" t="n">
        <v>21820</v>
      </c>
      <c r="B1868" s="25" t="n">
        <v>6</v>
      </c>
      <c r="C1868" s="7" t="n">
        <v>33</v>
      </c>
      <c r="D1868" s="7" t="n">
        <v>65534</v>
      </c>
      <c r="E1868" s="7" t="n">
        <v>9</v>
      </c>
      <c r="F1868" s="7" t="n">
        <v>1</v>
      </c>
      <c r="G1868" s="7" t="n">
        <v>1</v>
      </c>
      <c r="H1868" s="7" t="n">
        <v>5</v>
      </c>
      <c r="I1868" s="10" t="n">
        <f t="normal" ca="1">A1870</f>
        <v>0</v>
      </c>
      <c r="J1868" s="10" t="n">
        <f t="normal" ca="1">A1874</f>
        <v>0</v>
      </c>
    </row>
    <row r="1869" spans="1:12">
      <c r="A1869" t="s">
        <v>4</v>
      </c>
      <c r="B1869" s="4" t="s">
        <v>5</v>
      </c>
      <c r="C1869" s="4" t="s">
        <v>10</v>
      </c>
      <c r="D1869" s="4" t="s">
        <v>15</v>
      </c>
      <c r="E1869" s="4" t="s">
        <v>15</v>
      </c>
      <c r="F1869" s="4" t="s">
        <v>15</v>
      </c>
      <c r="G1869" s="4" t="s">
        <v>15</v>
      </c>
    </row>
    <row r="1870" spans="1:12">
      <c r="A1870" t="n">
        <v>21837</v>
      </c>
      <c r="B1870" s="26" t="n">
        <v>46</v>
      </c>
      <c r="C1870" s="7" t="n">
        <v>65534</v>
      </c>
      <c r="D1870" s="7" t="n">
        <v>-14.9300003051758</v>
      </c>
      <c r="E1870" s="7" t="n">
        <v>0</v>
      </c>
      <c r="F1870" s="7" t="n">
        <v>-8.10999965667725</v>
      </c>
      <c r="G1870" s="7" t="n">
        <v>180.300003051758</v>
      </c>
    </row>
    <row r="1871" spans="1:12">
      <c r="A1871" t="s">
        <v>4</v>
      </c>
      <c r="B1871" s="4" t="s">
        <v>5</v>
      </c>
      <c r="C1871" s="4" t="s">
        <v>11</v>
      </c>
    </row>
    <row r="1872" spans="1:12">
      <c r="A1872" t="n">
        <v>21856</v>
      </c>
      <c r="B1872" s="12" t="n">
        <v>3</v>
      </c>
      <c r="C1872" s="10" t="n">
        <f t="normal" ca="1">A1874</f>
        <v>0</v>
      </c>
    </row>
    <row r="1873" spans="1:10">
      <c r="A1873" t="s">
        <v>4</v>
      </c>
      <c r="B1873" s="4" t="s">
        <v>5</v>
      </c>
    </row>
    <row r="1874" spans="1:10">
      <c r="A1874" t="n">
        <v>21861</v>
      </c>
      <c r="B1874" s="5" t="n">
        <v>1</v>
      </c>
    </row>
    <row r="1875" spans="1:10" s="3" customFormat="1" customHeight="0">
      <c r="A1875" s="3" t="s">
        <v>2</v>
      </c>
      <c r="B1875" s="3" t="s">
        <v>236</v>
      </c>
    </row>
    <row r="1876" spans="1:10">
      <c r="A1876" t="s">
        <v>4</v>
      </c>
      <c r="B1876" s="4" t="s">
        <v>5</v>
      </c>
      <c r="C1876" s="4" t="s">
        <v>7</v>
      </c>
      <c r="D1876" s="4" t="s">
        <v>10</v>
      </c>
      <c r="E1876" s="4" t="s">
        <v>7</v>
      </c>
      <c r="F1876" s="4" t="s">
        <v>11</v>
      </c>
    </row>
    <row r="1877" spans="1:10">
      <c r="A1877" t="n">
        <v>21864</v>
      </c>
      <c r="B1877" s="9" t="n">
        <v>5</v>
      </c>
      <c r="C1877" s="7" t="n">
        <v>30</v>
      </c>
      <c r="D1877" s="7" t="n">
        <v>8950</v>
      </c>
      <c r="E1877" s="7" t="n">
        <v>1</v>
      </c>
      <c r="F1877" s="10" t="n">
        <f t="normal" ca="1">A1907</f>
        <v>0</v>
      </c>
    </row>
    <row r="1878" spans="1:10">
      <c r="A1878" t="s">
        <v>4</v>
      </c>
      <c r="B1878" s="4" t="s">
        <v>5</v>
      </c>
      <c r="C1878" s="4" t="s">
        <v>10</v>
      </c>
      <c r="D1878" s="4" t="s">
        <v>7</v>
      </c>
      <c r="E1878" s="4" t="s">
        <v>7</v>
      </c>
      <c r="F1878" s="4" t="s">
        <v>8</v>
      </c>
    </row>
    <row r="1879" spans="1:10">
      <c r="A1879" t="n">
        <v>21873</v>
      </c>
      <c r="B1879" s="23" t="n">
        <v>20</v>
      </c>
      <c r="C1879" s="7" t="n">
        <v>65534</v>
      </c>
      <c r="D1879" s="7" t="n">
        <v>3</v>
      </c>
      <c r="E1879" s="7" t="n">
        <v>10</v>
      </c>
      <c r="F1879" s="7" t="s">
        <v>57</v>
      </c>
    </row>
    <row r="1880" spans="1:10">
      <c r="A1880" t="s">
        <v>4</v>
      </c>
      <c r="B1880" s="4" t="s">
        <v>5</v>
      </c>
      <c r="C1880" s="4" t="s">
        <v>10</v>
      </c>
    </row>
    <row r="1881" spans="1:10">
      <c r="A1881" t="n">
        <v>21894</v>
      </c>
      <c r="B1881" s="27" t="n">
        <v>16</v>
      </c>
      <c r="C1881" s="7" t="n">
        <v>0</v>
      </c>
    </row>
    <row r="1882" spans="1:10">
      <c r="A1882" t="s">
        <v>4</v>
      </c>
      <c r="B1882" s="4" t="s">
        <v>5</v>
      </c>
      <c r="C1882" s="4" t="s">
        <v>7</v>
      </c>
      <c r="D1882" s="4" t="s">
        <v>10</v>
      </c>
    </row>
    <row r="1883" spans="1:10">
      <c r="A1883" t="n">
        <v>21897</v>
      </c>
      <c r="B1883" s="36" t="n">
        <v>22</v>
      </c>
      <c r="C1883" s="7" t="n">
        <v>10</v>
      </c>
      <c r="D1883" s="7" t="n">
        <v>0</v>
      </c>
    </row>
    <row r="1884" spans="1:10">
      <c r="A1884" t="s">
        <v>4</v>
      </c>
      <c r="B1884" s="4" t="s">
        <v>5</v>
      </c>
      <c r="C1884" s="4" t="s">
        <v>7</v>
      </c>
      <c r="D1884" s="4" t="s">
        <v>10</v>
      </c>
      <c r="E1884" s="4" t="s">
        <v>7</v>
      </c>
      <c r="F1884" s="4" t="s">
        <v>7</v>
      </c>
      <c r="G1884" s="4" t="s">
        <v>11</v>
      </c>
    </row>
    <row r="1885" spans="1:10">
      <c r="A1885" t="n">
        <v>21901</v>
      </c>
      <c r="B1885" s="9" t="n">
        <v>5</v>
      </c>
      <c r="C1885" s="7" t="n">
        <v>30</v>
      </c>
      <c r="D1885" s="7" t="n">
        <v>3</v>
      </c>
      <c r="E1885" s="7" t="n">
        <v>8</v>
      </c>
      <c r="F1885" s="7" t="n">
        <v>1</v>
      </c>
      <c r="G1885" s="10" t="n">
        <f t="normal" ca="1">A1899</f>
        <v>0</v>
      </c>
    </row>
    <row r="1886" spans="1:10">
      <c r="A1886" t="s">
        <v>4</v>
      </c>
      <c r="B1886" s="4" t="s">
        <v>5</v>
      </c>
      <c r="C1886" s="4" t="s">
        <v>7</v>
      </c>
      <c r="D1886" s="4" t="s">
        <v>10</v>
      </c>
      <c r="E1886" s="4" t="s">
        <v>8</v>
      </c>
    </row>
    <row r="1887" spans="1:10">
      <c r="A1887" t="n">
        <v>21911</v>
      </c>
      <c r="B1887" s="32" t="n">
        <v>51</v>
      </c>
      <c r="C1887" s="7" t="n">
        <v>4</v>
      </c>
      <c r="D1887" s="7" t="n">
        <v>65534</v>
      </c>
      <c r="E1887" s="7" t="s">
        <v>68</v>
      </c>
    </row>
    <row r="1888" spans="1:10">
      <c r="A1888" t="s">
        <v>4</v>
      </c>
      <c r="B1888" s="4" t="s">
        <v>5</v>
      </c>
      <c r="C1888" s="4" t="s">
        <v>10</v>
      </c>
    </row>
    <row r="1889" spans="1:7">
      <c r="A1889" t="n">
        <v>21924</v>
      </c>
      <c r="B1889" s="27" t="n">
        <v>16</v>
      </c>
      <c r="C1889" s="7" t="n">
        <v>0</v>
      </c>
    </row>
    <row r="1890" spans="1:7">
      <c r="A1890" t="s">
        <v>4</v>
      </c>
      <c r="B1890" s="4" t="s">
        <v>5</v>
      </c>
      <c r="C1890" s="4" t="s">
        <v>10</v>
      </c>
      <c r="D1890" s="4" t="s">
        <v>59</v>
      </c>
      <c r="E1890" s="4" t="s">
        <v>7</v>
      </c>
      <c r="F1890" s="4" t="s">
        <v>7</v>
      </c>
      <c r="G1890" s="4" t="s">
        <v>59</v>
      </c>
      <c r="H1890" s="4" t="s">
        <v>7</v>
      </c>
      <c r="I1890" s="4" t="s">
        <v>7</v>
      </c>
      <c r="J1890" s="4" t="s">
        <v>59</v>
      </c>
      <c r="K1890" s="4" t="s">
        <v>7</v>
      </c>
      <c r="L1890" s="4" t="s">
        <v>7</v>
      </c>
    </row>
    <row r="1891" spans="1:7">
      <c r="A1891" t="n">
        <v>21927</v>
      </c>
      <c r="B1891" s="37" t="n">
        <v>26</v>
      </c>
      <c r="C1891" s="7" t="n">
        <v>65534</v>
      </c>
      <c r="D1891" s="7" t="s">
        <v>237</v>
      </c>
      <c r="E1891" s="7" t="n">
        <v>2</v>
      </c>
      <c r="F1891" s="7" t="n">
        <v>3</v>
      </c>
      <c r="G1891" s="7" t="s">
        <v>238</v>
      </c>
      <c r="H1891" s="7" t="n">
        <v>2</v>
      </c>
      <c r="I1891" s="7" t="n">
        <v>3</v>
      </c>
      <c r="J1891" s="7" t="s">
        <v>239</v>
      </c>
      <c r="K1891" s="7" t="n">
        <v>2</v>
      </c>
      <c r="L1891" s="7" t="n">
        <v>0</v>
      </c>
    </row>
    <row r="1892" spans="1:7">
      <c r="A1892" t="s">
        <v>4</v>
      </c>
      <c r="B1892" s="4" t="s">
        <v>5</v>
      </c>
    </row>
    <row r="1893" spans="1:7">
      <c r="A1893" t="n">
        <v>22164</v>
      </c>
      <c r="B1893" s="38" t="n">
        <v>28</v>
      </c>
    </row>
    <row r="1894" spans="1:7">
      <c r="A1894" t="s">
        <v>4</v>
      </c>
      <c r="B1894" s="4" t="s">
        <v>5</v>
      </c>
      <c r="C1894" s="4" t="s">
        <v>10</v>
      </c>
    </row>
    <row r="1895" spans="1:7">
      <c r="A1895" t="n">
        <v>22165</v>
      </c>
      <c r="B1895" s="11" t="n">
        <v>12</v>
      </c>
      <c r="C1895" s="7" t="n">
        <v>3</v>
      </c>
    </row>
    <row r="1896" spans="1:7">
      <c r="A1896" t="s">
        <v>4</v>
      </c>
      <c r="B1896" s="4" t="s">
        <v>5</v>
      </c>
      <c r="C1896" s="4" t="s">
        <v>11</v>
      </c>
    </row>
    <row r="1897" spans="1:7">
      <c r="A1897" t="n">
        <v>22168</v>
      </c>
      <c r="B1897" s="12" t="n">
        <v>3</v>
      </c>
      <c r="C1897" s="10" t="n">
        <f t="normal" ca="1">A1907</f>
        <v>0</v>
      </c>
    </row>
    <row r="1898" spans="1:7">
      <c r="A1898" t="s">
        <v>4</v>
      </c>
      <c r="B1898" s="4" t="s">
        <v>5</v>
      </c>
      <c r="C1898" s="4" t="s">
        <v>7</v>
      </c>
      <c r="D1898" s="4" t="s">
        <v>10</v>
      </c>
      <c r="E1898" s="4" t="s">
        <v>8</v>
      </c>
    </row>
    <row r="1899" spans="1:7">
      <c r="A1899" t="n">
        <v>22173</v>
      </c>
      <c r="B1899" s="32" t="n">
        <v>51</v>
      </c>
      <c r="C1899" s="7" t="n">
        <v>4</v>
      </c>
      <c r="D1899" s="7" t="n">
        <v>65534</v>
      </c>
      <c r="E1899" s="7" t="s">
        <v>68</v>
      </c>
    </row>
    <row r="1900" spans="1:7">
      <c r="A1900" t="s">
        <v>4</v>
      </c>
      <c r="B1900" s="4" t="s">
        <v>5</v>
      </c>
      <c r="C1900" s="4" t="s">
        <v>10</v>
      </c>
    </row>
    <row r="1901" spans="1:7">
      <c r="A1901" t="n">
        <v>22186</v>
      </c>
      <c r="B1901" s="27" t="n">
        <v>16</v>
      </c>
      <c r="C1901" s="7" t="n">
        <v>0</v>
      </c>
    </row>
    <row r="1902" spans="1:7">
      <c r="A1902" t="s">
        <v>4</v>
      </c>
      <c r="B1902" s="4" t="s">
        <v>5</v>
      </c>
      <c r="C1902" s="4" t="s">
        <v>10</v>
      </c>
      <c r="D1902" s="4" t="s">
        <v>59</v>
      </c>
      <c r="E1902" s="4" t="s">
        <v>7</v>
      </c>
      <c r="F1902" s="4" t="s">
        <v>7</v>
      </c>
      <c r="G1902" s="4" t="s">
        <v>59</v>
      </c>
      <c r="H1902" s="4" t="s">
        <v>7</v>
      </c>
      <c r="I1902" s="4" t="s">
        <v>7</v>
      </c>
    </row>
    <row r="1903" spans="1:7">
      <c r="A1903" t="n">
        <v>22189</v>
      </c>
      <c r="B1903" s="37" t="n">
        <v>26</v>
      </c>
      <c r="C1903" s="7" t="n">
        <v>65534</v>
      </c>
      <c r="D1903" s="7" t="s">
        <v>240</v>
      </c>
      <c r="E1903" s="7" t="n">
        <v>2</v>
      </c>
      <c r="F1903" s="7" t="n">
        <v>3</v>
      </c>
      <c r="G1903" s="7" t="s">
        <v>241</v>
      </c>
      <c r="H1903" s="7" t="n">
        <v>2</v>
      </c>
      <c r="I1903" s="7" t="n">
        <v>0</v>
      </c>
    </row>
    <row r="1904" spans="1:7">
      <c r="A1904" t="s">
        <v>4</v>
      </c>
      <c r="B1904" s="4" t="s">
        <v>5</v>
      </c>
    </row>
    <row r="1905" spans="1:12">
      <c r="A1905" t="n">
        <v>22329</v>
      </c>
      <c r="B1905" s="38" t="n">
        <v>28</v>
      </c>
    </row>
    <row r="1906" spans="1:12">
      <c r="A1906" t="s">
        <v>4</v>
      </c>
      <c r="B1906" s="4" t="s">
        <v>5</v>
      </c>
      <c r="C1906" s="4" t="s">
        <v>7</v>
      </c>
    </row>
    <row r="1907" spans="1:12">
      <c r="A1907" t="n">
        <v>22330</v>
      </c>
      <c r="B1907" s="45" t="n">
        <v>23</v>
      </c>
      <c r="C1907" s="7" t="n">
        <v>10</v>
      </c>
    </row>
    <row r="1908" spans="1:12">
      <c r="A1908" t="s">
        <v>4</v>
      </c>
      <c r="B1908" s="4" t="s">
        <v>5</v>
      </c>
      <c r="C1908" s="4" t="s">
        <v>7</v>
      </c>
      <c r="D1908" s="4" t="s">
        <v>8</v>
      </c>
    </row>
    <row r="1909" spans="1:12">
      <c r="A1909" t="n">
        <v>22332</v>
      </c>
      <c r="B1909" s="6" t="n">
        <v>2</v>
      </c>
      <c r="C1909" s="7" t="n">
        <v>10</v>
      </c>
      <c r="D1909" s="7" t="s">
        <v>139</v>
      </c>
    </row>
    <row r="1910" spans="1:12">
      <c r="A1910" t="s">
        <v>4</v>
      </c>
      <c r="B1910" s="4" t="s">
        <v>5</v>
      </c>
      <c r="C1910" s="4" t="s">
        <v>7</v>
      </c>
    </row>
    <row r="1911" spans="1:12">
      <c r="A1911" t="n">
        <v>22355</v>
      </c>
      <c r="B1911" s="35" t="n">
        <v>74</v>
      </c>
      <c r="C1911" s="7" t="n">
        <v>46</v>
      </c>
    </row>
    <row r="1912" spans="1:12">
      <c r="A1912" t="s">
        <v>4</v>
      </c>
      <c r="B1912" s="4" t="s">
        <v>5</v>
      </c>
      <c r="C1912" s="4" t="s">
        <v>7</v>
      </c>
    </row>
    <row r="1913" spans="1:12">
      <c r="A1913" t="n">
        <v>22357</v>
      </c>
      <c r="B1913" s="35" t="n">
        <v>74</v>
      </c>
      <c r="C1913" s="7" t="n">
        <v>54</v>
      </c>
    </row>
    <row r="1914" spans="1:12">
      <c r="A1914" t="s">
        <v>4</v>
      </c>
      <c r="B1914" s="4" t="s">
        <v>5</v>
      </c>
    </row>
    <row r="1915" spans="1:12">
      <c r="A1915" t="n">
        <v>22359</v>
      </c>
      <c r="B1915" s="5" t="n">
        <v>1</v>
      </c>
    </row>
    <row r="1916" spans="1:12" s="3" customFormat="1" customHeight="0">
      <c r="A1916" s="3" t="s">
        <v>2</v>
      </c>
      <c r="B1916" s="3" t="s">
        <v>242</v>
      </c>
    </row>
    <row r="1917" spans="1:12">
      <c r="A1917" t="s">
        <v>4</v>
      </c>
      <c r="B1917" s="4" t="s">
        <v>5</v>
      </c>
      <c r="C1917" s="4" t="s">
        <v>7</v>
      </c>
      <c r="D1917" s="4" t="s">
        <v>10</v>
      </c>
      <c r="E1917" s="4" t="s">
        <v>7</v>
      </c>
      <c r="F1917" s="4" t="s">
        <v>7</v>
      </c>
      <c r="G1917" s="4" t="s">
        <v>7</v>
      </c>
      <c r="H1917" s="4" t="s">
        <v>10</v>
      </c>
      <c r="I1917" s="4" t="s">
        <v>11</v>
      </c>
      <c r="J1917" s="4" t="s">
        <v>10</v>
      </c>
      <c r="K1917" s="4" t="s">
        <v>11</v>
      </c>
      <c r="L1917" s="4" t="s">
        <v>11</v>
      </c>
    </row>
    <row r="1918" spans="1:12">
      <c r="A1918" t="n">
        <v>22360</v>
      </c>
      <c r="B1918" s="25" t="n">
        <v>6</v>
      </c>
      <c r="C1918" s="7" t="n">
        <v>33</v>
      </c>
      <c r="D1918" s="7" t="n">
        <v>65534</v>
      </c>
      <c r="E1918" s="7" t="n">
        <v>9</v>
      </c>
      <c r="F1918" s="7" t="n">
        <v>1</v>
      </c>
      <c r="G1918" s="7" t="n">
        <v>2</v>
      </c>
      <c r="H1918" s="7" t="n">
        <v>3</v>
      </c>
      <c r="I1918" s="10" t="n">
        <f t="normal" ca="1">A1920</f>
        <v>0</v>
      </c>
      <c r="J1918" s="7" t="n">
        <v>8</v>
      </c>
      <c r="K1918" s="10" t="n">
        <f t="normal" ca="1">A1928</f>
        <v>0</v>
      </c>
      <c r="L1918" s="10" t="n">
        <f t="normal" ca="1">A1944</f>
        <v>0</v>
      </c>
    </row>
    <row r="1919" spans="1:12">
      <c r="A1919" t="s">
        <v>4</v>
      </c>
      <c r="B1919" s="4" t="s">
        <v>5</v>
      </c>
      <c r="C1919" s="4" t="s">
        <v>10</v>
      </c>
      <c r="D1919" s="4" t="s">
        <v>15</v>
      </c>
      <c r="E1919" s="4" t="s">
        <v>15</v>
      </c>
      <c r="F1919" s="4" t="s">
        <v>15</v>
      </c>
      <c r="G1919" s="4" t="s">
        <v>15</v>
      </c>
    </row>
    <row r="1920" spans="1:12">
      <c r="A1920" t="n">
        <v>22383</v>
      </c>
      <c r="B1920" s="26" t="n">
        <v>46</v>
      </c>
      <c r="C1920" s="7" t="n">
        <v>65534</v>
      </c>
      <c r="D1920" s="7" t="n">
        <v>17.6599998474121</v>
      </c>
      <c r="E1920" s="7" t="n">
        <v>4</v>
      </c>
      <c r="F1920" s="7" t="n">
        <v>11.1400003433228</v>
      </c>
      <c r="G1920" s="7" t="n">
        <v>279</v>
      </c>
    </row>
    <row r="1921" spans="1:12">
      <c r="A1921" t="s">
        <v>4</v>
      </c>
      <c r="B1921" s="4" t="s">
        <v>5</v>
      </c>
      <c r="C1921" s="4" t="s">
        <v>10</v>
      </c>
    </row>
    <row r="1922" spans="1:12">
      <c r="A1922" t="n">
        <v>22402</v>
      </c>
      <c r="B1922" s="27" t="n">
        <v>16</v>
      </c>
      <c r="C1922" s="7" t="n">
        <v>0</v>
      </c>
    </row>
    <row r="1923" spans="1:12">
      <c r="A1923" t="s">
        <v>4</v>
      </c>
      <c r="B1923" s="4" t="s">
        <v>5</v>
      </c>
      <c r="C1923" s="4" t="s">
        <v>10</v>
      </c>
      <c r="D1923" s="4" t="s">
        <v>10</v>
      </c>
      <c r="E1923" s="4" t="s">
        <v>10</v>
      </c>
    </row>
    <row r="1924" spans="1:12">
      <c r="A1924" t="n">
        <v>22405</v>
      </c>
      <c r="B1924" s="34" t="n">
        <v>61</v>
      </c>
      <c r="C1924" s="7" t="n">
        <v>65534</v>
      </c>
      <c r="D1924" s="7" t="n">
        <v>5703</v>
      </c>
      <c r="E1924" s="7" t="n">
        <v>0</v>
      </c>
    </row>
    <row r="1925" spans="1:12">
      <c r="A1925" t="s">
        <v>4</v>
      </c>
      <c r="B1925" s="4" t="s">
        <v>5</v>
      </c>
      <c r="C1925" s="4" t="s">
        <v>11</v>
      </c>
    </row>
    <row r="1926" spans="1:12">
      <c r="A1926" t="n">
        <v>22412</v>
      </c>
      <c r="B1926" s="12" t="n">
        <v>3</v>
      </c>
      <c r="C1926" s="10" t="n">
        <f t="normal" ca="1">A1944</f>
        <v>0</v>
      </c>
    </row>
    <row r="1927" spans="1:12">
      <c r="A1927" t="s">
        <v>4</v>
      </c>
      <c r="B1927" s="4" t="s">
        <v>5</v>
      </c>
      <c r="C1927" s="4" t="s">
        <v>10</v>
      </c>
      <c r="D1927" s="4" t="s">
        <v>15</v>
      </c>
      <c r="E1927" s="4" t="s">
        <v>15</v>
      </c>
      <c r="F1927" s="4" t="s">
        <v>15</v>
      </c>
      <c r="G1927" s="4" t="s">
        <v>15</v>
      </c>
    </row>
    <row r="1928" spans="1:12">
      <c r="A1928" t="n">
        <v>22417</v>
      </c>
      <c r="B1928" s="26" t="n">
        <v>46</v>
      </c>
      <c r="C1928" s="7" t="n">
        <v>65534</v>
      </c>
      <c r="D1928" s="7" t="n">
        <v>17.6599998474121</v>
      </c>
      <c r="E1928" s="7" t="n">
        <v>4</v>
      </c>
      <c r="F1928" s="7" t="n">
        <v>11.1400003433228</v>
      </c>
      <c r="G1928" s="7" t="n">
        <v>279</v>
      </c>
    </row>
    <row r="1929" spans="1:12">
      <c r="A1929" t="s">
        <v>4</v>
      </c>
      <c r="B1929" s="4" t="s">
        <v>5</v>
      </c>
      <c r="C1929" s="4" t="s">
        <v>10</v>
      </c>
    </row>
    <row r="1930" spans="1:12">
      <c r="A1930" t="n">
        <v>22436</v>
      </c>
      <c r="B1930" s="27" t="n">
        <v>16</v>
      </c>
      <c r="C1930" s="7" t="n">
        <v>0</v>
      </c>
    </row>
    <row r="1931" spans="1:12">
      <c r="A1931" t="s">
        <v>4</v>
      </c>
      <c r="B1931" s="4" t="s">
        <v>5</v>
      </c>
      <c r="C1931" s="4" t="s">
        <v>10</v>
      </c>
      <c r="D1931" s="4" t="s">
        <v>10</v>
      </c>
      <c r="E1931" s="4" t="s">
        <v>10</v>
      </c>
    </row>
    <row r="1932" spans="1:12">
      <c r="A1932" t="n">
        <v>22439</v>
      </c>
      <c r="B1932" s="34" t="n">
        <v>61</v>
      </c>
      <c r="C1932" s="7" t="n">
        <v>5720</v>
      </c>
      <c r="D1932" s="7" t="n">
        <v>5703</v>
      </c>
      <c r="E1932" s="7" t="n">
        <v>0</v>
      </c>
    </row>
    <row r="1933" spans="1:12">
      <c r="A1933" t="s">
        <v>4</v>
      </c>
      <c r="B1933" s="4" t="s">
        <v>5</v>
      </c>
      <c r="C1933" s="4" t="s">
        <v>10</v>
      </c>
      <c r="D1933" s="4" t="s">
        <v>10</v>
      </c>
      <c r="E1933" s="4" t="s">
        <v>10</v>
      </c>
    </row>
    <row r="1934" spans="1:12">
      <c r="A1934" t="n">
        <v>22446</v>
      </c>
      <c r="B1934" s="34" t="n">
        <v>61</v>
      </c>
      <c r="C1934" s="7" t="n">
        <v>5703</v>
      </c>
      <c r="D1934" s="7" t="n">
        <v>5720</v>
      </c>
      <c r="E1934" s="7" t="n">
        <v>0</v>
      </c>
    </row>
    <row r="1935" spans="1:12">
      <c r="A1935" t="s">
        <v>4</v>
      </c>
      <c r="B1935" s="4" t="s">
        <v>5</v>
      </c>
      <c r="C1935" s="4" t="s">
        <v>7</v>
      </c>
      <c r="D1935" s="4" t="s">
        <v>10</v>
      </c>
      <c r="E1935" s="4" t="s">
        <v>7</v>
      </c>
      <c r="F1935" s="4" t="s">
        <v>8</v>
      </c>
      <c r="G1935" s="4" t="s">
        <v>8</v>
      </c>
      <c r="H1935" s="4" t="s">
        <v>8</v>
      </c>
      <c r="I1935" s="4" t="s">
        <v>8</v>
      </c>
      <c r="J1935" s="4" t="s">
        <v>8</v>
      </c>
      <c r="K1935" s="4" t="s">
        <v>8</v>
      </c>
      <c r="L1935" s="4" t="s">
        <v>8</v>
      </c>
      <c r="M1935" s="4" t="s">
        <v>8</v>
      </c>
      <c r="N1935" s="4" t="s">
        <v>8</v>
      </c>
      <c r="O1935" s="4" t="s">
        <v>8</v>
      </c>
      <c r="P1935" s="4" t="s">
        <v>8</v>
      </c>
      <c r="Q1935" s="4" t="s">
        <v>8</v>
      </c>
      <c r="R1935" s="4" t="s">
        <v>8</v>
      </c>
      <c r="S1935" s="4" t="s">
        <v>8</v>
      </c>
      <c r="T1935" s="4" t="s">
        <v>8</v>
      </c>
      <c r="U1935" s="4" t="s">
        <v>8</v>
      </c>
    </row>
    <row r="1936" spans="1:12">
      <c r="A1936" t="n">
        <v>22453</v>
      </c>
      <c r="B1936" s="29" t="n">
        <v>36</v>
      </c>
      <c r="C1936" s="7" t="n">
        <v>8</v>
      </c>
      <c r="D1936" s="7" t="n">
        <v>65534</v>
      </c>
      <c r="E1936" s="7" t="n">
        <v>0</v>
      </c>
      <c r="F1936" s="7" t="s">
        <v>243</v>
      </c>
      <c r="G1936" s="7" t="s">
        <v>20</v>
      </c>
      <c r="H1936" s="7" t="s">
        <v>20</v>
      </c>
      <c r="I1936" s="7" t="s">
        <v>20</v>
      </c>
      <c r="J1936" s="7" t="s">
        <v>20</v>
      </c>
      <c r="K1936" s="7" t="s">
        <v>20</v>
      </c>
      <c r="L1936" s="7" t="s">
        <v>20</v>
      </c>
      <c r="M1936" s="7" t="s">
        <v>20</v>
      </c>
      <c r="N1936" s="7" t="s">
        <v>20</v>
      </c>
      <c r="O1936" s="7" t="s">
        <v>20</v>
      </c>
      <c r="P1936" s="7" t="s">
        <v>20</v>
      </c>
      <c r="Q1936" s="7" t="s">
        <v>20</v>
      </c>
      <c r="R1936" s="7" t="s">
        <v>20</v>
      </c>
      <c r="S1936" s="7" t="s">
        <v>20</v>
      </c>
      <c r="T1936" s="7" t="s">
        <v>20</v>
      </c>
      <c r="U1936" s="7" t="s">
        <v>20</v>
      </c>
    </row>
    <row r="1937" spans="1:21">
      <c r="A1937" t="s">
        <v>4</v>
      </c>
      <c r="B1937" s="4" t="s">
        <v>5</v>
      </c>
      <c r="C1937" s="4" t="s">
        <v>10</v>
      </c>
      <c r="D1937" s="4" t="s">
        <v>7</v>
      </c>
      <c r="E1937" s="4" t="s">
        <v>8</v>
      </c>
      <c r="F1937" s="4" t="s">
        <v>15</v>
      </c>
      <c r="G1937" s="4" t="s">
        <v>15</v>
      </c>
      <c r="H1937" s="4" t="s">
        <v>15</v>
      </c>
    </row>
    <row r="1938" spans="1:21">
      <c r="A1938" t="n">
        <v>22486</v>
      </c>
      <c r="B1938" s="30" t="n">
        <v>48</v>
      </c>
      <c r="C1938" s="7" t="n">
        <v>65534</v>
      </c>
      <c r="D1938" s="7" t="n">
        <v>0</v>
      </c>
      <c r="E1938" s="7" t="s">
        <v>243</v>
      </c>
      <c r="F1938" s="7" t="n">
        <v>0</v>
      </c>
      <c r="G1938" s="7" t="n">
        <v>1</v>
      </c>
      <c r="H1938" s="7" t="n">
        <v>1.40129846432482e-45</v>
      </c>
    </row>
    <row r="1939" spans="1:21">
      <c r="A1939" t="s">
        <v>4</v>
      </c>
      <c r="B1939" s="4" t="s">
        <v>5</v>
      </c>
      <c r="C1939" s="4" t="s">
        <v>10</v>
      </c>
      <c r="D1939" s="4" t="s">
        <v>16</v>
      </c>
    </row>
    <row r="1940" spans="1:21">
      <c r="A1940" t="n">
        <v>22515</v>
      </c>
      <c r="B1940" s="31" t="n">
        <v>43</v>
      </c>
      <c r="C1940" s="7" t="n">
        <v>65534</v>
      </c>
      <c r="D1940" s="7" t="n">
        <v>64</v>
      </c>
    </row>
    <row r="1941" spans="1:21">
      <c r="A1941" t="s">
        <v>4</v>
      </c>
      <c r="B1941" s="4" t="s">
        <v>5</v>
      </c>
      <c r="C1941" s="4" t="s">
        <v>11</v>
      </c>
    </row>
    <row r="1942" spans="1:21">
      <c r="A1942" t="n">
        <v>22522</v>
      </c>
      <c r="B1942" s="12" t="n">
        <v>3</v>
      </c>
      <c r="C1942" s="10" t="n">
        <f t="normal" ca="1">A1944</f>
        <v>0</v>
      </c>
    </row>
    <row r="1943" spans="1:21">
      <c r="A1943" t="s">
        <v>4</v>
      </c>
      <c r="B1943" s="4" t="s">
        <v>5</v>
      </c>
    </row>
    <row r="1944" spans="1:21">
      <c r="A1944" t="n">
        <v>22527</v>
      </c>
      <c r="B1944" s="5" t="n">
        <v>1</v>
      </c>
    </row>
    <row r="1945" spans="1:21" s="3" customFormat="1" customHeight="0">
      <c r="A1945" s="3" t="s">
        <v>2</v>
      </c>
      <c r="B1945" s="3" t="s">
        <v>244</v>
      </c>
    </row>
    <row r="1946" spans="1:21">
      <c r="A1946" t="s">
        <v>4</v>
      </c>
      <c r="B1946" s="4" t="s">
        <v>5</v>
      </c>
      <c r="C1946" s="4" t="s">
        <v>7</v>
      </c>
      <c r="D1946" s="4" t="s">
        <v>10</v>
      </c>
      <c r="E1946" s="4" t="s">
        <v>7</v>
      </c>
      <c r="F1946" s="4" t="s">
        <v>11</v>
      </c>
    </row>
    <row r="1947" spans="1:21">
      <c r="A1947" t="n">
        <v>22528</v>
      </c>
      <c r="B1947" s="9" t="n">
        <v>5</v>
      </c>
      <c r="C1947" s="7" t="n">
        <v>30</v>
      </c>
      <c r="D1947" s="7" t="n">
        <v>8958</v>
      </c>
      <c r="E1947" s="7" t="n">
        <v>1</v>
      </c>
      <c r="F1947" s="10" t="n">
        <f t="normal" ca="1">A1965</f>
        <v>0</v>
      </c>
    </row>
    <row r="1948" spans="1:21">
      <c r="A1948" t="s">
        <v>4</v>
      </c>
      <c r="B1948" s="4" t="s">
        <v>5</v>
      </c>
      <c r="C1948" s="4" t="s">
        <v>10</v>
      </c>
      <c r="D1948" s="4" t="s">
        <v>7</v>
      </c>
      <c r="E1948" s="4" t="s">
        <v>7</v>
      </c>
      <c r="F1948" s="4" t="s">
        <v>8</v>
      </c>
    </row>
    <row r="1949" spans="1:21">
      <c r="A1949" t="n">
        <v>22537</v>
      </c>
      <c r="B1949" s="23" t="n">
        <v>20</v>
      </c>
      <c r="C1949" s="7" t="n">
        <v>65534</v>
      </c>
      <c r="D1949" s="7" t="n">
        <v>3</v>
      </c>
      <c r="E1949" s="7" t="n">
        <v>10</v>
      </c>
      <c r="F1949" s="7" t="s">
        <v>57</v>
      </c>
    </row>
    <row r="1950" spans="1:21">
      <c r="A1950" t="s">
        <v>4</v>
      </c>
      <c r="B1950" s="4" t="s">
        <v>5</v>
      </c>
      <c r="C1950" s="4" t="s">
        <v>10</v>
      </c>
    </row>
    <row r="1951" spans="1:21">
      <c r="A1951" t="n">
        <v>22558</v>
      </c>
      <c r="B1951" s="27" t="n">
        <v>16</v>
      </c>
      <c r="C1951" s="7" t="n">
        <v>0</v>
      </c>
    </row>
    <row r="1952" spans="1:21">
      <c r="A1952" t="s">
        <v>4</v>
      </c>
      <c r="B1952" s="4" t="s">
        <v>5</v>
      </c>
      <c r="C1952" s="4" t="s">
        <v>7</v>
      </c>
      <c r="D1952" s="4" t="s">
        <v>10</v>
      </c>
    </row>
    <row r="1953" spans="1:8">
      <c r="A1953" t="n">
        <v>22561</v>
      </c>
      <c r="B1953" s="36" t="n">
        <v>22</v>
      </c>
      <c r="C1953" s="7" t="n">
        <v>10</v>
      </c>
      <c r="D1953" s="7" t="n">
        <v>0</v>
      </c>
    </row>
    <row r="1954" spans="1:8">
      <c r="A1954" t="s">
        <v>4</v>
      </c>
      <c r="B1954" s="4" t="s">
        <v>5</v>
      </c>
      <c r="C1954" s="4" t="s">
        <v>7</v>
      </c>
      <c r="D1954" s="4" t="s">
        <v>10</v>
      </c>
      <c r="E1954" s="4" t="s">
        <v>8</v>
      </c>
    </row>
    <row r="1955" spans="1:8">
      <c r="A1955" t="n">
        <v>22565</v>
      </c>
      <c r="B1955" s="32" t="n">
        <v>51</v>
      </c>
      <c r="C1955" s="7" t="n">
        <v>4</v>
      </c>
      <c r="D1955" s="7" t="n">
        <v>65534</v>
      </c>
      <c r="E1955" s="7" t="s">
        <v>68</v>
      </c>
    </row>
    <row r="1956" spans="1:8">
      <c r="A1956" t="s">
        <v>4</v>
      </c>
      <c r="B1956" s="4" t="s">
        <v>5</v>
      </c>
      <c r="C1956" s="4" t="s">
        <v>10</v>
      </c>
    </row>
    <row r="1957" spans="1:8">
      <c r="A1957" t="n">
        <v>22578</v>
      </c>
      <c r="B1957" s="27" t="n">
        <v>16</v>
      </c>
      <c r="C1957" s="7" t="n">
        <v>0</v>
      </c>
    </row>
    <row r="1958" spans="1:8">
      <c r="A1958" t="s">
        <v>4</v>
      </c>
      <c r="B1958" s="4" t="s">
        <v>5</v>
      </c>
      <c r="C1958" s="4" t="s">
        <v>10</v>
      </c>
      <c r="D1958" s="4" t="s">
        <v>59</v>
      </c>
      <c r="E1958" s="4" t="s">
        <v>7</v>
      </c>
      <c r="F1958" s="4" t="s">
        <v>7</v>
      </c>
      <c r="G1958" s="4" t="s">
        <v>59</v>
      </c>
      <c r="H1958" s="4" t="s">
        <v>7</v>
      </c>
      <c r="I1958" s="4" t="s">
        <v>7</v>
      </c>
    </row>
    <row r="1959" spans="1:8">
      <c r="A1959" t="n">
        <v>22581</v>
      </c>
      <c r="B1959" s="37" t="n">
        <v>26</v>
      </c>
      <c r="C1959" s="7" t="n">
        <v>65534</v>
      </c>
      <c r="D1959" s="7" t="s">
        <v>245</v>
      </c>
      <c r="E1959" s="7" t="n">
        <v>2</v>
      </c>
      <c r="F1959" s="7" t="n">
        <v>3</v>
      </c>
      <c r="G1959" s="7" t="s">
        <v>246</v>
      </c>
      <c r="H1959" s="7" t="n">
        <v>2</v>
      </c>
      <c r="I1959" s="7" t="n">
        <v>0</v>
      </c>
    </row>
    <row r="1960" spans="1:8">
      <c r="A1960" t="s">
        <v>4</v>
      </c>
      <c r="B1960" s="4" t="s">
        <v>5</v>
      </c>
    </row>
    <row r="1961" spans="1:8">
      <c r="A1961" t="n">
        <v>22742</v>
      </c>
      <c r="B1961" s="38" t="n">
        <v>28</v>
      </c>
    </row>
    <row r="1962" spans="1:8">
      <c r="A1962" t="s">
        <v>4</v>
      </c>
      <c r="B1962" s="4" t="s">
        <v>5</v>
      </c>
      <c r="C1962" s="4" t="s">
        <v>11</v>
      </c>
    </row>
    <row r="1963" spans="1:8">
      <c r="A1963" t="n">
        <v>22743</v>
      </c>
      <c r="B1963" s="12" t="n">
        <v>3</v>
      </c>
      <c r="C1963" s="10" t="n">
        <f t="normal" ca="1">A2017</f>
        <v>0</v>
      </c>
    </row>
    <row r="1964" spans="1:8">
      <c r="A1964" t="s">
        <v>4</v>
      </c>
      <c r="B1964" s="4" t="s">
        <v>5</v>
      </c>
      <c r="C1964" s="4" t="s">
        <v>7</v>
      </c>
      <c r="D1964" s="4" t="s">
        <v>10</v>
      </c>
      <c r="E1964" s="4" t="s">
        <v>7</v>
      </c>
      <c r="F1964" s="4" t="s">
        <v>11</v>
      </c>
    </row>
    <row r="1965" spans="1:8">
      <c r="A1965" t="n">
        <v>22748</v>
      </c>
      <c r="B1965" s="9" t="n">
        <v>5</v>
      </c>
      <c r="C1965" s="7" t="n">
        <v>30</v>
      </c>
      <c r="D1965" s="7" t="n">
        <v>8944</v>
      </c>
      <c r="E1965" s="7" t="n">
        <v>1</v>
      </c>
      <c r="F1965" s="10" t="n">
        <f t="normal" ca="1">A2017</f>
        <v>0</v>
      </c>
    </row>
    <row r="1966" spans="1:8">
      <c r="A1966" t="s">
        <v>4</v>
      </c>
      <c r="B1966" s="4" t="s">
        <v>5</v>
      </c>
      <c r="C1966" s="4" t="s">
        <v>7</v>
      </c>
      <c r="D1966" s="4" t="s">
        <v>10</v>
      </c>
      <c r="E1966" s="4" t="s">
        <v>7</v>
      </c>
      <c r="F1966" s="4" t="s">
        <v>7</v>
      </c>
      <c r="G1966" s="4" t="s">
        <v>11</v>
      </c>
    </row>
    <row r="1967" spans="1:8">
      <c r="A1967" t="n">
        <v>22757</v>
      </c>
      <c r="B1967" s="9" t="n">
        <v>5</v>
      </c>
      <c r="C1967" s="7" t="n">
        <v>30</v>
      </c>
      <c r="D1967" s="7" t="n">
        <v>4</v>
      </c>
      <c r="E1967" s="7" t="n">
        <v>8</v>
      </c>
      <c r="F1967" s="7" t="n">
        <v>1</v>
      </c>
      <c r="G1967" s="10" t="n">
        <f t="normal" ca="1">A2003</f>
        <v>0</v>
      </c>
    </row>
    <row r="1968" spans="1:8">
      <c r="A1968" t="s">
        <v>4</v>
      </c>
      <c r="B1968" s="4" t="s">
        <v>5</v>
      </c>
      <c r="C1968" s="4" t="s">
        <v>10</v>
      </c>
      <c r="D1968" s="4" t="s">
        <v>7</v>
      </c>
      <c r="E1968" s="4" t="s">
        <v>7</v>
      </c>
      <c r="F1968" s="4" t="s">
        <v>8</v>
      </c>
    </row>
    <row r="1969" spans="1:9">
      <c r="A1969" t="n">
        <v>22767</v>
      </c>
      <c r="B1969" s="23" t="n">
        <v>20</v>
      </c>
      <c r="C1969" s="7" t="n">
        <v>65534</v>
      </c>
      <c r="D1969" s="7" t="n">
        <v>3</v>
      </c>
      <c r="E1969" s="7" t="n">
        <v>10</v>
      </c>
      <c r="F1969" s="7" t="s">
        <v>57</v>
      </c>
    </row>
    <row r="1970" spans="1:9">
      <c r="A1970" t="s">
        <v>4</v>
      </c>
      <c r="B1970" s="4" t="s">
        <v>5</v>
      </c>
      <c r="C1970" s="4" t="s">
        <v>10</v>
      </c>
    </row>
    <row r="1971" spans="1:9">
      <c r="A1971" t="n">
        <v>22788</v>
      </c>
      <c r="B1971" s="27" t="n">
        <v>16</v>
      </c>
      <c r="C1971" s="7" t="n">
        <v>0</v>
      </c>
    </row>
    <row r="1972" spans="1:9">
      <c r="A1972" t="s">
        <v>4</v>
      </c>
      <c r="B1972" s="4" t="s">
        <v>5</v>
      </c>
      <c r="C1972" s="4" t="s">
        <v>7</v>
      </c>
      <c r="D1972" s="4" t="s">
        <v>10</v>
      </c>
    </row>
    <row r="1973" spans="1:9">
      <c r="A1973" t="n">
        <v>22791</v>
      </c>
      <c r="B1973" s="36" t="n">
        <v>22</v>
      </c>
      <c r="C1973" s="7" t="n">
        <v>10</v>
      </c>
      <c r="D1973" s="7" t="n">
        <v>0</v>
      </c>
    </row>
    <row r="1974" spans="1:9">
      <c r="A1974" t="s">
        <v>4</v>
      </c>
      <c r="B1974" s="4" t="s">
        <v>5</v>
      </c>
      <c r="C1974" s="4" t="s">
        <v>7</v>
      </c>
      <c r="D1974" s="4" t="s">
        <v>10</v>
      </c>
      <c r="E1974" s="4" t="s">
        <v>8</v>
      </c>
    </row>
    <row r="1975" spans="1:9">
      <c r="A1975" t="n">
        <v>22795</v>
      </c>
      <c r="B1975" s="32" t="n">
        <v>51</v>
      </c>
      <c r="C1975" s="7" t="n">
        <v>4</v>
      </c>
      <c r="D1975" s="7" t="n">
        <v>65534</v>
      </c>
      <c r="E1975" s="7" t="s">
        <v>68</v>
      </c>
    </row>
    <row r="1976" spans="1:9">
      <c r="A1976" t="s">
        <v>4</v>
      </c>
      <c r="B1976" s="4" t="s">
        <v>5</v>
      </c>
      <c r="C1976" s="4" t="s">
        <v>10</v>
      </c>
    </row>
    <row r="1977" spans="1:9">
      <c r="A1977" t="n">
        <v>22808</v>
      </c>
      <c r="B1977" s="27" t="n">
        <v>16</v>
      </c>
      <c r="C1977" s="7" t="n">
        <v>0</v>
      </c>
    </row>
    <row r="1978" spans="1:9">
      <c r="A1978" t="s">
        <v>4</v>
      </c>
      <c r="B1978" s="4" t="s">
        <v>5</v>
      </c>
      <c r="C1978" s="4" t="s">
        <v>10</v>
      </c>
      <c r="D1978" s="4" t="s">
        <v>59</v>
      </c>
      <c r="E1978" s="4" t="s">
        <v>7</v>
      </c>
      <c r="F1978" s="4" t="s">
        <v>7</v>
      </c>
      <c r="G1978" s="4" t="s">
        <v>59</v>
      </c>
      <c r="H1978" s="4" t="s">
        <v>7</v>
      </c>
      <c r="I1978" s="4" t="s">
        <v>7</v>
      </c>
    </row>
    <row r="1979" spans="1:9">
      <c r="A1979" t="n">
        <v>22811</v>
      </c>
      <c r="B1979" s="37" t="n">
        <v>26</v>
      </c>
      <c r="C1979" s="7" t="n">
        <v>65534</v>
      </c>
      <c r="D1979" s="7" t="s">
        <v>247</v>
      </c>
      <c r="E1979" s="7" t="n">
        <v>2</v>
      </c>
      <c r="F1979" s="7" t="n">
        <v>3</v>
      </c>
      <c r="G1979" s="7" t="s">
        <v>248</v>
      </c>
      <c r="H1979" s="7" t="n">
        <v>2</v>
      </c>
      <c r="I1979" s="7" t="n">
        <v>0</v>
      </c>
    </row>
    <row r="1980" spans="1:9">
      <c r="A1980" t="s">
        <v>4</v>
      </c>
      <c r="B1980" s="4" t="s">
        <v>5</v>
      </c>
    </row>
    <row r="1981" spans="1:9">
      <c r="A1981" t="n">
        <v>23061</v>
      </c>
      <c r="B1981" s="38" t="n">
        <v>28</v>
      </c>
    </row>
    <row r="1982" spans="1:9">
      <c r="A1982" t="s">
        <v>4</v>
      </c>
      <c r="B1982" s="4" t="s">
        <v>5</v>
      </c>
      <c r="C1982" s="4" t="s">
        <v>7</v>
      </c>
      <c r="D1982" s="4" t="s">
        <v>10</v>
      </c>
      <c r="E1982" s="4" t="s">
        <v>8</v>
      </c>
    </row>
    <row r="1983" spans="1:9">
      <c r="A1983" t="n">
        <v>23062</v>
      </c>
      <c r="B1983" s="32" t="n">
        <v>51</v>
      </c>
      <c r="C1983" s="7" t="n">
        <v>4</v>
      </c>
      <c r="D1983" s="7" t="n">
        <v>0</v>
      </c>
      <c r="E1983" s="7" t="s">
        <v>249</v>
      </c>
    </row>
    <row r="1984" spans="1:9">
      <c r="A1984" t="s">
        <v>4</v>
      </c>
      <c r="B1984" s="4" t="s">
        <v>5</v>
      </c>
      <c r="C1984" s="4" t="s">
        <v>10</v>
      </c>
    </row>
    <row r="1985" spans="1:9">
      <c r="A1985" t="n">
        <v>23076</v>
      </c>
      <c r="B1985" s="27" t="n">
        <v>16</v>
      </c>
      <c r="C1985" s="7" t="n">
        <v>0</v>
      </c>
    </row>
    <row r="1986" spans="1:9">
      <c r="A1986" t="s">
        <v>4</v>
      </c>
      <c r="B1986" s="4" t="s">
        <v>5</v>
      </c>
      <c r="C1986" s="4" t="s">
        <v>10</v>
      </c>
      <c r="D1986" s="4" t="s">
        <v>59</v>
      </c>
      <c r="E1986" s="4" t="s">
        <v>7</v>
      </c>
      <c r="F1986" s="4" t="s">
        <v>7</v>
      </c>
      <c r="G1986" s="4" t="s">
        <v>59</v>
      </c>
      <c r="H1986" s="4" t="s">
        <v>7</v>
      </c>
      <c r="I1986" s="4" t="s">
        <v>7</v>
      </c>
    </row>
    <row r="1987" spans="1:9">
      <c r="A1987" t="n">
        <v>23079</v>
      </c>
      <c r="B1987" s="37" t="n">
        <v>26</v>
      </c>
      <c r="C1987" s="7" t="n">
        <v>0</v>
      </c>
      <c r="D1987" s="7" t="s">
        <v>250</v>
      </c>
      <c r="E1987" s="7" t="n">
        <v>2</v>
      </c>
      <c r="F1987" s="7" t="n">
        <v>3</v>
      </c>
      <c r="G1987" s="7" t="s">
        <v>251</v>
      </c>
      <c r="H1987" s="7" t="n">
        <v>2</v>
      </c>
      <c r="I1987" s="7" t="n">
        <v>0</v>
      </c>
    </row>
    <row r="1988" spans="1:9">
      <c r="A1988" t="s">
        <v>4</v>
      </c>
      <c r="B1988" s="4" t="s">
        <v>5</v>
      </c>
    </row>
    <row r="1989" spans="1:9">
      <c r="A1989" t="n">
        <v>23230</v>
      </c>
      <c r="B1989" s="38" t="n">
        <v>28</v>
      </c>
    </row>
    <row r="1990" spans="1:9">
      <c r="A1990" t="s">
        <v>4</v>
      </c>
      <c r="B1990" s="4" t="s">
        <v>5</v>
      </c>
      <c r="C1990" s="4" t="s">
        <v>7</v>
      </c>
      <c r="D1990" s="4" t="s">
        <v>10</v>
      </c>
      <c r="E1990" s="4" t="s">
        <v>8</v>
      </c>
    </row>
    <row r="1991" spans="1:9">
      <c r="A1991" t="n">
        <v>23231</v>
      </c>
      <c r="B1991" s="32" t="n">
        <v>51</v>
      </c>
      <c r="C1991" s="7" t="n">
        <v>4</v>
      </c>
      <c r="D1991" s="7" t="n">
        <v>65534</v>
      </c>
      <c r="E1991" s="7" t="s">
        <v>68</v>
      </c>
    </row>
    <row r="1992" spans="1:9">
      <c r="A1992" t="s">
        <v>4</v>
      </c>
      <c r="B1992" s="4" t="s">
        <v>5</v>
      </c>
      <c r="C1992" s="4" t="s">
        <v>10</v>
      </c>
    </row>
    <row r="1993" spans="1:9">
      <c r="A1993" t="n">
        <v>23244</v>
      </c>
      <c r="B1993" s="27" t="n">
        <v>16</v>
      </c>
      <c r="C1993" s="7" t="n">
        <v>0</v>
      </c>
    </row>
    <row r="1994" spans="1:9">
      <c r="A1994" t="s">
        <v>4</v>
      </c>
      <c r="B1994" s="4" t="s">
        <v>5</v>
      </c>
      <c r="C1994" s="4" t="s">
        <v>10</v>
      </c>
      <c r="D1994" s="4" t="s">
        <v>59</v>
      </c>
      <c r="E1994" s="4" t="s">
        <v>7</v>
      </c>
      <c r="F1994" s="4" t="s">
        <v>7</v>
      </c>
      <c r="G1994" s="4" t="s">
        <v>59</v>
      </c>
      <c r="H1994" s="4" t="s">
        <v>7</v>
      </c>
      <c r="I1994" s="4" t="s">
        <v>7</v>
      </c>
    </row>
    <row r="1995" spans="1:9">
      <c r="A1995" t="n">
        <v>23247</v>
      </c>
      <c r="B1995" s="37" t="n">
        <v>26</v>
      </c>
      <c r="C1995" s="7" t="n">
        <v>65534</v>
      </c>
      <c r="D1995" s="7" t="s">
        <v>252</v>
      </c>
      <c r="E1995" s="7" t="n">
        <v>2</v>
      </c>
      <c r="F1995" s="7" t="n">
        <v>3</v>
      </c>
      <c r="G1995" s="7" t="s">
        <v>253</v>
      </c>
      <c r="H1995" s="7" t="n">
        <v>2</v>
      </c>
      <c r="I1995" s="7" t="n">
        <v>0</v>
      </c>
    </row>
    <row r="1996" spans="1:9">
      <c r="A1996" t="s">
        <v>4</v>
      </c>
      <c r="B1996" s="4" t="s">
        <v>5</v>
      </c>
    </row>
    <row r="1997" spans="1:9">
      <c r="A1997" t="n">
        <v>23348</v>
      </c>
      <c r="B1997" s="38" t="n">
        <v>28</v>
      </c>
    </row>
    <row r="1998" spans="1:9">
      <c r="A1998" t="s">
        <v>4</v>
      </c>
      <c r="B1998" s="4" t="s">
        <v>5</v>
      </c>
      <c r="C1998" s="4" t="s">
        <v>10</v>
      </c>
    </row>
    <row r="1999" spans="1:9">
      <c r="A1999" t="n">
        <v>23349</v>
      </c>
      <c r="B1999" s="11" t="n">
        <v>12</v>
      </c>
      <c r="C1999" s="7" t="n">
        <v>4</v>
      </c>
    </row>
    <row r="2000" spans="1:9">
      <c r="A2000" t="s">
        <v>4</v>
      </c>
      <c r="B2000" s="4" t="s">
        <v>5</v>
      </c>
      <c r="C2000" s="4" t="s">
        <v>11</v>
      </c>
    </row>
    <row r="2001" spans="1:9">
      <c r="A2001" t="n">
        <v>23352</v>
      </c>
      <c r="B2001" s="12" t="n">
        <v>3</v>
      </c>
      <c r="C2001" s="10" t="n">
        <f t="normal" ca="1">A2017</f>
        <v>0</v>
      </c>
    </row>
    <row r="2002" spans="1:9">
      <c r="A2002" t="s">
        <v>4</v>
      </c>
      <c r="B2002" s="4" t="s">
        <v>5</v>
      </c>
      <c r="C2002" s="4" t="s">
        <v>10</v>
      </c>
      <c r="D2002" s="4" t="s">
        <v>7</v>
      </c>
      <c r="E2002" s="4" t="s">
        <v>7</v>
      </c>
      <c r="F2002" s="4" t="s">
        <v>8</v>
      </c>
    </row>
    <row r="2003" spans="1:9">
      <c r="A2003" t="n">
        <v>23357</v>
      </c>
      <c r="B2003" s="23" t="n">
        <v>20</v>
      </c>
      <c r="C2003" s="7" t="n">
        <v>65534</v>
      </c>
      <c r="D2003" s="7" t="n">
        <v>3</v>
      </c>
      <c r="E2003" s="7" t="n">
        <v>10</v>
      </c>
      <c r="F2003" s="7" t="s">
        <v>57</v>
      </c>
    </row>
    <row r="2004" spans="1:9">
      <c r="A2004" t="s">
        <v>4</v>
      </c>
      <c r="B2004" s="4" t="s">
        <v>5</v>
      </c>
      <c r="C2004" s="4" t="s">
        <v>10</v>
      </c>
    </row>
    <row r="2005" spans="1:9">
      <c r="A2005" t="n">
        <v>23378</v>
      </c>
      <c r="B2005" s="27" t="n">
        <v>16</v>
      </c>
      <c r="C2005" s="7" t="n">
        <v>0</v>
      </c>
    </row>
    <row r="2006" spans="1:9">
      <c r="A2006" t="s">
        <v>4</v>
      </c>
      <c r="B2006" s="4" t="s">
        <v>5</v>
      </c>
      <c r="C2006" s="4" t="s">
        <v>7</v>
      </c>
      <c r="D2006" s="4" t="s">
        <v>10</v>
      </c>
    </row>
    <row r="2007" spans="1:9">
      <c r="A2007" t="n">
        <v>23381</v>
      </c>
      <c r="B2007" s="36" t="n">
        <v>22</v>
      </c>
      <c r="C2007" s="7" t="n">
        <v>10</v>
      </c>
      <c r="D2007" s="7" t="n">
        <v>0</v>
      </c>
    </row>
    <row r="2008" spans="1:9">
      <c r="A2008" t="s">
        <v>4</v>
      </c>
      <c r="B2008" s="4" t="s">
        <v>5</v>
      </c>
      <c r="C2008" s="4" t="s">
        <v>7</v>
      </c>
      <c r="D2008" s="4" t="s">
        <v>10</v>
      </c>
      <c r="E2008" s="4" t="s">
        <v>8</v>
      </c>
    </row>
    <row r="2009" spans="1:9">
      <c r="A2009" t="n">
        <v>23385</v>
      </c>
      <c r="B2009" s="32" t="n">
        <v>51</v>
      </c>
      <c r="C2009" s="7" t="n">
        <v>4</v>
      </c>
      <c r="D2009" s="7" t="n">
        <v>65534</v>
      </c>
      <c r="E2009" s="7" t="s">
        <v>68</v>
      </c>
    </row>
    <row r="2010" spans="1:9">
      <c r="A2010" t="s">
        <v>4</v>
      </c>
      <c r="B2010" s="4" t="s">
        <v>5</v>
      </c>
      <c r="C2010" s="4" t="s">
        <v>10</v>
      </c>
    </row>
    <row r="2011" spans="1:9">
      <c r="A2011" t="n">
        <v>23398</v>
      </c>
      <c r="B2011" s="27" t="n">
        <v>16</v>
      </c>
      <c r="C2011" s="7" t="n">
        <v>0</v>
      </c>
    </row>
    <row r="2012" spans="1:9">
      <c r="A2012" t="s">
        <v>4</v>
      </c>
      <c r="B2012" s="4" t="s">
        <v>5</v>
      </c>
      <c r="C2012" s="4" t="s">
        <v>10</v>
      </c>
      <c r="D2012" s="4" t="s">
        <v>59</v>
      </c>
      <c r="E2012" s="4" t="s">
        <v>7</v>
      </c>
      <c r="F2012" s="4" t="s">
        <v>7</v>
      </c>
      <c r="G2012" s="4" t="s">
        <v>59</v>
      </c>
      <c r="H2012" s="4" t="s">
        <v>7</v>
      </c>
      <c r="I2012" s="4" t="s">
        <v>7</v>
      </c>
    </row>
    <row r="2013" spans="1:9">
      <c r="A2013" t="n">
        <v>23401</v>
      </c>
      <c r="B2013" s="37" t="n">
        <v>26</v>
      </c>
      <c r="C2013" s="7" t="n">
        <v>65534</v>
      </c>
      <c r="D2013" s="7" t="s">
        <v>254</v>
      </c>
      <c r="E2013" s="7" t="n">
        <v>2</v>
      </c>
      <c r="F2013" s="7" t="n">
        <v>3</v>
      </c>
      <c r="G2013" s="7" t="s">
        <v>247</v>
      </c>
      <c r="H2013" s="7" t="n">
        <v>2</v>
      </c>
      <c r="I2013" s="7" t="n">
        <v>0</v>
      </c>
    </row>
    <row r="2014" spans="1:9">
      <c r="A2014" t="s">
        <v>4</v>
      </c>
      <c r="B2014" s="4" t="s">
        <v>5</v>
      </c>
    </row>
    <row r="2015" spans="1:9">
      <c r="A2015" t="n">
        <v>23636</v>
      </c>
      <c r="B2015" s="38" t="n">
        <v>28</v>
      </c>
    </row>
    <row r="2016" spans="1:9">
      <c r="A2016" t="s">
        <v>4</v>
      </c>
      <c r="B2016" s="4" t="s">
        <v>5</v>
      </c>
      <c r="C2016" s="4" t="s">
        <v>7</v>
      </c>
    </row>
    <row r="2017" spans="1:9">
      <c r="A2017" t="n">
        <v>23637</v>
      </c>
      <c r="B2017" s="45" t="n">
        <v>23</v>
      </c>
      <c r="C2017" s="7" t="n">
        <v>10</v>
      </c>
    </row>
    <row r="2018" spans="1:9">
      <c r="A2018" t="s">
        <v>4</v>
      </c>
      <c r="B2018" s="4" t="s">
        <v>5</v>
      </c>
      <c r="C2018" s="4" t="s">
        <v>7</v>
      </c>
      <c r="D2018" s="4" t="s">
        <v>8</v>
      </c>
    </row>
    <row r="2019" spans="1:9">
      <c r="A2019" t="n">
        <v>23639</v>
      </c>
      <c r="B2019" s="6" t="n">
        <v>2</v>
      </c>
      <c r="C2019" s="7" t="n">
        <v>10</v>
      </c>
      <c r="D2019" s="7" t="s">
        <v>139</v>
      </c>
    </row>
    <row r="2020" spans="1:9">
      <c r="A2020" t="s">
        <v>4</v>
      </c>
      <c r="B2020" s="4" t="s">
        <v>5</v>
      </c>
      <c r="C2020" s="4" t="s">
        <v>7</v>
      </c>
    </row>
    <row r="2021" spans="1:9">
      <c r="A2021" t="n">
        <v>23662</v>
      </c>
      <c r="B2021" s="35" t="n">
        <v>74</v>
      </c>
      <c r="C2021" s="7" t="n">
        <v>46</v>
      </c>
    </row>
    <row r="2022" spans="1:9">
      <c r="A2022" t="s">
        <v>4</v>
      </c>
      <c r="B2022" s="4" t="s">
        <v>5</v>
      </c>
      <c r="C2022" s="4" t="s">
        <v>7</v>
      </c>
    </row>
    <row r="2023" spans="1:9">
      <c r="A2023" t="n">
        <v>23664</v>
      </c>
      <c r="B2023" s="35" t="n">
        <v>74</v>
      </c>
      <c r="C2023" s="7" t="n">
        <v>54</v>
      </c>
    </row>
    <row r="2024" spans="1:9">
      <c r="A2024" t="s">
        <v>4</v>
      </c>
      <c r="B2024" s="4" t="s">
        <v>5</v>
      </c>
    </row>
    <row r="2025" spans="1:9">
      <c r="A2025" t="n">
        <v>23666</v>
      </c>
      <c r="B2025" s="5" t="n">
        <v>1</v>
      </c>
    </row>
    <row r="2026" spans="1:9" s="3" customFormat="1" customHeight="0">
      <c r="A2026" s="3" t="s">
        <v>2</v>
      </c>
      <c r="B2026" s="3" t="s">
        <v>255</v>
      </c>
    </row>
    <row r="2027" spans="1:9">
      <c r="A2027" t="s">
        <v>4</v>
      </c>
      <c r="B2027" s="4" t="s">
        <v>5</v>
      </c>
      <c r="C2027" s="4" t="s">
        <v>7</v>
      </c>
      <c r="D2027" s="4" t="s">
        <v>10</v>
      </c>
      <c r="E2027" s="4" t="s">
        <v>7</v>
      </c>
      <c r="F2027" s="4" t="s">
        <v>7</v>
      </c>
      <c r="G2027" s="4" t="s">
        <v>7</v>
      </c>
      <c r="H2027" s="4" t="s">
        <v>10</v>
      </c>
      <c r="I2027" s="4" t="s">
        <v>11</v>
      </c>
      <c r="J2027" s="4" t="s">
        <v>11</v>
      </c>
    </row>
    <row r="2028" spans="1:9">
      <c r="A2028" t="n">
        <v>23668</v>
      </c>
      <c r="B2028" s="25" t="n">
        <v>6</v>
      </c>
      <c r="C2028" s="7" t="n">
        <v>33</v>
      </c>
      <c r="D2028" s="7" t="n">
        <v>65534</v>
      </c>
      <c r="E2028" s="7" t="n">
        <v>9</v>
      </c>
      <c r="F2028" s="7" t="n">
        <v>1</v>
      </c>
      <c r="G2028" s="7" t="n">
        <v>1</v>
      </c>
      <c r="H2028" s="7" t="n">
        <v>4</v>
      </c>
      <c r="I2028" s="10" t="n">
        <f t="normal" ca="1">A2030</f>
        <v>0</v>
      </c>
      <c r="J2028" s="10" t="n">
        <f t="normal" ca="1">A2034</f>
        <v>0</v>
      </c>
    </row>
    <row r="2029" spans="1:9">
      <c r="A2029" t="s">
        <v>4</v>
      </c>
      <c r="B2029" s="4" t="s">
        <v>5</v>
      </c>
      <c r="C2029" s="4" t="s">
        <v>10</v>
      </c>
      <c r="D2029" s="4" t="s">
        <v>15</v>
      </c>
      <c r="E2029" s="4" t="s">
        <v>15</v>
      </c>
      <c r="F2029" s="4" t="s">
        <v>15</v>
      </c>
      <c r="G2029" s="4" t="s">
        <v>15</v>
      </c>
    </row>
    <row r="2030" spans="1:9">
      <c r="A2030" t="n">
        <v>23685</v>
      </c>
      <c r="B2030" s="26" t="n">
        <v>46</v>
      </c>
      <c r="C2030" s="7" t="n">
        <v>65534</v>
      </c>
      <c r="D2030" s="7" t="n">
        <v>-11.6499996185303</v>
      </c>
      <c r="E2030" s="7" t="n">
        <v>0</v>
      </c>
      <c r="F2030" s="7" t="n">
        <v>-7.8600001335144</v>
      </c>
      <c r="G2030" s="7" t="n">
        <v>172.300003051758</v>
      </c>
    </row>
    <row r="2031" spans="1:9">
      <c r="A2031" t="s">
        <v>4</v>
      </c>
      <c r="B2031" s="4" t="s">
        <v>5</v>
      </c>
      <c r="C2031" s="4" t="s">
        <v>11</v>
      </c>
    </row>
    <row r="2032" spans="1:9">
      <c r="A2032" t="n">
        <v>23704</v>
      </c>
      <c r="B2032" s="12" t="n">
        <v>3</v>
      </c>
      <c r="C2032" s="10" t="n">
        <f t="normal" ca="1">A2034</f>
        <v>0</v>
      </c>
    </row>
    <row r="2033" spans="1:10">
      <c r="A2033" t="s">
        <v>4</v>
      </c>
      <c r="B2033" s="4" t="s">
        <v>5</v>
      </c>
    </row>
    <row r="2034" spans="1:10">
      <c r="A2034" t="n">
        <v>23709</v>
      </c>
      <c r="B2034" s="5" t="n">
        <v>1</v>
      </c>
    </row>
    <row r="2035" spans="1:10" s="3" customFormat="1" customHeight="0">
      <c r="A2035" s="3" t="s">
        <v>2</v>
      </c>
      <c r="B2035" s="3" t="s">
        <v>256</v>
      </c>
    </row>
    <row r="2036" spans="1:10">
      <c r="A2036" t="s">
        <v>4</v>
      </c>
      <c r="B2036" s="4" t="s">
        <v>5</v>
      </c>
      <c r="C2036" s="4" t="s">
        <v>7</v>
      </c>
      <c r="D2036" s="4" t="s">
        <v>10</v>
      </c>
      <c r="E2036" s="4" t="s">
        <v>7</v>
      </c>
      <c r="F2036" s="4" t="s">
        <v>11</v>
      </c>
    </row>
    <row r="2037" spans="1:10">
      <c r="A2037" t="n">
        <v>23712</v>
      </c>
      <c r="B2037" s="9" t="n">
        <v>5</v>
      </c>
      <c r="C2037" s="7" t="n">
        <v>30</v>
      </c>
      <c r="D2037" s="7" t="n">
        <v>8949</v>
      </c>
      <c r="E2037" s="7" t="n">
        <v>1</v>
      </c>
      <c r="F2037" s="10" t="n">
        <f t="normal" ca="1">A2083</f>
        <v>0</v>
      </c>
    </row>
    <row r="2038" spans="1:10">
      <c r="A2038" t="s">
        <v>4</v>
      </c>
      <c r="B2038" s="4" t="s">
        <v>5</v>
      </c>
      <c r="C2038" s="4" t="s">
        <v>10</v>
      </c>
      <c r="D2038" s="4" t="s">
        <v>7</v>
      </c>
      <c r="E2038" s="4" t="s">
        <v>7</v>
      </c>
      <c r="F2038" s="4" t="s">
        <v>8</v>
      </c>
    </row>
    <row r="2039" spans="1:10">
      <c r="A2039" t="n">
        <v>23721</v>
      </c>
      <c r="B2039" s="23" t="n">
        <v>20</v>
      </c>
      <c r="C2039" s="7" t="n">
        <v>65534</v>
      </c>
      <c r="D2039" s="7" t="n">
        <v>3</v>
      </c>
      <c r="E2039" s="7" t="n">
        <v>10</v>
      </c>
      <c r="F2039" s="7" t="s">
        <v>57</v>
      </c>
    </row>
    <row r="2040" spans="1:10">
      <c r="A2040" t="s">
        <v>4</v>
      </c>
      <c r="B2040" s="4" t="s">
        <v>5</v>
      </c>
      <c r="C2040" s="4" t="s">
        <v>10</v>
      </c>
    </row>
    <row r="2041" spans="1:10">
      <c r="A2041" t="n">
        <v>23742</v>
      </c>
      <c r="B2041" s="27" t="n">
        <v>16</v>
      </c>
      <c r="C2041" s="7" t="n">
        <v>0</v>
      </c>
    </row>
    <row r="2042" spans="1:10">
      <c r="A2042" t="s">
        <v>4</v>
      </c>
      <c r="B2042" s="4" t="s">
        <v>5</v>
      </c>
      <c r="C2042" s="4" t="s">
        <v>7</v>
      </c>
      <c r="D2042" s="4" t="s">
        <v>10</v>
      </c>
    </row>
    <row r="2043" spans="1:10">
      <c r="A2043" t="n">
        <v>23745</v>
      </c>
      <c r="B2043" s="36" t="n">
        <v>22</v>
      </c>
      <c r="C2043" s="7" t="n">
        <v>10</v>
      </c>
      <c r="D2043" s="7" t="n">
        <v>0</v>
      </c>
    </row>
    <row r="2044" spans="1:10">
      <c r="A2044" t="s">
        <v>4</v>
      </c>
      <c r="B2044" s="4" t="s">
        <v>5</v>
      </c>
      <c r="C2044" s="4" t="s">
        <v>7</v>
      </c>
      <c r="D2044" s="4" t="s">
        <v>10</v>
      </c>
      <c r="E2044" s="4" t="s">
        <v>7</v>
      </c>
      <c r="F2044" s="4" t="s">
        <v>7</v>
      </c>
      <c r="G2044" s="4" t="s">
        <v>11</v>
      </c>
    </row>
    <row r="2045" spans="1:10">
      <c r="A2045" t="n">
        <v>23749</v>
      </c>
      <c r="B2045" s="9" t="n">
        <v>5</v>
      </c>
      <c r="C2045" s="7" t="n">
        <v>30</v>
      </c>
      <c r="D2045" s="7" t="n">
        <v>5</v>
      </c>
      <c r="E2045" s="7" t="n">
        <v>8</v>
      </c>
      <c r="F2045" s="7" t="n">
        <v>1</v>
      </c>
      <c r="G2045" s="10" t="n">
        <f t="normal" ca="1">A2075</f>
        <v>0</v>
      </c>
    </row>
    <row r="2046" spans="1:10">
      <c r="A2046" t="s">
        <v>4</v>
      </c>
      <c r="B2046" s="4" t="s">
        <v>5</v>
      </c>
      <c r="C2046" s="4" t="s">
        <v>7</v>
      </c>
      <c r="D2046" s="4" t="s">
        <v>10</v>
      </c>
      <c r="E2046" s="4" t="s">
        <v>8</v>
      </c>
    </row>
    <row r="2047" spans="1:10">
      <c r="A2047" t="n">
        <v>23759</v>
      </c>
      <c r="B2047" s="32" t="n">
        <v>51</v>
      </c>
      <c r="C2047" s="7" t="n">
        <v>4</v>
      </c>
      <c r="D2047" s="7" t="n">
        <v>0</v>
      </c>
      <c r="E2047" s="7" t="s">
        <v>189</v>
      </c>
    </row>
    <row r="2048" spans="1:10">
      <c r="A2048" t="s">
        <v>4</v>
      </c>
      <c r="B2048" s="4" t="s">
        <v>5</v>
      </c>
      <c r="C2048" s="4" t="s">
        <v>10</v>
      </c>
    </row>
    <row r="2049" spans="1:7">
      <c r="A2049" t="n">
        <v>23773</v>
      </c>
      <c r="B2049" s="27" t="n">
        <v>16</v>
      </c>
      <c r="C2049" s="7" t="n">
        <v>0</v>
      </c>
    </row>
    <row r="2050" spans="1:7">
      <c r="A2050" t="s">
        <v>4</v>
      </c>
      <c r="B2050" s="4" t="s">
        <v>5</v>
      </c>
      <c r="C2050" s="4" t="s">
        <v>10</v>
      </c>
      <c r="D2050" s="4" t="s">
        <v>59</v>
      </c>
      <c r="E2050" s="4" t="s">
        <v>7</v>
      </c>
      <c r="F2050" s="4" t="s">
        <v>7</v>
      </c>
    </row>
    <row r="2051" spans="1:7">
      <c r="A2051" t="n">
        <v>23776</v>
      </c>
      <c r="B2051" s="37" t="n">
        <v>26</v>
      </c>
      <c r="C2051" s="7" t="n">
        <v>0</v>
      </c>
      <c r="D2051" s="7" t="s">
        <v>257</v>
      </c>
      <c r="E2051" s="7" t="n">
        <v>2</v>
      </c>
      <c r="F2051" s="7" t="n">
        <v>0</v>
      </c>
    </row>
    <row r="2052" spans="1:7">
      <c r="A2052" t="s">
        <v>4</v>
      </c>
      <c r="B2052" s="4" t="s">
        <v>5</v>
      </c>
    </row>
    <row r="2053" spans="1:7">
      <c r="A2053" t="n">
        <v>23818</v>
      </c>
      <c r="B2053" s="38" t="n">
        <v>28</v>
      </c>
    </row>
    <row r="2054" spans="1:7">
      <c r="A2054" t="s">
        <v>4</v>
      </c>
      <c r="B2054" s="4" t="s">
        <v>5</v>
      </c>
      <c r="C2054" s="4" t="s">
        <v>7</v>
      </c>
      <c r="D2054" s="4" t="s">
        <v>10</v>
      </c>
      <c r="E2054" s="4" t="s">
        <v>8</v>
      </c>
    </row>
    <row r="2055" spans="1:7">
      <c r="A2055" t="n">
        <v>23819</v>
      </c>
      <c r="B2055" s="32" t="n">
        <v>51</v>
      </c>
      <c r="C2055" s="7" t="n">
        <v>4</v>
      </c>
      <c r="D2055" s="7" t="n">
        <v>65534</v>
      </c>
      <c r="E2055" s="7" t="s">
        <v>68</v>
      </c>
    </row>
    <row r="2056" spans="1:7">
      <c r="A2056" t="s">
        <v>4</v>
      </c>
      <c r="B2056" s="4" t="s">
        <v>5</v>
      </c>
      <c r="C2056" s="4" t="s">
        <v>10</v>
      </c>
    </row>
    <row r="2057" spans="1:7">
      <c r="A2057" t="n">
        <v>23832</v>
      </c>
      <c r="B2057" s="27" t="n">
        <v>16</v>
      </c>
      <c r="C2057" s="7" t="n">
        <v>0</v>
      </c>
    </row>
    <row r="2058" spans="1:7">
      <c r="A2058" t="s">
        <v>4</v>
      </c>
      <c r="B2058" s="4" t="s">
        <v>5</v>
      </c>
      <c r="C2058" s="4" t="s">
        <v>10</v>
      </c>
      <c r="D2058" s="4" t="s">
        <v>59</v>
      </c>
      <c r="E2058" s="4" t="s">
        <v>7</v>
      </c>
      <c r="F2058" s="4" t="s">
        <v>7</v>
      </c>
      <c r="G2058" s="4" t="s">
        <v>59</v>
      </c>
      <c r="H2058" s="4" t="s">
        <v>7</v>
      </c>
      <c r="I2058" s="4" t="s">
        <v>7</v>
      </c>
    </row>
    <row r="2059" spans="1:7">
      <c r="A2059" t="n">
        <v>23835</v>
      </c>
      <c r="B2059" s="37" t="n">
        <v>26</v>
      </c>
      <c r="C2059" s="7" t="n">
        <v>65534</v>
      </c>
      <c r="D2059" s="7" t="s">
        <v>258</v>
      </c>
      <c r="E2059" s="7" t="n">
        <v>2</v>
      </c>
      <c r="F2059" s="7" t="n">
        <v>3</v>
      </c>
      <c r="G2059" s="7" t="s">
        <v>259</v>
      </c>
      <c r="H2059" s="7" t="n">
        <v>2</v>
      </c>
      <c r="I2059" s="7" t="n">
        <v>0</v>
      </c>
    </row>
    <row r="2060" spans="1:7">
      <c r="A2060" t="s">
        <v>4</v>
      </c>
      <c r="B2060" s="4" t="s">
        <v>5</v>
      </c>
    </row>
    <row r="2061" spans="1:7">
      <c r="A2061" t="n">
        <v>24043</v>
      </c>
      <c r="B2061" s="38" t="n">
        <v>28</v>
      </c>
    </row>
    <row r="2062" spans="1:7">
      <c r="A2062" t="s">
        <v>4</v>
      </c>
      <c r="B2062" s="4" t="s">
        <v>5</v>
      </c>
      <c r="C2062" s="4" t="s">
        <v>7</v>
      </c>
      <c r="D2062" s="4" t="s">
        <v>10</v>
      </c>
      <c r="E2062" s="4" t="s">
        <v>8</v>
      </c>
    </row>
    <row r="2063" spans="1:7">
      <c r="A2063" t="n">
        <v>24044</v>
      </c>
      <c r="B2063" s="32" t="n">
        <v>51</v>
      </c>
      <c r="C2063" s="7" t="n">
        <v>4</v>
      </c>
      <c r="D2063" s="7" t="n">
        <v>0</v>
      </c>
      <c r="E2063" s="7" t="s">
        <v>160</v>
      </c>
    </row>
    <row r="2064" spans="1:7">
      <c r="A2064" t="s">
        <v>4</v>
      </c>
      <c r="B2064" s="4" t="s">
        <v>5</v>
      </c>
      <c r="C2064" s="4" t="s">
        <v>10</v>
      </c>
    </row>
    <row r="2065" spans="1:9">
      <c r="A2065" t="n">
        <v>24058</v>
      </c>
      <c r="B2065" s="27" t="n">
        <v>16</v>
      </c>
      <c r="C2065" s="7" t="n">
        <v>0</v>
      </c>
    </row>
    <row r="2066" spans="1:9">
      <c r="A2066" t="s">
        <v>4</v>
      </c>
      <c r="B2066" s="4" t="s">
        <v>5</v>
      </c>
      <c r="C2066" s="4" t="s">
        <v>10</v>
      </c>
      <c r="D2066" s="4" t="s">
        <v>59</v>
      </c>
      <c r="E2066" s="4" t="s">
        <v>7</v>
      </c>
      <c r="F2066" s="4" t="s">
        <v>7</v>
      </c>
    </row>
    <row r="2067" spans="1:9">
      <c r="A2067" t="n">
        <v>24061</v>
      </c>
      <c r="B2067" s="37" t="n">
        <v>26</v>
      </c>
      <c r="C2067" s="7" t="n">
        <v>0</v>
      </c>
      <c r="D2067" s="7" t="s">
        <v>260</v>
      </c>
      <c r="E2067" s="7" t="n">
        <v>2</v>
      </c>
      <c r="F2067" s="7" t="n">
        <v>0</v>
      </c>
    </row>
    <row r="2068" spans="1:9">
      <c r="A2068" t="s">
        <v>4</v>
      </c>
      <c r="B2068" s="4" t="s">
        <v>5</v>
      </c>
    </row>
    <row r="2069" spans="1:9">
      <c r="A2069" t="n">
        <v>24129</v>
      </c>
      <c r="B2069" s="38" t="n">
        <v>28</v>
      </c>
    </row>
    <row r="2070" spans="1:9">
      <c r="A2070" t="s">
        <v>4</v>
      </c>
      <c r="B2070" s="4" t="s">
        <v>5</v>
      </c>
      <c r="C2070" s="4" t="s">
        <v>10</v>
      </c>
    </row>
    <row r="2071" spans="1:9">
      <c r="A2071" t="n">
        <v>24130</v>
      </c>
      <c r="B2071" s="11" t="n">
        <v>12</v>
      </c>
      <c r="C2071" s="7" t="n">
        <v>5</v>
      </c>
    </row>
    <row r="2072" spans="1:9">
      <c r="A2072" t="s">
        <v>4</v>
      </c>
      <c r="B2072" s="4" t="s">
        <v>5</v>
      </c>
      <c r="C2072" s="4" t="s">
        <v>11</v>
      </c>
    </row>
    <row r="2073" spans="1:9">
      <c r="A2073" t="n">
        <v>24133</v>
      </c>
      <c r="B2073" s="12" t="n">
        <v>3</v>
      </c>
      <c r="C2073" s="10" t="n">
        <f t="normal" ca="1">A2083</f>
        <v>0</v>
      </c>
    </row>
    <row r="2074" spans="1:9">
      <c r="A2074" t="s">
        <v>4</v>
      </c>
      <c r="B2074" s="4" t="s">
        <v>5</v>
      </c>
      <c r="C2074" s="4" t="s">
        <v>7</v>
      </c>
      <c r="D2074" s="4" t="s">
        <v>10</v>
      </c>
      <c r="E2074" s="4" t="s">
        <v>8</v>
      </c>
    </row>
    <row r="2075" spans="1:9">
      <c r="A2075" t="n">
        <v>24138</v>
      </c>
      <c r="B2075" s="32" t="n">
        <v>51</v>
      </c>
      <c r="C2075" s="7" t="n">
        <v>4</v>
      </c>
      <c r="D2075" s="7" t="n">
        <v>65534</v>
      </c>
      <c r="E2075" s="7" t="s">
        <v>68</v>
      </c>
    </row>
    <row r="2076" spans="1:9">
      <c r="A2076" t="s">
        <v>4</v>
      </c>
      <c r="B2076" s="4" t="s">
        <v>5</v>
      </c>
      <c r="C2076" s="4" t="s">
        <v>10</v>
      </c>
    </row>
    <row r="2077" spans="1:9">
      <c r="A2077" t="n">
        <v>24151</v>
      </c>
      <c r="B2077" s="27" t="n">
        <v>16</v>
      </c>
      <c r="C2077" s="7" t="n">
        <v>0</v>
      </c>
    </row>
    <row r="2078" spans="1:9">
      <c r="A2078" t="s">
        <v>4</v>
      </c>
      <c r="B2078" s="4" t="s">
        <v>5</v>
      </c>
      <c r="C2078" s="4" t="s">
        <v>10</v>
      </c>
      <c r="D2078" s="4" t="s">
        <v>59</v>
      </c>
      <c r="E2078" s="4" t="s">
        <v>7</v>
      </c>
      <c r="F2078" s="4" t="s">
        <v>7</v>
      </c>
      <c r="G2078" s="4" t="s">
        <v>59</v>
      </c>
      <c r="H2078" s="4" t="s">
        <v>7</v>
      </c>
      <c r="I2078" s="4" t="s">
        <v>7</v>
      </c>
    </row>
    <row r="2079" spans="1:9">
      <c r="A2079" t="n">
        <v>24154</v>
      </c>
      <c r="B2079" s="37" t="n">
        <v>26</v>
      </c>
      <c r="C2079" s="7" t="n">
        <v>65534</v>
      </c>
      <c r="D2079" s="7" t="s">
        <v>261</v>
      </c>
      <c r="E2079" s="7" t="n">
        <v>2</v>
      </c>
      <c r="F2079" s="7" t="n">
        <v>3</v>
      </c>
      <c r="G2079" s="7" t="s">
        <v>262</v>
      </c>
      <c r="H2079" s="7" t="n">
        <v>2</v>
      </c>
      <c r="I2079" s="7" t="n">
        <v>0</v>
      </c>
    </row>
    <row r="2080" spans="1:9">
      <c r="A2080" t="s">
        <v>4</v>
      </c>
      <c r="B2080" s="4" t="s">
        <v>5</v>
      </c>
    </row>
    <row r="2081" spans="1:9">
      <c r="A2081" t="n">
        <v>24276</v>
      </c>
      <c r="B2081" s="38" t="n">
        <v>28</v>
      </c>
    </row>
    <row r="2082" spans="1:9">
      <c r="A2082" t="s">
        <v>4</v>
      </c>
      <c r="B2082" s="4" t="s">
        <v>5</v>
      </c>
      <c r="C2082" s="4" t="s">
        <v>7</v>
      </c>
    </row>
    <row r="2083" spans="1:9">
      <c r="A2083" t="n">
        <v>24277</v>
      </c>
      <c r="B2083" s="45" t="n">
        <v>23</v>
      </c>
      <c r="C2083" s="7" t="n">
        <v>10</v>
      </c>
    </row>
    <row r="2084" spans="1:9">
      <c r="A2084" t="s">
        <v>4</v>
      </c>
      <c r="B2084" s="4" t="s">
        <v>5</v>
      </c>
      <c r="C2084" s="4" t="s">
        <v>7</v>
      </c>
      <c r="D2084" s="4" t="s">
        <v>8</v>
      </c>
    </row>
    <row r="2085" spans="1:9">
      <c r="A2085" t="n">
        <v>24279</v>
      </c>
      <c r="B2085" s="6" t="n">
        <v>2</v>
      </c>
      <c r="C2085" s="7" t="n">
        <v>10</v>
      </c>
      <c r="D2085" s="7" t="s">
        <v>139</v>
      </c>
    </row>
    <row r="2086" spans="1:9">
      <c r="A2086" t="s">
        <v>4</v>
      </c>
      <c r="B2086" s="4" t="s">
        <v>5</v>
      </c>
      <c r="C2086" s="4" t="s">
        <v>7</v>
      </c>
    </row>
    <row r="2087" spans="1:9">
      <c r="A2087" t="n">
        <v>24302</v>
      </c>
      <c r="B2087" s="35" t="n">
        <v>74</v>
      </c>
      <c r="C2087" s="7" t="n">
        <v>46</v>
      </c>
    </row>
    <row r="2088" spans="1:9">
      <c r="A2088" t="s">
        <v>4</v>
      </c>
      <c r="B2088" s="4" t="s">
        <v>5</v>
      </c>
      <c r="C2088" s="4" t="s">
        <v>7</v>
      </c>
    </row>
    <row r="2089" spans="1:9">
      <c r="A2089" t="n">
        <v>24304</v>
      </c>
      <c r="B2089" s="35" t="n">
        <v>74</v>
      </c>
      <c r="C2089" s="7" t="n">
        <v>54</v>
      </c>
    </row>
    <row r="2090" spans="1:9">
      <c r="A2090" t="s">
        <v>4</v>
      </c>
      <c r="B2090" s="4" t="s">
        <v>5</v>
      </c>
    </row>
    <row r="2091" spans="1:9">
      <c r="A2091" t="n">
        <v>24306</v>
      </c>
      <c r="B2091" s="5" t="n">
        <v>1</v>
      </c>
    </row>
    <row r="2092" spans="1:9" s="3" customFormat="1" customHeight="0">
      <c r="A2092" s="3" t="s">
        <v>2</v>
      </c>
      <c r="B2092" s="3" t="s">
        <v>263</v>
      </c>
    </row>
    <row r="2093" spans="1:9">
      <c r="A2093" t="s">
        <v>4</v>
      </c>
      <c r="B2093" s="4" t="s">
        <v>5</v>
      </c>
      <c r="C2093" s="4" t="s">
        <v>7</v>
      </c>
      <c r="D2093" s="4" t="s">
        <v>10</v>
      </c>
      <c r="E2093" s="4" t="s">
        <v>7</v>
      </c>
      <c r="F2093" s="4" t="s">
        <v>7</v>
      </c>
      <c r="G2093" s="4" t="s">
        <v>7</v>
      </c>
      <c r="H2093" s="4" t="s">
        <v>10</v>
      </c>
      <c r="I2093" s="4" t="s">
        <v>11</v>
      </c>
      <c r="J2093" s="4" t="s">
        <v>11</v>
      </c>
    </row>
    <row r="2094" spans="1:9">
      <c r="A2094" t="n">
        <v>24308</v>
      </c>
      <c r="B2094" s="25" t="n">
        <v>6</v>
      </c>
      <c r="C2094" s="7" t="n">
        <v>33</v>
      </c>
      <c r="D2094" s="7" t="n">
        <v>65534</v>
      </c>
      <c r="E2094" s="7" t="n">
        <v>9</v>
      </c>
      <c r="F2094" s="7" t="n">
        <v>1</v>
      </c>
      <c r="G2094" s="7" t="n">
        <v>1</v>
      </c>
      <c r="H2094" s="7" t="n">
        <v>4</v>
      </c>
      <c r="I2094" s="10" t="n">
        <f t="normal" ca="1">A2096</f>
        <v>0</v>
      </c>
      <c r="J2094" s="10" t="n">
        <f t="normal" ca="1">A2104</f>
        <v>0</v>
      </c>
    </row>
    <row r="2095" spans="1:9">
      <c r="A2095" t="s">
        <v>4</v>
      </c>
      <c r="B2095" s="4" t="s">
        <v>5</v>
      </c>
      <c r="C2095" s="4" t="s">
        <v>10</v>
      </c>
      <c r="D2095" s="4" t="s">
        <v>15</v>
      </c>
      <c r="E2095" s="4" t="s">
        <v>15</v>
      </c>
      <c r="F2095" s="4" t="s">
        <v>15</v>
      </c>
      <c r="G2095" s="4" t="s">
        <v>15</v>
      </c>
    </row>
    <row r="2096" spans="1:9">
      <c r="A2096" t="n">
        <v>24325</v>
      </c>
      <c r="B2096" s="26" t="n">
        <v>46</v>
      </c>
      <c r="C2096" s="7" t="n">
        <v>65534</v>
      </c>
      <c r="D2096" s="7" t="n">
        <v>17.6700000762939</v>
      </c>
      <c r="E2096" s="7" t="n">
        <v>4</v>
      </c>
      <c r="F2096" s="7" t="n">
        <v>10.0500001907349</v>
      </c>
      <c r="G2096" s="7" t="n">
        <v>319.799987792969</v>
      </c>
    </row>
    <row r="2097" spans="1:10">
      <c r="A2097" t="s">
        <v>4</v>
      </c>
      <c r="B2097" s="4" t="s">
        <v>5</v>
      </c>
      <c r="C2097" s="4" t="s">
        <v>10</v>
      </c>
    </row>
    <row r="2098" spans="1:10">
      <c r="A2098" t="n">
        <v>24344</v>
      </c>
      <c r="B2098" s="27" t="n">
        <v>16</v>
      </c>
      <c r="C2098" s="7" t="n">
        <v>0</v>
      </c>
    </row>
    <row r="2099" spans="1:10">
      <c r="A2099" t="s">
        <v>4</v>
      </c>
      <c r="B2099" s="4" t="s">
        <v>5</v>
      </c>
      <c r="C2099" s="4" t="s">
        <v>10</v>
      </c>
      <c r="D2099" s="4" t="s">
        <v>10</v>
      </c>
      <c r="E2099" s="4" t="s">
        <v>10</v>
      </c>
    </row>
    <row r="2100" spans="1:10">
      <c r="A2100" t="n">
        <v>24347</v>
      </c>
      <c r="B2100" s="34" t="n">
        <v>61</v>
      </c>
      <c r="C2100" s="7" t="n">
        <v>65534</v>
      </c>
      <c r="D2100" s="7" t="n">
        <v>5703</v>
      </c>
      <c r="E2100" s="7" t="n">
        <v>0</v>
      </c>
    </row>
    <row r="2101" spans="1:10">
      <c r="A2101" t="s">
        <v>4</v>
      </c>
      <c r="B2101" s="4" t="s">
        <v>5</v>
      </c>
      <c r="C2101" s="4" t="s">
        <v>11</v>
      </c>
    </row>
    <row r="2102" spans="1:10">
      <c r="A2102" t="n">
        <v>24354</v>
      </c>
      <c r="B2102" s="12" t="n">
        <v>3</v>
      </c>
      <c r="C2102" s="10" t="n">
        <f t="normal" ca="1">A2104</f>
        <v>0</v>
      </c>
    </row>
    <row r="2103" spans="1:10">
      <c r="A2103" t="s">
        <v>4</v>
      </c>
      <c r="B2103" s="4" t="s">
        <v>5</v>
      </c>
    </row>
    <row r="2104" spans="1:10">
      <c r="A2104" t="n">
        <v>24359</v>
      </c>
      <c r="B2104" s="5" t="n">
        <v>1</v>
      </c>
    </row>
    <row r="2105" spans="1:10" s="3" customFormat="1" customHeight="0">
      <c r="A2105" s="3" t="s">
        <v>2</v>
      </c>
      <c r="B2105" s="3" t="s">
        <v>264</v>
      </c>
    </row>
    <row r="2106" spans="1:10">
      <c r="A2106" t="s">
        <v>4</v>
      </c>
      <c r="B2106" s="4" t="s">
        <v>5</v>
      </c>
      <c r="C2106" s="4" t="s">
        <v>7</v>
      </c>
      <c r="D2106" s="4" t="s">
        <v>10</v>
      </c>
      <c r="E2106" s="4" t="s">
        <v>7</v>
      </c>
      <c r="F2106" s="4" t="s">
        <v>11</v>
      </c>
    </row>
    <row r="2107" spans="1:10">
      <c r="A2107" t="n">
        <v>24360</v>
      </c>
      <c r="B2107" s="9" t="n">
        <v>5</v>
      </c>
      <c r="C2107" s="7" t="n">
        <v>30</v>
      </c>
      <c r="D2107" s="7" t="n">
        <v>8949</v>
      </c>
      <c r="E2107" s="7" t="n">
        <v>1</v>
      </c>
      <c r="F2107" s="10" t="n">
        <f t="normal" ca="1">A2165</f>
        <v>0</v>
      </c>
    </row>
    <row r="2108" spans="1:10">
      <c r="A2108" t="s">
        <v>4</v>
      </c>
      <c r="B2108" s="4" t="s">
        <v>5</v>
      </c>
      <c r="C2108" s="4" t="s">
        <v>7</v>
      </c>
      <c r="D2108" s="4" t="s">
        <v>10</v>
      </c>
      <c r="E2108" s="4" t="s">
        <v>7</v>
      </c>
      <c r="F2108" s="4" t="s">
        <v>7</v>
      </c>
      <c r="G2108" s="4" t="s">
        <v>11</v>
      </c>
    </row>
    <row r="2109" spans="1:10">
      <c r="A2109" t="n">
        <v>24369</v>
      </c>
      <c r="B2109" s="9" t="n">
        <v>5</v>
      </c>
      <c r="C2109" s="7" t="n">
        <v>30</v>
      </c>
      <c r="D2109" s="7" t="n">
        <v>6</v>
      </c>
      <c r="E2109" s="7" t="n">
        <v>8</v>
      </c>
      <c r="F2109" s="7" t="n">
        <v>1</v>
      </c>
      <c r="G2109" s="10" t="n">
        <f t="normal" ca="1">A2129</f>
        <v>0</v>
      </c>
    </row>
    <row r="2110" spans="1:10">
      <c r="A2110" t="s">
        <v>4</v>
      </c>
      <c r="B2110" s="4" t="s">
        <v>5</v>
      </c>
      <c r="C2110" s="4" t="s">
        <v>10</v>
      </c>
      <c r="D2110" s="4" t="s">
        <v>7</v>
      </c>
      <c r="E2110" s="4" t="s">
        <v>7</v>
      </c>
      <c r="F2110" s="4" t="s">
        <v>8</v>
      </c>
    </row>
    <row r="2111" spans="1:10">
      <c r="A2111" t="n">
        <v>24379</v>
      </c>
      <c r="B2111" s="23" t="n">
        <v>20</v>
      </c>
      <c r="C2111" s="7" t="n">
        <v>65534</v>
      </c>
      <c r="D2111" s="7" t="n">
        <v>3</v>
      </c>
      <c r="E2111" s="7" t="n">
        <v>10</v>
      </c>
      <c r="F2111" s="7" t="s">
        <v>57</v>
      </c>
    </row>
    <row r="2112" spans="1:10">
      <c r="A2112" t="s">
        <v>4</v>
      </c>
      <c r="B2112" s="4" t="s">
        <v>5</v>
      </c>
      <c r="C2112" s="4" t="s">
        <v>10</v>
      </c>
    </row>
    <row r="2113" spans="1:7">
      <c r="A2113" t="n">
        <v>24400</v>
      </c>
      <c r="B2113" s="27" t="n">
        <v>16</v>
      </c>
      <c r="C2113" s="7" t="n">
        <v>0</v>
      </c>
    </row>
    <row r="2114" spans="1:7">
      <c r="A2114" t="s">
        <v>4</v>
      </c>
      <c r="B2114" s="4" t="s">
        <v>5</v>
      </c>
      <c r="C2114" s="4" t="s">
        <v>7</v>
      </c>
      <c r="D2114" s="4" t="s">
        <v>10</v>
      </c>
    </row>
    <row r="2115" spans="1:7">
      <c r="A2115" t="n">
        <v>24403</v>
      </c>
      <c r="B2115" s="36" t="n">
        <v>22</v>
      </c>
      <c r="C2115" s="7" t="n">
        <v>10</v>
      </c>
      <c r="D2115" s="7" t="n">
        <v>0</v>
      </c>
    </row>
    <row r="2116" spans="1:7">
      <c r="A2116" t="s">
        <v>4</v>
      </c>
      <c r="B2116" s="4" t="s">
        <v>5</v>
      </c>
      <c r="C2116" s="4" t="s">
        <v>7</v>
      </c>
      <c r="D2116" s="4" t="s">
        <v>10</v>
      </c>
      <c r="E2116" s="4" t="s">
        <v>8</v>
      </c>
    </row>
    <row r="2117" spans="1:7">
      <c r="A2117" t="n">
        <v>24407</v>
      </c>
      <c r="B2117" s="32" t="n">
        <v>51</v>
      </c>
      <c r="C2117" s="7" t="n">
        <v>4</v>
      </c>
      <c r="D2117" s="7" t="n">
        <v>65534</v>
      </c>
      <c r="E2117" s="7" t="s">
        <v>68</v>
      </c>
    </row>
    <row r="2118" spans="1:7">
      <c r="A2118" t="s">
        <v>4</v>
      </c>
      <c r="B2118" s="4" t="s">
        <v>5</v>
      </c>
      <c r="C2118" s="4" t="s">
        <v>10</v>
      </c>
    </row>
    <row r="2119" spans="1:7">
      <c r="A2119" t="n">
        <v>24420</v>
      </c>
      <c r="B2119" s="27" t="n">
        <v>16</v>
      </c>
      <c r="C2119" s="7" t="n">
        <v>0</v>
      </c>
    </row>
    <row r="2120" spans="1:7">
      <c r="A2120" t="s">
        <v>4</v>
      </c>
      <c r="B2120" s="4" t="s">
        <v>5</v>
      </c>
      <c r="C2120" s="4" t="s">
        <v>10</v>
      </c>
      <c r="D2120" s="4" t="s">
        <v>59</v>
      </c>
      <c r="E2120" s="4" t="s">
        <v>7</v>
      </c>
      <c r="F2120" s="4" t="s">
        <v>7</v>
      </c>
      <c r="G2120" s="4" t="s">
        <v>59</v>
      </c>
      <c r="H2120" s="4" t="s">
        <v>7</v>
      </c>
      <c r="I2120" s="4" t="s">
        <v>7</v>
      </c>
      <c r="J2120" s="4" t="s">
        <v>59</v>
      </c>
      <c r="K2120" s="4" t="s">
        <v>7</v>
      </c>
      <c r="L2120" s="4" t="s">
        <v>7</v>
      </c>
    </row>
    <row r="2121" spans="1:7">
      <c r="A2121" t="n">
        <v>24423</v>
      </c>
      <c r="B2121" s="37" t="n">
        <v>26</v>
      </c>
      <c r="C2121" s="7" t="n">
        <v>65534</v>
      </c>
      <c r="D2121" s="7" t="s">
        <v>265</v>
      </c>
      <c r="E2121" s="7" t="n">
        <v>2</v>
      </c>
      <c r="F2121" s="7" t="n">
        <v>3</v>
      </c>
      <c r="G2121" s="7" t="s">
        <v>266</v>
      </c>
      <c r="H2121" s="7" t="n">
        <v>2</v>
      </c>
      <c r="I2121" s="7" t="n">
        <v>3</v>
      </c>
      <c r="J2121" s="7" t="s">
        <v>267</v>
      </c>
      <c r="K2121" s="7" t="n">
        <v>2</v>
      </c>
      <c r="L2121" s="7" t="n">
        <v>0</v>
      </c>
    </row>
    <row r="2122" spans="1:7">
      <c r="A2122" t="s">
        <v>4</v>
      </c>
      <c r="B2122" s="4" t="s">
        <v>5</v>
      </c>
    </row>
    <row r="2123" spans="1:7">
      <c r="A2123" t="n">
        <v>24571</v>
      </c>
      <c r="B2123" s="38" t="n">
        <v>28</v>
      </c>
    </row>
    <row r="2124" spans="1:7">
      <c r="A2124" t="s">
        <v>4</v>
      </c>
      <c r="B2124" s="4" t="s">
        <v>5</v>
      </c>
      <c r="C2124" s="4" t="s">
        <v>10</v>
      </c>
    </row>
    <row r="2125" spans="1:7">
      <c r="A2125" t="n">
        <v>24572</v>
      </c>
      <c r="B2125" s="11" t="n">
        <v>12</v>
      </c>
      <c r="C2125" s="7" t="n">
        <v>6</v>
      </c>
    </row>
    <row r="2126" spans="1:7">
      <c r="A2126" t="s">
        <v>4</v>
      </c>
      <c r="B2126" s="4" t="s">
        <v>5</v>
      </c>
      <c r="C2126" s="4" t="s">
        <v>11</v>
      </c>
    </row>
    <row r="2127" spans="1:7">
      <c r="A2127" t="n">
        <v>24575</v>
      </c>
      <c r="B2127" s="12" t="n">
        <v>3</v>
      </c>
      <c r="C2127" s="10" t="n">
        <f t="normal" ca="1">A2165</f>
        <v>0</v>
      </c>
    </row>
    <row r="2128" spans="1:7">
      <c r="A2128" t="s">
        <v>4</v>
      </c>
      <c r="B2128" s="4" t="s">
        <v>5</v>
      </c>
      <c r="C2128" s="4" t="s">
        <v>10</v>
      </c>
      <c r="D2128" s="4" t="s">
        <v>7</v>
      </c>
      <c r="E2128" s="4" t="s">
        <v>7</v>
      </c>
      <c r="F2128" s="4" t="s">
        <v>8</v>
      </c>
    </row>
    <row r="2129" spans="1:12">
      <c r="A2129" t="n">
        <v>24580</v>
      </c>
      <c r="B2129" s="23" t="n">
        <v>20</v>
      </c>
      <c r="C2129" s="7" t="n">
        <v>65534</v>
      </c>
      <c r="D2129" s="7" t="n">
        <v>3</v>
      </c>
      <c r="E2129" s="7" t="n">
        <v>10</v>
      </c>
      <c r="F2129" s="7" t="s">
        <v>57</v>
      </c>
    </row>
    <row r="2130" spans="1:12">
      <c r="A2130" t="s">
        <v>4</v>
      </c>
      <c r="B2130" s="4" t="s">
        <v>5</v>
      </c>
      <c r="C2130" s="4" t="s">
        <v>10</v>
      </c>
    </row>
    <row r="2131" spans="1:12">
      <c r="A2131" t="n">
        <v>24601</v>
      </c>
      <c r="B2131" s="27" t="n">
        <v>16</v>
      </c>
      <c r="C2131" s="7" t="n">
        <v>0</v>
      </c>
    </row>
    <row r="2132" spans="1:12">
      <c r="A2132" t="s">
        <v>4</v>
      </c>
      <c r="B2132" s="4" t="s">
        <v>5</v>
      </c>
      <c r="C2132" s="4" t="s">
        <v>10</v>
      </c>
      <c r="D2132" s="4" t="s">
        <v>16</v>
      </c>
    </row>
    <row r="2133" spans="1:12">
      <c r="A2133" t="n">
        <v>24604</v>
      </c>
      <c r="B2133" s="31" t="n">
        <v>43</v>
      </c>
      <c r="C2133" s="7" t="n">
        <v>65534</v>
      </c>
      <c r="D2133" s="7" t="n">
        <v>1088</v>
      </c>
    </row>
    <row r="2134" spans="1:12">
      <c r="A2134" t="s">
        <v>4</v>
      </c>
      <c r="B2134" s="4" t="s">
        <v>5</v>
      </c>
      <c r="C2134" s="4" t="s">
        <v>10</v>
      </c>
      <c r="D2134" s="4" t="s">
        <v>7</v>
      </c>
      <c r="E2134" s="4" t="s">
        <v>7</v>
      </c>
      <c r="F2134" s="4" t="s">
        <v>8</v>
      </c>
    </row>
    <row r="2135" spans="1:12">
      <c r="A2135" t="n">
        <v>24611</v>
      </c>
      <c r="B2135" s="23" t="n">
        <v>20</v>
      </c>
      <c r="C2135" s="7" t="n">
        <v>5704</v>
      </c>
      <c r="D2135" s="7" t="n">
        <v>3</v>
      </c>
      <c r="E2135" s="7" t="n">
        <v>10</v>
      </c>
      <c r="F2135" s="7" t="s">
        <v>57</v>
      </c>
    </row>
    <row r="2136" spans="1:12">
      <c r="A2136" t="s">
        <v>4</v>
      </c>
      <c r="B2136" s="4" t="s">
        <v>5</v>
      </c>
      <c r="C2136" s="4" t="s">
        <v>10</v>
      </c>
    </row>
    <row r="2137" spans="1:12">
      <c r="A2137" t="n">
        <v>24632</v>
      </c>
      <c r="B2137" s="27" t="n">
        <v>16</v>
      </c>
      <c r="C2137" s="7" t="n">
        <v>0</v>
      </c>
    </row>
    <row r="2138" spans="1:12">
      <c r="A2138" t="s">
        <v>4</v>
      </c>
      <c r="B2138" s="4" t="s">
        <v>5</v>
      </c>
      <c r="C2138" s="4" t="s">
        <v>10</v>
      </c>
      <c r="D2138" s="4" t="s">
        <v>16</v>
      </c>
    </row>
    <row r="2139" spans="1:12">
      <c r="A2139" t="n">
        <v>24635</v>
      </c>
      <c r="B2139" s="31" t="n">
        <v>43</v>
      </c>
      <c r="C2139" s="7" t="n">
        <v>5704</v>
      </c>
      <c r="D2139" s="7" t="n">
        <v>1088</v>
      </c>
    </row>
    <row r="2140" spans="1:12">
      <c r="A2140" t="s">
        <v>4</v>
      </c>
      <c r="B2140" s="4" t="s">
        <v>5</v>
      </c>
      <c r="C2140" s="4" t="s">
        <v>7</v>
      </c>
      <c r="D2140" s="4" t="s">
        <v>10</v>
      </c>
    </row>
    <row r="2141" spans="1:12">
      <c r="A2141" t="n">
        <v>24642</v>
      </c>
      <c r="B2141" s="36" t="n">
        <v>22</v>
      </c>
      <c r="C2141" s="7" t="n">
        <v>11</v>
      </c>
      <c r="D2141" s="7" t="n">
        <v>0</v>
      </c>
    </row>
    <row r="2142" spans="1:12">
      <c r="A2142" t="s">
        <v>4</v>
      </c>
      <c r="B2142" s="4" t="s">
        <v>5</v>
      </c>
      <c r="C2142" s="4" t="s">
        <v>10</v>
      </c>
      <c r="D2142" s="4" t="s">
        <v>10</v>
      </c>
      <c r="E2142" s="4" t="s">
        <v>10</v>
      </c>
    </row>
    <row r="2143" spans="1:12">
      <c r="A2143" t="n">
        <v>24646</v>
      </c>
      <c r="B2143" s="34" t="n">
        <v>61</v>
      </c>
      <c r="C2143" s="7" t="n">
        <v>65534</v>
      </c>
      <c r="D2143" s="7" t="n">
        <v>5704</v>
      </c>
      <c r="E2143" s="7" t="n">
        <v>1000</v>
      </c>
    </row>
    <row r="2144" spans="1:12">
      <c r="A2144" t="s">
        <v>4</v>
      </c>
      <c r="B2144" s="4" t="s">
        <v>5</v>
      </c>
      <c r="C2144" s="4" t="s">
        <v>10</v>
      </c>
    </row>
    <row r="2145" spans="1:6">
      <c r="A2145" t="n">
        <v>24653</v>
      </c>
      <c r="B2145" s="27" t="n">
        <v>16</v>
      </c>
      <c r="C2145" s="7" t="n">
        <v>300</v>
      </c>
    </row>
    <row r="2146" spans="1:6">
      <c r="A2146" t="s">
        <v>4</v>
      </c>
      <c r="B2146" s="4" t="s">
        <v>5</v>
      </c>
      <c r="C2146" s="4" t="s">
        <v>7</v>
      </c>
      <c r="D2146" s="4" t="s">
        <v>10</v>
      </c>
      <c r="E2146" s="4" t="s">
        <v>8</v>
      </c>
    </row>
    <row r="2147" spans="1:6">
      <c r="A2147" t="n">
        <v>24656</v>
      </c>
      <c r="B2147" s="32" t="n">
        <v>51</v>
      </c>
      <c r="C2147" s="7" t="n">
        <v>4</v>
      </c>
      <c r="D2147" s="7" t="n">
        <v>65534</v>
      </c>
      <c r="E2147" s="7" t="s">
        <v>68</v>
      </c>
    </row>
    <row r="2148" spans="1:6">
      <c r="A2148" t="s">
        <v>4</v>
      </c>
      <c r="B2148" s="4" t="s">
        <v>5</v>
      </c>
      <c r="C2148" s="4" t="s">
        <v>10</v>
      </c>
    </row>
    <row r="2149" spans="1:6">
      <c r="A2149" t="n">
        <v>24669</v>
      </c>
      <c r="B2149" s="27" t="n">
        <v>16</v>
      </c>
      <c r="C2149" s="7" t="n">
        <v>0</v>
      </c>
    </row>
    <row r="2150" spans="1:6">
      <c r="A2150" t="s">
        <v>4</v>
      </c>
      <c r="B2150" s="4" t="s">
        <v>5</v>
      </c>
      <c r="C2150" s="4" t="s">
        <v>10</v>
      </c>
      <c r="D2150" s="4" t="s">
        <v>59</v>
      </c>
      <c r="E2150" s="4" t="s">
        <v>7</v>
      </c>
      <c r="F2150" s="4" t="s">
        <v>7</v>
      </c>
      <c r="G2150" s="4" t="s">
        <v>59</v>
      </c>
      <c r="H2150" s="4" t="s">
        <v>7</v>
      </c>
      <c r="I2150" s="4" t="s">
        <v>7</v>
      </c>
    </row>
    <row r="2151" spans="1:6">
      <c r="A2151" t="n">
        <v>24672</v>
      </c>
      <c r="B2151" s="37" t="n">
        <v>26</v>
      </c>
      <c r="C2151" s="7" t="n">
        <v>65534</v>
      </c>
      <c r="D2151" s="7" t="s">
        <v>268</v>
      </c>
      <c r="E2151" s="7" t="n">
        <v>2</v>
      </c>
      <c r="F2151" s="7" t="n">
        <v>3</v>
      </c>
      <c r="G2151" s="7" t="s">
        <v>269</v>
      </c>
      <c r="H2151" s="7" t="n">
        <v>2</v>
      </c>
      <c r="I2151" s="7" t="n">
        <v>0</v>
      </c>
    </row>
    <row r="2152" spans="1:6">
      <c r="A2152" t="s">
        <v>4</v>
      </c>
      <c r="B2152" s="4" t="s">
        <v>5</v>
      </c>
    </row>
    <row r="2153" spans="1:6">
      <c r="A2153" t="n">
        <v>24819</v>
      </c>
      <c r="B2153" s="38" t="n">
        <v>28</v>
      </c>
    </row>
    <row r="2154" spans="1:6">
      <c r="A2154" t="s">
        <v>4</v>
      </c>
      <c r="B2154" s="4" t="s">
        <v>5</v>
      </c>
      <c r="C2154" s="4" t="s">
        <v>7</v>
      </c>
      <c r="D2154" s="4" t="s">
        <v>10</v>
      </c>
      <c r="E2154" s="4" t="s">
        <v>8</v>
      </c>
    </row>
    <row r="2155" spans="1:6">
      <c r="A2155" t="n">
        <v>24820</v>
      </c>
      <c r="B2155" s="32" t="n">
        <v>51</v>
      </c>
      <c r="C2155" s="7" t="n">
        <v>4</v>
      </c>
      <c r="D2155" s="7" t="n">
        <v>5704</v>
      </c>
      <c r="E2155" s="7" t="s">
        <v>270</v>
      </c>
    </row>
    <row r="2156" spans="1:6">
      <c r="A2156" t="s">
        <v>4</v>
      </c>
      <c r="B2156" s="4" t="s">
        <v>5</v>
      </c>
      <c r="C2156" s="4" t="s">
        <v>10</v>
      </c>
    </row>
    <row r="2157" spans="1:6">
      <c r="A2157" t="n">
        <v>24833</v>
      </c>
      <c r="B2157" s="27" t="n">
        <v>16</v>
      </c>
      <c r="C2157" s="7" t="n">
        <v>0</v>
      </c>
    </row>
    <row r="2158" spans="1:6">
      <c r="A2158" t="s">
        <v>4</v>
      </c>
      <c r="B2158" s="4" t="s">
        <v>5</v>
      </c>
      <c r="C2158" s="4" t="s">
        <v>10</v>
      </c>
      <c r="D2158" s="4" t="s">
        <v>59</v>
      </c>
      <c r="E2158" s="4" t="s">
        <v>7</v>
      </c>
      <c r="F2158" s="4" t="s">
        <v>7</v>
      </c>
    </row>
    <row r="2159" spans="1:6">
      <c r="A2159" t="n">
        <v>24836</v>
      </c>
      <c r="B2159" s="37" t="n">
        <v>26</v>
      </c>
      <c r="C2159" s="7" t="n">
        <v>5704</v>
      </c>
      <c r="D2159" s="7" t="s">
        <v>271</v>
      </c>
      <c r="E2159" s="7" t="n">
        <v>2</v>
      </c>
      <c r="F2159" s="7" t="n">
        <v>0</v>
      </c>
    </row>
    <row r="2160" spans="1:6">
      <c r="A2160" t="s">
        <v>4</v>
      </c>
      <c r="B2160" s="4" t="s">
        <v>5</v>
      </c>
    </row>
    <row r="2161" spans="1:9">
      <c r="A2161" t="n">
        <v>24947</v>
      </c>
      <c r="B2161" s="38" t="n">
        <v>28</v>
      </c>
    </row>
    <row r="2162" spans="1:9">
      <c r="A2162" t="s">
        <v>4</v>
      </c>
      <c r="B2162" s="4" t="s">
        <v>5</v>
      </c>
      <c r="C2162" s="4" t="s">
        <v>10</v>
      </c>
      <c r="D2162" s="4" t="s">
        <v>10</v>
      </c>
      <c r="E2162" s="4" t="s">
        <v>10</v>
      </c>
    </row>
    <row r="2163" spans="1:9">
      <c r="A2163" t="n">
        <v>24948</v>
      </c>
      <c r="B2163" s="34" t="n">
        <v>61</v>
      </c>
      <c r="C2163" s="7" t="n">
        <v>65534</v>
      </c>
      <c r="D2163" s="7" t="n">
        <v>5703</v>
      </c>
      <c r="E2163" s="7" t="n">
        <v>1000</v>
      </c>
    </row>
    <row r="2164" spans="1:9">
      <c r="A2164" t="s">
        <v>4</v>
      </c>
      <c r="B2164" s="4" t="s">
        <v>5</v>
      </c>
      <c r="C2164" s="4" t="s">
        <v>7</v>
      </c>
    </row>
    <row r="2165" spans="1:9">
      <c r="A2165" t="n">
        <v>24955</v>
      </c>
      <c r="B2165" s="45" t="n">
        <v>23</v>
      </c>
      <c r="C2165" s="7" t="n">
        <v>10</v>
      </c>
    </row>
    <row r="2166" spans="1:9">
      <c r="A2166" t="s">
        <v>4</v>
      </c>
      <c r="B2166" s="4" t="s">
        <v>5</v>
      </c>
      <c r="C2166" s="4" t="s">
        <v>7</v>
      </c>
      <c r="D2166" s="4" t="s">
        <v>8</v>
      </c>
    </row>
    <row r="2167" spans="1:9">
      <c r="A2167" t="n">
        <v>24957</v>
      </c>
      <c r="B2167" s="6" t="n">
        <v>2</v>
      </c>
      <c r="C2167" s="7" t="n">
        <v>10</v>
      </c>
      <c r="D2167" s="7" t="s">
        <v>139</v>
      </c>
    </row>
    <row r="2168" spans="1:9">
      <c r="A2168" t="s">
        <v>4</v>
      </c>
      <c r="B2168" s="4" t="s">
        <v>5</v>
      </c>
      <c r="C2168" s="4" t="s">
        <v>7</v>
      </c>
    </row>
    <row r="2169" spans="1:9">
      <c r="A2169" t="n">
        <v>24980</v>
      </c>
      <c r="B2169" s="35" t="n">
        <v>74</v>
      </c>
      <c r="C2169" s="7" t="n">
        <v>46</v>
      </c>
    </row>
    <row r="2170" spans="1:9">
      <c r="A2170" t="s">
        <v>4</v>
      </c>
      <c r="B2170" s="4" t="s">
        <v>5</v>
      </c>
      <c r="C2170" s="4" t="s">
        <v>7</v>
      </c>
    </row>
    <row r="2171" spans="1:9">
      <c r="A2171" t="n">
        <v>24982</v>
      </c>
      <c r="B2171" s="35" t="n">
        <v>74</v>
      </c>
      <c r="C2171" s="7" t="n">
        <v>54</v>
      </c>
    </row>
    <row r="2172" spans="1:9">
      <c r="A2172" t="s">
        <v>4</v>
      </c>
      <c r="B2172" s="4" t="s">
        <v>5</v>
      </c>
    </row>
    <row r="2173" spans="1:9">
      <c r="A2173" t="n">
        <v>24984</v>
      </c>
      <c r="B2173" s="5" t="n">
        <v>1</v>
      </c>
    </row>
    <row r="2174" spans="1:9" s="3" customFormat="1" customHeight="0">
      <c r="A2174" s="3" t="s">
        <v>2</v>
      </c>
      <c r="B2174" s="3" t="s">
        <v>272</v>
      </c>
    </row>
    <row r="2175" spans="1:9">
      <c r="A2175" t="s">
        <v>4</v>
      </c>
      <c r="B2175" s="4" t="s">
        <v>5</v>
      </c>
      <c r="C2175" s="4" t="s">
        <v>7</v>
      </c>
      <c r="D2175" s="4" t="s">
        <v>7</v>
      </c>
      <c r="E2175" s="4" t="s">
        <v>7</v>
      </c>
      <c r="F2175" s="4" t="s">
        <v>7</v>
      </c>
    </row>
    <row r="2176" spans="1:9">
      <c r="A2176" t="n">
        <v>24988</v>
      </c>
      <c r="B2176" s="15" t="n">
        <v>14</v>
      </c>
      <c r="C2176" s="7" t="n">
        <v>2</v>
      </c>
      <c r="D2176" s="7" t="n">
        <v>0</v>
      </c>
      <c r="E2176" s="7" t="n">
        <v>0</v>
      </c>
      <c r="F2176" s="7" t="n">
        <v>0</v>
      </c>
    </row>
    <row r="2177" spans="1:6">
      <c r="A2177" t="s">
        <v>4</v>
      </c>
      <c r="B2177" s="4" t="s">
        <v>5</v>
      </c>
      <c r="C2177" s="4" t="s">
        <v>7</v>
      </c>
      <c r="D2177" s="13" t="s">
        <v>12</v>
      </c>
      <c r="E2177" s="4" t="s">
        <v>5</v>
      </c>
      <c r="F2177" s="4" t="s">
        <v>7</v>
      </c>
      <c r="G2177" s="4" t="s">
        <v>10</v>
      </c>
      <c r="H2177" s="13" t="s">
        <v>13</v>
      </c>
      <c r="I2177" s="4" t="s">
        <v>7</v>
      </c>
      <c r="J2177" s="4" t="s">
        <v>16</v>
      </c>
      <c r="K2177" s="4" t="s">
        <v>7</v>
      </c>
      <c r="L2177" s="4" t="s">
        <v>7</v>
      </c>
      <c r="M2177" s="13" t="s">
        <v>12</v>
      </c>
      <c r="N2177" s="4" t="s">
        <v>5</v>
      </c>
      <c r="O2177" s="4" t="s">
        <v>7</v>
      </c>
      <c r="P2177" s="4" t="s">
        <v>10</v>
      </c>
      <c r="Q2177" s="13" t="s">
        <v>13</v>
      </c>
      <c r="R2177" s="4" t="s">
        <v>7</v>
      </c>
      <c r="S2177" s="4" t="s">
        <v>16</v>
      </c>
      <c r="T2177" s="4" t="s">
        <v>7</v>
      </c>
      <c r="U2177" s="4" t="s">
        <v>7</v>
      </c>
      <c r="V2177" s="4" t="s">
        <v>7</v>
      </c>
      <c r="W2177" s="4" t="s">
        <v>11</v>
      </c>
    </row>
    <row r="2178" spans="1:6">
      <c r="A2178" t="n">
        <v>24993</v>
      </c>
      <c r="B2178" s="9" t="n">
        <v>5</v>
      </c>
      <c r="C2178" s="7" t="n">
        <v>28</v>
      </c>
      <c r="D2178" s="13" t="s">
        <v>3</v>
      </c>
      <c r="E2178" s="8" t="n">
        <v>162</v>
      </c>
      <c r="F2178" s="7" t="n">
        <v>3</v>
      </c>
      <c r="G2178" s="7" t="n">
        <v>9</v>
      </c>
      <c r="H2178" s="13" t="s">
        <v>3</v>
      </c>
      <c r="I2178" s="7" t="n">
        <v>0</v>
      </c>
      <c r="J2178" s="7" t="n">
        <v>1</v>
      </c>
      <c r="K2178" s="7" t="n">
        <v>2</v>
      </c>
      <c r="L2178" s="7" t="n">
        <v>28</v>
      </c>
      <c r="M2178" s="13" t="s">
        <v>3</v>
      </c>
      <c r="N2178" s="8" t="n">
        <v>162</v>
      </c>
      <c r="O2178" s="7" t="n">
        <v>3</v>
      </c>
      <c r="P2178" s="7" t="n">
        <v>9</v>
      </c>
      <c r="Q2178" s="13" t="s">
        <v>3</v>
      </c>
      <c r="R2178" s="7" t="n">
        <v>0</v>
      </c>
      <c r="S2178" s="7" t="n">
        <v>2</v>
      </c>
      <c r="T2178" s="7" t="n">
        <v>2</v>
      </c>
      <c r="U2178" s="7" t="n">
        <v>11</v>
      </c>
      <c r="V2178" s="7" t="n">
        <v>1</v>
      </c>
      <c r="W2178" s="10" t="n">
        <f t="normal" ca="1">A2182</f>
        <v>0</v>
      </c>
    </row>
    <row r="2179" spans="1:6">
      <c r="A2179" t="s">
        <v>4</v>
      </c>
      <c r="B2179" s="4" t="s">
        <v>5</v>
      </c>
      <c r="C2179" s="4" t="s">
        <v>7</v>
      </c>
      <c r="D2179" s="4" t="s">
        <v>10</v>
      </c>
      <c r="E2179" s="4" t="s">
        <v>15</v>
      </c>
    </row>
    <row r="2180" spans="1:6">
      <c r="A2180" t="n">
        <v>25022</v>
      </c>
      <c r="B2180" s="41" t="n">
        <v>58</v>
      </c>
      <c r="C2180" s="7" t="n">
        <v>0</v>
      </c>
      <c r="D2180" s="7" t="n">
        <v>0</v>
      </c>
      <c r="E2180" s="7" t="n">
        <v>1</v>
      </c>
    </row>
    <row r="2181" spans="1:6">
      <c r="A2181" t="s">
        <v>4</v>
      </c>
      <c r="B2181" s="4" t="s">
        <v>5</v>
      </c>
      <c r="C2181" s="4" t="s">
        <v>7</v>
      </c>
      <c r="D2181" s="13" t="s">
        <v>12</v>
      </c>
      <c r="E2181" s="4" t="s">
        <v>5</v>
      </c>
      <c r="F2181" s="4" t="s">
        <v>7</v>
      </c>
      <c r="G2181" s="4" t="s">
        <v>10</v>
      </c>
      <c r="H2181" s="13" t="s">
        <v>13</v>
      </c>
      <c r="I2181" s="4" t="s">
        <v>7</v>
      </c>
      <c r="J2181" s="4" t="s">
        <v>16</v>
      </c>
      <c r="K2181" s="4" t="s">
        <v>7</v>
      </c>
      <c r="L2181" s="4" t="s">
        <v>7</v>
      </c>
      <c r="M2181" s="13" t="s">
        <v>12</v>
      </c>
      <c r="N2181" s="4" t="s">
        <v>5</v>
      </c>
      <c r="O2181" s="4" t="s">
        <v>7</v>
      </c>
      <c r="P2181" s="4" t="s">
        <v>10</v>
      </c>
      <c r="Q2181" s="13" t="s">
        <v>13</v>
      </c>
      <c r="R2181" s="4" t="s">
        <v>7</v>
      </c>
      <c r="S2181" s="4" t="s">
        <v>16</v>
      </c>
      <c r="T2181" s="4" t="s">
        <v>7</v>
      </c>
      <c r="U2181" s="4" t="s">
        <v>7</v>
      </c>
      <c r="V2181" s="4" t="s">
        <v>7</v>
      </c>
      <c r="W2181" s="4" t="s">
        <v>11</v>
      </c>
    </row>
    <row r="2182" spans="1:6">
      <c r="A2182" t="n">
        <v>25030</v>
      </c>
      <c r="B2182" s="9" t="n">
        <v>5</v>
      </c>
      <c r="C2182" s="7" t="n">
        <v>28</v>
      </c>
      <c r="D2182" s="13" t="s">
        <v>3</v>
      </c>
      <c r="E2182" s="8" t="n">
        <v>162</v>
      </c>
      <c r="F2182" s="7" t="n">
        <v>3</v>
      </c>
      <c r="G2182" s="7" t="n">
        <v>9</v>
      </c>
      <c r="H2182" s="13" t="s">
        <v>3</v>
      </c>
      <c r="I2182" s="7" t="n">
        <v>0</v>
      </c>
      <c r="J2182" s="7" t="n">
        <v>1</v>
      </c>
      <c r="K2182" s="7" t="n">
        <v>3</v>
      </c>
      <c r="L2182" s="7" t="n">
        <v>28</v>
      </c>
      <c r="M2182" s="13" t="s">
        <v>3</v>
      </c>
      <c r="N2182" s="8" t="n">
        <v>162</v>
      </c>
      <c r="O2182" s="7" t="n">
        <v>3</v>
      </c>
      <c r="P2182" s="7" t="n">
        <v>9</v>
      </c>
      <c r="Q2182" s="13" t="s">
        <v>3</v>
      </c>
      <c r="R2182" s="7" t="n">
        <v>0</v>
      </c>
      <c r="S2182" s="7" t="n">
        <v>2</v>
      </c>
      <c r="T2182" s="7" t="n">
        <v>3</v>
      </c>
      <c r="U2182" s="7" t="n">
        <v>9</v>
      </c>
      <c r="V2182" s="7" t="n">
        <v>1</v>
      </c>
      <c r="W2182" s="10" t="n">
        <f t="normal" ca="1">A2192</f>
        <v>0</v>
      </c>
    </row>
    <row r="2183" spans="1:6">
      <c r="A2183" t="s">
        <v>4</v>
      </c>
      <c r="B2183" s="4" t="s">
        <v>5</v>
      </c>
      <c r="C2183" s="4" t="s">
        <v>7</v>
      </c>
      <c r="D2183" s="13" t="s">
        <v>12</v>
      </c>
      <c r="E2183" s="4" t="s">
        <v>5</v>
      </c>
      <c r="F2183" s="4" t="s">
        <v>10</v>
      </c>
      <c r="G2183" s="4" t="s">
        <v>7</v>
      </c>
      <c r="H2183" s="4" t="s">
        <v>7</v>
      </c>
      <c r="I2183" s="4" t="s">
        <v>8</v>
      </c>
      <c r="J2183" s="13" t="s">
        <v>13</v>
      </c>
      <c r="K2183" s="4" t="s">
        <v>7</v>
      </c>
      <c r="L2183" s="4" t="s">
        <v>7</v>
      </c>
      <c r="M2183" s="13" t="s">
        <v>12</v>
      </c>
      <c r="N2183" s="4" t="s">
        <v>5</v>
      </c>
      <c r="O2183" s="4" t="s">
        <v>7</v>
      </c>
      <c r="P2183" s="13" t="s">
        <v>13</v>
      </c>
      <c r="Q2183" s="4" t="s">
        <v>7</v>
      </c>
      <c r="R2183" s="4" t="s">
        <v>16</v>
      </c>
      <c r="S2183" s="4" t="s">
        <v>7</v>
      </c>
      <c r="T2183" s="4" t="s">
        <v>7</v>
      </c>
      <c r="U2183" s="4" t="s">
        <v>7</v>
      </c>
      <c r="V2183" s="13" t="s">
        <v>12</v>
      </c>
      <c r="W2183" s="4" t="s">
        <v>5</v>
      </c>
      <c r="X2183" s="4" t="s">
        <v>7</v>
      </c>
      <c r="Y2183" s="13" t="s">
        <v>13</v>
      </c>
      <c r="Z2183" s="4" t="s">
        <v>7</v>
      </c>
      <c r="AA2183" s="4" t="s">
        <v>16</v>
      </c>
      <c r="AB2183" s="4" t="s">
        <v>7</v>
      </c>
      <c r="AC2183" s="4" t="s">
        <v>7</v>
      </c>
      <c r="AD2183" s="4" t="s">
        <v>7</v>
      </c>
      <c r="AE2183" s="4" t="s">
        <v>11</v>
      </c>
    </row>
    <row r="2184" spans="1:6">
      <c r="A2184" t="n">
        <v>25059</v>
      </c>
      <c r="B2184" s="9" t="n">
        <v>5</v>
      </c>
      <c r="C2184" s="7" t="n">
        <v>28</v>
      </c>
      <c r="D2184" s="13" t="s">
        <v>3</v>
      </c>
      <c r="E2184" s="46" t="n">
        <v>47</v>
      </c>
      <c r="F2184" s="7" t="n">
        <v>61456</v>
      </c>
      <c r="G2184" s="7" t="n">
        <v>2</v>
      </c>
      <c r="H2184" s="7" t="n">
        <v>0</v>
      </c>
      <c r="I2184" s="7" t="s">
        <v>273</v>
      </c>
      <c r="J2184" s="13" t="s">
        <v>3</v>
      </c>
      <c r="K2184" s="7" t="n">
        <v>8</v>
      </c>
      <c r="L2184" s="7" t="n">
        <v>28</v>
      </c>
      <c r="M2184" s="13" t="s">
        <v>3</v>
      </c>
      <c r="N2184" s="35" t="n">
        <v>74</v>
      </c>
      <c r="O2184" s="7" t="n">
        <v>65</v>
      </c>
      <c r="P2184" s="13" t="s">
        <v>3</v>
      </c>
      <c r="Q2184" s="7" t="n">
        <v>0</v>
      </c>
      <c r="R2184" s="7" t="n">
        <v>1</v>
      </c>
      <c r="S2184" s="7" t="n">
        <v>3</v>
      </c>
      <c r="T2184" s="7" t="n">
        <v>9</v>
      </c>
      <c r="U2184" s="7" t="n">
        <v>28</v>
      </c>
      <c r="V2184" s="13" t="s">
        <v>3</v>
      </c>
      <c r="W2184" s="35" t="n">
        <v>74</v>
      </c>
      <c r="X2184" s="7" t="n">
        <v>65</v>
      </c>
      <c r="Y2184" s="13" t="s">
        <v>3</v>
      </c>
      <c r="Z2184" s="7" t="n">
        <v>0</v>
      </c>
      <c r="AA2184" s="7" t="n">
        <v>2</v>
      </c>
      <c r="AB2184" s="7" t="n">
        <v>3</v>
      </c>
      <c r="AC2184" s="7" t="n">
        <v>9</v>
      </c>
      <c r="AD2184" s="7" t="n">
        <v>1</v>
      </c>
      <c r="AE2184" s="10" t="n">
        <f t="normal" ca="1">A2188</f>
        <v>0</v>
      </c>
    </row>
    <row r="2185" spans="1:6">
      <c r="A2185" t="s">
        <v>4</v>
      </c>
      <c r="B2185" s="4" t="s">
        <v>5</v>
      </c>
      <c r="C2185" s="4" t="s">
        <v>10</v>
      </c>
      <c r="D2185" s="4" t="s">
        <v>7</v>
      </c>
      <c r="E2185" s="4" t="s">
        <v>7</v>
      </c>
      <c r="F2185" s="4" t="s">
        <v>8</v>
      </c>
    </row>
    <row r="2186" spans="1:6">
      <c r="A2186" t="n">
        <v>25107</v>
      </c>
      <c r="B2186" s="46" t="n">
        <v>47</v>
      </c>
      <c r="C2186" s="7" t="n">
        <v>61456</v>
      </c>
      <c r="D2186" s="7" t="n">
        <v>0</v>
      </c>
      <c r="E2186" s="7" t="n">
        <v>0</v>
      </c>
      <c r="F2186" s="7" t="s">
        <v>220</v>
      </c>
    </row>
    <row r="2187" spans="1:6">
      <c r="A2187" t="s">
        <v>4</v>
      </c>
      <c r="B2187" s="4" t="s">
        <v>5</v>
      </c>
      <c r="C2187" s="4" t="s">
        <v>7</v>
      </c>
      <c r="D2187" s="4" t="s">
        <v>10</v>
      </c>
      <c r="E2187" s="4" t="s">
        <v>15</v>
      </c>
    </row>
    <row r="2188" spans="1:6">
      <c r="A2188" t="n">
        <v>25120</v>
      </c>
      <c r="B2188" s="41" t="n">
        <v>58</v>
      </c>
      <c r="C2188" s="7" t="n">
        <v>0</v>
      </c>
      <c r="D2188" s="7" t="n">
        <v>300</v>
      </c>
      <c r="E2188" s="7" t="n">
        <v>1</v>
      </c>
    </row>
    <row r="2189" spans="1:6">
      <c r="A2189" t="s">
        <v>4</v>
      </c>
      <c r="B2189" s="4" t="s">
        <v>5</v>
      </c>
      <c r="C2189" s="4" t="s">
        <v>7</v>
      </c>
      <c r="D2189" s="4" t="s">
        <v>10</v>
      </c>
    </row>
    <row r="2190" spans="1:6">
      <c r="A2190" t="n">
        <v>25128</v>
      </c>
      <c r="B2190" s="41" t="n">
        <v>58</v>
      </c>
      <c r="C2190" s="7" t="n">
        <v>255</v>
      </c>
      <c r="D2190" s="7" t="n">
        <v>0</v>
      </c>
    </row>
    <row r="2191" spans="1:6">
      <c r="A2191" t="s">
        <v>4</v>
      </c>
      <c r="B2191" s="4" t="s">
        <v>5</v>
      </c>
      <c r="C2191" s="4" t="s">
        <v>7</v>
      </c>
      <c r="D2191" s="4" t="s">
        <v>7</v>
      </c>
      <c r="E2191" s="4" t="s">
        <v>7</v>
      </c>
      <c r="F2191" s="4" t="s">
        <v>7</v>
      </c>
    </row>
    <row r="2192" spans="1:6">
      <c r="A2192" t="n">
        <v>25132</v>
      </c>
      <c r="B2192" s="15" t="n">
        <v>14</v>
      </c>
      <c r="C2192" s="7" t="n">
        <v>0</v>
      </c>
      <c r="D2192" s="7" t="n">
        <v>0</v>
      </c>
      <c r="E2192" s="7" t="n">
        <v>0</v>
      </c>
      <c r="F2192" s="7" t="n">
        <v>64</v>
      </c>
    </row>
    <row r="2193" spans="1:31">
      <c r="A2193" t="s">
        <v>4</v>
      </c>
      <c r="B2193" s="4" t="s">
        <v>5</v>
      </c>
      <c r="C2193" s="4" t="s">
        <v>7</v>
      </c>
      <c r="D2193" s="4" t="s">
        <v>10</v>
      </c>
    </row>
    <row r="2194" spans="1:31">
      <c r="A2194" t="n">
        <v>25137</v>
      </c>
      <c r="B2194" s="36" t="n">
        <v>22</v>
      </c>
      <c r="C2194" s="7" t="n">
        <v>0</v>
      </c>
      <c r="D2194" s="7" t="n">
        <v>9</v>
      </c>
    </row>
    <row r="2195" spans="1:31">
      <c r="A2195" t="s">
        <v>4</v>
      </c>
      <c r="B2195" s="4" t="s">
        <v>5</v>
      </c>
      <c r="C2195" s="4" t="s">
        <v>7</v>
      </c>
      <c r="D2195" s="4" t="s">
        <v>10</v>
      </c>
    </row>
    <row r="2196" spans="1:31">
      <c r="A2196" t="n">
        <v>25141</v>
      </c>
      <c r="B2196" s="41" t="n">
        <v>58</v>
      </c>
      <c r="C2196" s="7" t="n">
        <v>5</v>
      </c>
      <c r="D2196" s="7" t="n">
        <v>300</v>
      </c>
    </row>
    <row r="2197" spans="1:31">
      <c r="A2197" t="s">
        <v>4</v>
      </c>
      <c r="B2197" s="4" t="s">
        <v>5</v>
      </c>
      <c r="C2197" s="4" t="s">
        <v>15</v>
      </c>
      <c r="D2197" s="4" t="s">
        <v>10</v>
      </c>
    </row>
    <row r="2198" spans="1:31">
      <c r="A2198" t="n">
        <v>25145</v>
      </c>
      <c r="B2198" s="47" t="n">
        <v>103</v>
      </c>
      <c r="C2198" s="7" t="n">
        <v>0</v>
      </c>
      <c r="D2198" s="7" t="n">
        <v>300</v>
      </c>
    </row>
    <row r="2199" spans="1:31">
      <c r="A2199" t="s">
        <v>4</v>
      </c>
      <c r="B2199" s="4" t="s">
        <v>5</v>
      </c>
      <c r="C2199" s="4" t="s">
        <v>7</v>
      </c>
    </row>
    <row r="2200" spans="1:31">
      <c r="A2200" t="n">
        <v>25152</v>
      </c>
      <c r="B2200" s="48" t="n">
        <v>64</v>
      </c>
      <c r="C2200" s="7" t="n">
        <v>7</v>
      </c>
    </row>
    <row r="2201" spans="1:31">
      <c r="A2201" t="s">
        <v>4</v>
      </c>
      <c r="B2201" s="4" t="s">
        <v>5</v>
      </c>
      <c r="C2201" s="4" t="s">
        <v>7</v>
      </c>
      <c r="D2201" s="4" t="s">
        <v>10</v>
      </c>
    </row>
    <row r="2202" spans="1:31">
      <c r="A2202" t="n">
        <v>25154</v>
      </c>
      <c r="B2202" s="49" t="n">
        <v>72</v>
      </c>
      <c r="C2202" s="7" t="n">
        <v>5</v>
      </c>
      <c r="D2202" s="7" t="n">
        <v>0</v>
      </c>
    </row>
    <row r="2203" spans="1:31">
      <c r="A2203" t="s">
        <v>4</v>
      </c>
      <c r="B2203" s="4" t="s">
        <v>5</v>
      </c>
      <c r="C2203" s="4" t="s">
        <v>7</v>
      </c>
      <c r="D2203" s="13" t="s">
        <v>12</v>
      </c>
      <c r="E2203" s="4" t="s">
        <v>5</v>
      </c>
      <c r="F2203" s="4" t="s">
        <v>7</v>
      </c>
      <c r="G2203" s="4" t="s">
        <v>10</v>
      </c>
      <c r="H2203" s="13" t="s">
        <v>13</v>
      </c>
      <c r="I2203" s="4" t="s">
        <v>7</v>
      </c>
      <c r="J2203" s="4" t="s">
        <v>16</v>
      </c>
      <c r="K2203" s="4" t="s">
        <v>7</v>
      </c>
      <c r="L2203" s="4" t="s">
        <v>7</v>
      </c>
      <c r="M2203" s="4" t="s">
        <v>11</v>
      </c>
    </row>
    <row r="2204" spans="1:31">
      <c r="A2204" t="n">
        <v>25158</v>
      </c>
      <c r="B2204" s="9" t="n">
        <v>5</v>
      </c>
      <c r="C2204" s="7" t="n">
        <v>28</v>
      </c>
      <c r="D2204" s="13" t="s">
        <v>3</v>
      </c>
      <c r="E2204" s="8" t="n">
        <v>162</v>
      </c>
      <c r="F2204" s="7" t="n">
        <v>4</v>
      </c>
      <c r="G2204" s="7" t="n">
        <v>9</v>
      </c>
      <c r="H2204" s="13" t="s">
        <v>3</v>
      </c>
      <c r="I2204" s="7" t="n">
        <v>0</v>
      </c>
      <c r="J2204" s="7" t="n">
        <v>1</v>
      </c>
      <c r="K2204" s="7" t="n">
        <v>2</v>
      </c>
      <c r="L2204" s="7" t="n">
        <v>1</v>
      </c>
      <c r="M2204" s="10" t="n">
        <f t="normal" ca="1">A2210</f>
        <v>0</v>
      </c>
    </row>
    <row r="2205" spans="1:31">
      <c r="A2205" t="s">
        <v>4</v>
      </c>
      <c r="B2205" s="4" t="s">
        <v>5</v>
      </c>
      <c r="C2205" s="4" t="s">
        <v>7</v>
      </c>
      <c r="D2205" s="4" t="s">
        <v>8</v>
      </c>
    </row>
    <row r="2206" spans="1:31">
      <c r="A2206" t="n">
        <v>25175</v>
      </c>
      <c r="B2206" s="6" t="n">
        <v>2</v>
      </c>
      <c r="C2206" s="7" t="n">
        <v>10</v>
      </c>
      <c r="D2206" s="7" t="s">
        <v>274</v>
      </c>
    </row>
    <row r="2207" spans="1:31">
      <c r="A2207" t="s">
        <v>4</v>
      </c>
      <c r="B2207" s="4" t="s">
        <v>5</v>
      </c>
      <c r="C2207" s="4" t="s">
        <v>10</v>
      </c>
    </row>
    <row r="2208" spans="1:31">
      <c r="A2208" t="n">
        <v>25192</v>
      </c>
      <c r="B2208" s="27" t="n">
        <v>16</v>
      </c>
      <c r="C2208" s="7" t="n">
        <v>0</v>
      </c>
    </row>
    <row r="2209" spans="1:13">
      <c r="A2209" t="s">
        <v>4</v>
      </c>
      <c r="B2209" s="4" t="s">
        <v>5</v>
      </c>
      <c r="C2209" s="4" t="s">
        <v>7</v>
      </c>
      <c r="D2209" s="4" t="s">
        <v>10</v>
      </c>
      <c r="E2209" s="4" t="s">
        <v>10</v>
      </c>
      <c r="F2209" s="4" t="s">
        <v>10</v>
      </c>
      <c r="G2209" s="4" t="s">
        <v>10</v>
      </c>
      <c r="H2209" s="4" t="s">
        <v>10</v>
      </c>
      <c r="I2209" s="4" t="s">
        <v>10</v>
      </c>
      <c r="J2209" s="4" t="s">
        <v>10</v>
      </c>
      <c r="K2209" s="4" t="s">
        <v>10</v>
      </c>
      <c r="L2209" s="4" t="s">
        <v>10</v>
      </c>
      <c r="M2209" s="4" t="s">
        <v>10</v>
      </c>
      <c r="N2209" s="4" t="s">
        <v>16</v>
      </c>
      <c r="O2209" s="4" t="s">
        <v>16</v>
      </c>
      <c r="P2209" s="4" t="s">
        <v>16</v>
      </c>
      <c r="Q2209" s="4" t="s">
        <v>16</v>
      </c>
      <c r="R2209" s="4" t="s">
        <v>7</v>
      </c>
      <c r="S2209" s="4" t="s">
        <v>8</v>
      </c>
    </row>
    <row r="2210" spans="1:13">
      <c r="A2210" t="n">
        <v>25195</v>
      </c>
      <c r="B2210" s="50" t="n">
        <v>75</v>
      </c>
      <c r="C2210" s="7" t="n">
        <v>0</v>
      </c>
      <c r="D2210" s="7" t="n">
        <v>0</v>
      </c>
      <c r="E2210" s="7" t="n">
        <v>0</v>
      </c>
      <c r="F2210" s="7" t="n">
        <v>1024</v>
      </c>
      <c r="G2210" s="7" t="n">
        <v>720</v>
      </c>
      <c r="H2210" s="7" t="n">
        <v>0</v>
      </c>
      <c r="I2210" s="7" t="n">
        <v>0</v>
      </c>
      <c r="J2210" s="7" t="n">
        <v>0</v>
      </c>
      <c r="K2210" s="7" t="n">
        <v>0</v>
      </c>
      <c r="L2210" s="7" t="n">
        <v>1024</v>
      </c>
      <c r="M2210" s="7" t="n">
        <v>720</v>
      </c>
      <c r="N2210" s="7" t="n">
        <v>1065353216</v>
      </c>
      <c r="O2210" s="7" t="n">
        <v>1065353216</v>
      </c>
      <c r="P2210" s="7" t="n">
        <v>1065353216</v>
      </c>
      <c r="Q2210" s="7" t="n">
        <v>0</v>
      </c>
      <c r="R2210" s="7" t="n">
        <v>0</v>
      </c>
      <c r="S2210" s="7" t="s">
        <v>275</v>
      </c>
    </row>
    <row r="2211" spans="1:13">
      <c r="A2211" t="s">
        <v>4</v>
      </c>
      <c r="B2211" s="4" t="s">
        <v>5</v>
      </c>
      <c r="C2211" s="4" t="s">
        <v>7</v>
      </c>
      <c r="D2211" s="4" t="s">
        <v>7</v>
      </c>
      <c r="E2211" s="4" t="s">
        <v>7</v>
      </c>
      <c r="F2211" s="4" t="s">
        <v>15</v>
      </c>
      <c r="G2211" s="4" t="s">
        <v>15</v>
      </c>
      <c r="H2211" s="4" t="s">
        <v>15</v>
      </c>
      <c r="I2211" s="4" t="s">
        <v>15</v>
      </c>
      <c r="J2211" s="4" t="s">
        <v>15</v>
      </c>
    </row>
    <row r="2212" spans="1:13">
      <c r="A2212" t="n">
        <v>25243</v>
      </c>
      <c r="B2212" s="51" t="n">
        <v>76</v>
      </c>
      <c r="C2212" s="7" t="n">
        <v>0</v>
      </c>
      <c r="D2212" s="7" t="n">
        <v>9</v>
      </c>
      <c r="E2212" s="7" t="n">
        <v>2</v>
      </c>
      <c r="F2212" s="7" t="n">
        <v>0</v>
      </c>
      <c r="G2212" s="7" t="n">
        <v>0</v>
      </c>
      <c r="H2212" s="7" t="n">
        <v>0</v>
      </c>
      <c r="I2212" s="7" t="n">
        <v>0</v>
      </c>
      <c r="J2212" s="7" t="n">
        <v>0</v>
      </c>
    </row>
    <row r="2213" spans="1:13">
      <c r="A2213" t="s">
        <v>4</v>
      </c>
      <c r="B2213" s="4" t="s">
        <v>5</v>
      </c>
      <c r="C2213" s="4" t="s">
        <v>7</v>
      </c>
      <c r="D2213" s="4" t="s">
        <v>10</v>
      </c>
      <c r="E2213" s="4" t="s">
        <v>10</v>
      </c>
      <c r="F2213" s="4" t="s">
        <v>10</v>
      </c>
      <c r="G2213" s="4" t="s">
        <v>10</v>
      </c>
      <c r="H2213" s="4" t="s">
        <v>10</v>
      </c>
      <c r="I2213" s="4" t="s">
        <v>10</v>
      </c>
      <c r="J2213" s="4" t="s">
        <v>10</v>
      </c>
      <c r="K2213" s="4" t="s">
        <v>10</v>
      </c>
      <c r="L2213" s="4" t="s">
        <v>10</v>
      </c>
      <c r="M2213" s="4" t="s">
        <v>10</v>
      </c>
      <c r="N2213" s="4" t="s">
        <v>16</v>
      </c>
      <c r="O2213" s="4" t="s">
        <v>16</v>
      </c>
      <c r="P2213" s="4" t="s">
        <v>16</v>
      </c>
      <c r="Q2213" s="4" t="s">
        <v>16</v>
      </c>
      <c r="R2213" s="4" t="s">
        <v>7</v>
      </c>
      <c r="S2213" s="4" t="s">
        <v>8</v>
      </c>
    </row>
    <row r="2214" spans="1:13">
      <c r="A2214" t="n">
        <v>25267</v>
      </c>
      <c r="B2214" s="50" t="n">
        <v>75</v>
      </c>
      <c r="C2214" s="7" t="n">
        <v>1</v>
      </c>
      <c r="D2214" s="7" t="n">
        <v>0</v>
      </c>
      <c r="E2214" s="7" t="n">
        <v>0</v>
      </c>
      <c r="F2214" s="7" t="n">
        <v>1024</v>
      </c>
      <c r="G2214" s="7" t="n">
        <v>720</v>
      </c>
      <c r="H2214" s="7" t="n">
        <v>0</v>
      </c>
      <c r="I2214" s="7" t="n">
        <v>0</v>
      </c>
      <c r="J2214" s="7" t="n">
        <v>0</v>
      </c>
      <c r="K2214" s="7" t="n">
        <v>0</v>
      </c>
      <c r="L2214" s="7" t="n">
        <v>1024</v>
      </c>
      <c r="M2214" s="7" t="n">
        <v>720</v>
      </c>
      <c r="N2214" s="7" t="n">
        <v>1065353216</v>
      </c>
      <c r="O2214" s="7" t="n">
        <v>1065353216</v>
      </c>
      <c r="P2214" s="7" t="n">
        <v>1065353216</v>
      </c>
      <c r="Q2214" s="7" t="n">
        <v>0</v>
      </c>
      <c r="R2214" s="7" t="n">
        <v>0</v>
      </c>
      <c r="S2214" s="7" t="s">
        <v>276</v>
      </c>
    </row>
    <row r="2215" spans="1:13">
      <c r="A2215" t="s">
        <v>4</v>
      </c>
      <c r="B2215" s="4" t="s">
        <v>5</v>
      </c>
      <c r="C2215" s="4" t="s">
        <v>7</v>
      </c>
      <c r="D2215" s="4" t="s">
        <v>7</v>
      </c>
      <c r="E2215" s="4" t="s">
        <v>7</v>
      </c>
      <c r="F2215" s="4" t="s">
        <v>15</v>
      </c>
      <c r="G2215" s="4" t="s">
        <v>15</v>
      </c>
      <c r="H2215" s="4" t="s">
        <v>15</v>
      </c>
      <c r="I2215" s="4" t="s">
        <v>15</v>
      </c>
      <c r="J2215" s="4" t="s">
        <v>15</v>
      </c>
    </row>
    <row r="2216" spans="1:13">
      <c r="A2216" t="n">
        <v>25316</v>
      </c>
      <c r="B2216" s="51" t="n">
        <v>76</v>
      </c>
      <c r="C2216" s="7" t="n">
        <v>1</v>
      </c>
      <c r="D2216" s="7" t="n">
        <v>9</v>
      </c>
      <c r="E2216" s="7" t="n">
        <v>2</v>
      </c>
      <c r="F2216" s="7" t="n">
        <v>0</v>
      </c>
      <c r="G2216" s="7" t="n">
        <v>0</v>
      </c>
      <c r="H2216" s="7" t="n">
        <v>0</v>
      </c>
      <c r="I2216" s="7" t="n">
        <v>0</v>
      </c>
      <c r="J2216" s="7" t="n">
        <v>0</v>
      </c>
    </row>
    <row r="2217" spans="1:13">
      <c r="A2217" t="s">
        <v>4</v>
      </c>
      <c r="B2217" s="4" t="s">
        <v>5</v>
      </c>
      <c r="C2217" s="4" t="s">
        <v>10</v>
      </c>
      <c r="D2217" s="4" t="s">
        <v>8</v>
      </c>
      <c r="E2217" s="4" t="s">
        <v>8</v>
      </c>
      <c r="F2217" s="4" t="s">
        <v>8</v>
      </c>
      <c r="G2217" s="4" t="s">
        <v>7</v>
      </c>
      <c r="H2217" s="4" t="s">
        <v>16</v>
      </c>
      <c r="I2217" s="4" t="s">
        <v>15</v>
      </c>
      <c r="J2217" s="4" t="s">
        <v>15</v>
      </c>
      <c r="K2217" s="4" t="s">
        <v>15</v>
      </c>
      <c r="L2217" s="4" t="s">
        <v>15</v>
      </c>
      <c r="M2217" s="4" t="s">
        <v>15</v>
      </c>
      <c r="N2217" s="4" t="s">
        <v>15</v>
      </c>
      <c r="O2217" s="4" t="s">
        <v>15</v>
      </c>
      <c r="P2217" s="4" t="s">
        <v>8</v>
      </c>
      <c r="Q2217" s="4" t="s">
        <v>8</v>
      </c>
      <c r="R2217" s="4" t="s">
        <v>16</v>
      </c>
      <c r="S2217" s="4" t="s">
        <v>7</v>
      </c>
      <c r="T2217" s="4" t="s">
        <v>16</v>
      </c>
      <c r="U2217" s="4" t="s">
        <v>16</v>
      </c>
      <c r="V2217" s="4" t="s">
        <v>10</v>
      </c>
    </row>
    <row r="2218" spans="1:13">
      <c r="A2218" t="n">
        <v>25340</v>
      </c>
      <c r="B2218" s="52" t="n">
        <v>19</v>
      </c>
      <c r="C2218" s="7" t="n">
        <v>7032</v>
      </c>
      <c r="D2218" s="7" t="s">
        <v>277</v>
      </c>
      <c r="E2218" s="7" t="s">
        <v>278</v>
      </c>
      <c r="F2218" s="7" t="s">
        <v>20</v>
      </c>
      <c r="G2218" s="7" t="n">
        <v>0</v>
      </c>
      <c r="H2218" s="7" t="n">
        <v>1</v>
      </c>
      <c r="I2218" s="7" t="n">
        <v>0</v>
      </c>
      <c r="J2218" s="7" t="n">
        <v>0</v>
      </c>
      <c r="K2218" s="7" t="n">
        <v>0</v>
      </c>
      <c r="L2218" s="7" t="n">
        <v>0</v>
      </c>
      <c r="M2218" s="7" t="n">
        <v>1</v>
      </c>
      <c r="N2218" s="7" t="n">
        <v>1.60000002384186</v>
      </c>
      <c r="O2218" s="7" t="n">
        <v>0.0900000035762787</v>
      </c>
      <c r="P2218" s="7" t="s">
        <v>20</v>
      </c>
      <c r="Q2218" s="7" t="s">
        <v>20</v>
      </c>
      <c r="R2218" s="7" t="n">
        <v>-1</v>
      </c>
      <c r="S2218" s="7" t="n">
        <v>0</v>
      </c>
      <c r="T2218" s="7" t="n">
        <v>0</v>
      </c>
      <c r="U2218" s="7" t="n">
        <v>0</v>
      </c>
      <c r="V2218" s="7" t="n">
        <v>0</v>
      </c>
    </row>
    <row r="2219" spans="1:13">
      <c r="A2219" t="s">
        <v>4</v>
      </c>
      <c r="B2219" s="4" t="s">
        <v>5</v>
      </c>
      <c r="C2219" s="4" t="s">
        <v>10</v>
      </c>
      <c r="D2219" s="4" t="s">
        <v>8</v>
      </c>
      <c r="E2219" s="4" t="s">
        <v>8</v>
      </c>
      <c r="F2219" s="4" t="s">
        <v>8</v>
      </c>
      <c r="G2219" s="4" t="s">
        <v>7</v>
      </c>
      <c r="H2219" s="4" t="s">
        <v>16</v>
      </c>
      <c r="I2219" s="4" t="s">
        <v>15</v>
      </c>
      <c r="J2219" s="4" t="s">
        <v>15</v>
      </c>
      <c r="K2219" s="4" t="s">
        <v>15</v>
      </c>
      <c r="L2219" s="4" t="s">
        <v>15</v>
      </c>
      <c r="M2219" s="4" t="s">
        <v>15</v>
      </c>
      <c r="N2219" s="4" t="s">
        <v>15</v>
      </c>
      <c r="O2219" s="4" t="s">
        <v>15</v>
      </c>
      <c r="P2219" s="4" t="s">
        <v>8</v>
      </c>
      <c r="Q2219" s="4" t="s">
        <v>8</v>
      </c>
      <c r="R2219" s="4" t="s">
        <v>16</v>
      </c>
      <c r="S2219" s="4" t="s">
        <v>7</v>
      </c>
      <c r="T2219" s="4" t="s">
        <v>16</v>
      </c>
      <c r="U2219" s="4" t="s">
        <v>16</v>
      </c>
      <c r="V2219" s="4" t="s">
        <v>10</v>
      </c>
    </row>
    <row r="2220" spans="1:13">
      <c r="A2220" t="n">
        <v>25410</v>
      </c>
      <c r="B2220" s="52" t="n">
        <v>19</v>
      </c>
      <c r="C2220" s="7" t="n">
        <v>16</v>
      </c>
      <c r="D2220" s="7" t="s">
        <v>279</v>
      </c>
      <c r="E2220" s="7" t="s">
        <v>280</v>
      </c>
      <c r="F2220" s="7" t="s">
        <v>20</v>
      </c>
      <c r="G2220" s="7" t="n">
        <v>0</v>
      </c>
      <c r="H2220" s="7" t="n">
        <v>1</v>
      </c>
      <c r="I2220" s="7" t="n">
        <v>0</v>
      </c>
      <c r="J2220" s="7" t="n">
        <v>0</v>
      </c>
      <c r="K2220" s="7" t="n">
        <v>0</v>
      </c>
      <c r="L2220" s="7" t="n">
        <v>0</v>
      </c>
      <c r="M2220" s="7" t="n">
        <v>1</v>
      </c>
      <c r="N2220" s="7" t="n">
        <v>1.60000002384186</v>
      </c>
      <c r="O2220" s="7" t="n">
        <v>0.0900000035762787</v>
      </c>
      <c r="P2220" s="7" t="s">
        <v>20</v>
      </c>
      <c r="Q2220" s="7" t="s">
        <v>20</v>
      </c>
      <c r="R2220" s="7" t="n">
        <v>-1</v>
      </c>
      <c r="S2220" s="7" t="n">
        <v>0</v>
      </c>
      <c r="T2220" s="7" t="n">
        <v>0</v>
      </c>
      <c r="U2220" s="7" t="n">
        <v>0</v>
      </c>
      <c r="V2220" s="7" t="n">
        <v>0</v>
      </c>
    </row>
    <row r="2221" spans="1:13">
      <c r="A2221" t="s">
        <v>4</v>
      </c>
      <c r="B2221" s="4" t="s">
        <v>5</v>
      </c>
      <c r="C2221" s="4" t="s">
        <v>10</v>
      </c>
      <c r="D2221" s="4" t="s">
        <v>8</v>
      </c>
      <c r="E2221" s="4" t="s">
        <v>8</v>
      </c>
      <c r="F2221" s="4" t="s">
        <v>8</v>
      </c>
      <c r="G2221" s="4" t="s">
        <v>7</v>
      </c>
      <c r="H2221" s="4" t="s">
        <v>16</v>
      </c>
      <c r="I2221" s="4" t="s">
        <v>15</v>
      </c>
      <c r="J2221" s="4" t="s">
        <v>15</v>
      </c>
      <c r="K2221" s="4" t="s">
        <v>15</v>
      </c>
      <c r="L2221" s="4" t="s">
        <v>15</v>
      </c>
      <c r="M2221" s="4" t="s">
        <v>15</v>
      </c>
      <c r="N2221" s="4" t="s">
        <v>15</v>
      </c>
      <c r="O2221" s="4" t="s">
        <v>15</v>
      </c>
      <c r="P2221" s="4" t="s">
        <v>8</v>
      </c>
      <c r="Q2221" s="4" t="s">
        <v>8</v>
      </c>
      <c r="R2221" s="4" t="s">
        <v>16</v>
      </c>
      <c r="S2221" s="4" t="s">
        <v>7</v>
      </c>
      <c r="T2221" s="4" t="s">
        <v>16</v>
      </c>
      <c r="U2221" s="4" t="s">
        <v>16</v>
      </c>
      <c r="V2221" s="4" t="s">
        <v>10</v>
      </c>
    </row>
    <row r="2222" spans="1:13">
      <c r="A2222" t="n">
        <v>25479</v>
      </c>
      <c r="B2222" s="52" t="n">
        <v>19</v>
      </c>
      <c r="C2222" s="7" t="n">
        <v>17</v>
      </c>
      <c r="D2222" s="7" t="s">
        <v>281</v>
      </c>
      <c r="E2222" s="7" t="s">
        <v>282</v>
      </c>
      <c r="F2222" s="7" t="s">
        <v>20</v>
      </c>
      <c r="G2222" s="7" t="n">
        <v>0</v>
      </c>
      <c r="H2222" s="7" t="n">
        <v>1</v>
      </c>
      <c r="I2222" s="7" t="n">
        <v>0</v>
      </c>
      <c r="J2222" s="7" t="n">
        <v>0</v>
      </c>
      <c r="K2222" s="7" t="n">
        <v>0</v>
      </c>
      <c r="L2222" s="7" t="n">
        <v>0</v>
      </c>
      <c r="M2222" s="7" t="n">
        <v>1</v>
      </c>
      <c r="N2222" s="7" t="n">
        <v>1.60000002384186</v>
      </c>
      <c r="O2222" s="7" t="n">
        <v>0.0900000035762787</v>
      </c>
      <c r="P2222" s="7" t="s">
        <v>20</v>
      </c>
      <c r="Q2222" s="7" t="s">
        <v>20</v>
      </c>
      <c r="R2222" s="7" t="n">
        <v>-1</v>
      </c>
      <c r="S2222" s="7" t="n">
        <v>0</v>
      </c>
      <c r="T2222" s="7" t="n">
        <v>0</v>
      </c>
      <c r="U2222" s="7" t="n">
        <v>0</v>
      </c>
      <c r="V2222" s="7" t="n">
        <v>0</v>
      </c>
    </row>
    <row r="2223" spans="1:13">
      <c r="A2223" t="s">
        <v>4</v>
      </c>
      <c r="B2223" s="4" t="s">
        <v>5</v>
      </c>
      <c r="C2223" s="4" t="s">
        <v>10</v>
      </c>
      <c r="D2223" s="4" t="s">
        <v>8</v>
      </c>
      <c r="E2223" s="4" t="s">
        <v>8</v>
      </c>
      <c r="F2223" s="4" t="s">
        <v>8</v>
      </c>
      <c r="G2223" s="4" t="s">
        <v>7</v>
      </c>
      <c r="H2223" s="4" t="s">
        <v>16</v>
      </c>
      <c r="I2223" s="4" t="s">
        <v>15</v>
      </c>
      <c r="J2223" s="4" t="s">
        <v>15</v>
      </c>
      <c r="K2223" s="4" t="s">
        <v>15</v>
      </c>
      <c r="L2223" s="4" t="s">
        <v>15</v>
      </c>
      <c r="M2223" s="4" t="s">
        <v>15</v>
      </c>
      <c r="N2223" s="4" t="s">
        <v>15</v>
      </c>
      <c r="O2223" s="4" t="s">
        <v>15</v>
      </c>
      <c r="P2223" s="4" t="s">
        <v>8</v>
      </c>
      <c r="Q2223" s="4" t="s">
        <v>8</v>
      </c>
      <c r="R2223" s="4" t="s">
        <v>16</v>
      </c>
      <c r="S2223" s="4" t="s">
        <v>7</v>
      </c>
      <c r="T2223" s="4" t="s">
        <v>16</v>
      </c>
      <c r="U2223" s="4" t="s">
        <v>16</v>
      </c>
      <c r="V2223" s="4" t="s">
        <v>10</v>
      </c>
    </row>
    <row r="2224" spans="1:13">
      <c r="A2224" t="n">
        <v>25548</v>
      </c>
      <c r="B2224" s="52" t="n">
        <v>19</v>
      </c>
      <c r="C2224" s="7" t="n">
        <v>18</v>
      </c>
      <c r="D2224" s="7" t="s">
        <v>283</v>
      </c>
      <c r="E2224" s="7" t="s">
        <v>284</v>
      </c>
      <c r="F2224" s="7" t="s">
        <v>20</v>
      </c>
      <c r="G2224" s="7" t="n">
        <v>0</v>
      </c>
      <c r="H2224" s="7" t="n">
        <v>1</v>
      </c>
      <c r="I2224" s="7" t="n">
        <v>0</v>
      </c>
      <c r="J2224" s="7" t="n">
        <v>0</v>
      </c>
      <c r="K2224" s="7" t="n">
        <v>0</v>
      </c>
      <c r="L2224" s="7" t="n">
        <v>0</v>
      </c>
      <c r="M2224" s="7" t="n">
        <v>1</v>
      </c>
      <c r="N2224" s="7" t="n">
        <v>1.60000002384186</v>
      </c>
      <c r="O2224" s="7" t="n">
        <v>0.0900000035762787</v>
      </c>
      <c r="P2224" s="7" t="s">
        <v>20</v>
      </c>
      <c r="Q2224" s="7" t="s">
        <v>20</v>
      </c>
      <c r="R2224" s="7" t="n">
        <v>-1</v>
      </c>
      <c r="S2224" s="7" t="n">
        <v>0</v>
      </c>
      <c r="T2224" s="7" t="n">
        <v>0</v>
      </c>
      <c r="U2224" s="7" t="n">
        <v>0</v>
      </c>
      <c r="V2224" s="7" t="n">
        <v>0</v>
      </c>
    </row>
    <row r="2225" spans="1:22">
      <c r="A2225" t="s">
        <v>4</v>
      </c>
      <c r="B2225" s="4" t="s">
        <v>5</v>
      </c>
      <c r="C2225" s="4" t="s">
        <v>10</v>
      </c>
      <c r="D2225" s="4" t="s">
        <v>8</v>
      </c>
      <c r="E2225" s="4" t="s">
        <v>8</v>
      </c>
      <c r="F2225" s="4" t="s">
        <v>8</v>
      </c>
      <c r="G2225" s="4" t="s">
        <v>7</v>
      </c>
      <c r="H2225" s="4" t="s">
        <v>16</v>
      </c>
      <c r="I2225" s="4" t="s">
        <v>15</v>
      </c>
      <c r="J2225" s="4" t="s">
        <v>15</v>
      </c>
      <c r="K2225" s="4" t="s">
        <v>15</v>
      </c>
      <c r="L2225" s="4" t="s">
        <v>15</v>
      </c>
      <c r="M2225" s="4" t="s">
        <v>15</v>
      </c>
      <c r="N2225" s="4" t="s">
        <v>15</v>
      </c>
      <c r="O2225" s="4" t="s">
        <v>15</v>
      </c>
      <c r="P2225" s="4" t="s">
        <v>8</v>
      </c>
      <c r="Q2225" s="4" t="s">
        <v>8</v>
      </c>
      <c r="R2225" s="4" t="s">
        <v>16</v>
      </c>
      <c r="S2225" s="4" t="s">
        <v>7</v>
      </c>
      <c r="T2225" s="4" t="s">
        <v>16</v>
      </c>
      <c r="U2225" s="4" t="s">
        <v>16</v>
      </c>
      <c r="V2225" s="4" t="s">
        <v>10</v>
      </c>
    </row>
    <row r="2226" spans="1:22">
      <c r="A2226" t="n">
        <v>25626</v>
      </c>
      <c r="B2226" s="52" t="n">
        <v>19</v>
      </c>
      <c r="C2226" s="7" t="n">
        <v>5703</v>
      </c>
      <c r="D2226" s="7" t="s">
        <v>285</v>
      </c>
      <c r="E2226" s="7" t="s">
        <v>286</v>
      </c>
      <c r="F2226" s="7" t="s">
        <v>20</v>
      </c>
      <c r="G2226" s="7" t="n">
        <v>0</v>
      </c>
      <c r="H2226" s="7" t="n">
        <v>1</v>
      </c>
      <c r="I2226" s="7" t="n">
        <v>0</v>
      </c>
      <c r="J2226" s="7" t="n">
        <v>0</v>
      </c>
      <c r="K2226" s="7" t="n">
        <v>0</v>
      </c>
      <c r="L2226" s="7" t="n">
        <v>0</v>
      </c>
      <c r="M2226" s="7" t="n">
        <v>1</v>
      </c>
      <c r="N2226" s="7" t="n">
        <v>1.60000002384186</v>
      </c>
      <c r="O2226" s="7" t="n">
        <v>0.0900000035762787</v>
      </c>
      <c r="P2226" s="7" t="s">
        <v>20</v>
      </c>
      <c r="Q2226" s="7" t="s">
        <v>20</v>
      </c>
      <c r="R2226" s="7" t="n">
        <v>-1</v>
      </c>
      <c r="S2226" s="7" t="n">
        <v>0</v>
      </c>
      <c r="T2226" s="7" t="n">
        <v>0</v>
      </c>
      <c r="U2226" s="7" t="n">
        <v>0</v>
      </c>
      <c r="V2226" s="7" t="n">
        <v>0</v>
      </c>
    </row>
    <row r="2227" spans="1:22">
      <c r="A2227" t="s">
        <v>4</v>
      </c>
      <c r="B2227" s="4" t="s">
        <v>5</v>
      </c>
      <c r="C2227" s="4" t="s">
        <v>10</v>
      </c>
      <c r="D2227" s="4" t="s">
        <v>8</v>
      </c>
      <c r="E2227" s="4" t="s">
        <v>8</v>
      </c>
      <c r="F2227" s="4" t="s">
        <v>8</v>
      </c>
      <c r="G2227" s="4" t="s">
        <v>7</v>
      </c>
      <c r="H2227" s="4" t="s">
        <v>16</v>
      </c>
      <c r="I2227" s="4" t="s">
        <v>15</v>
      </c>
      <c r="J2227" s="4" t="s">
        <v>15</v>
      </c>
      <c r="K2227" s="4" t="s">
        <v>15</v>
      </c>
      <c r="L2227" s="4" t="s">
        <v>15</v>
      </c>
      <c r="M2227" s="4" t="s">
        <v>15</v>
      </c>
      <c r="N2227" s="4" t="s">
        <v>15</v>
      </c>
      <c r="O2227" s="4" t="s">
        <v>15</v>
      </c>
      <c r="P2227" s="4" t="s">
        <v>8</v>
      </c>
      <c r="Q2227" s="4" t="s">
        <v>8</v>
      </c>
      <c r="R2227" s="4" t="s">
        <v>16</v>
      </c>
      <c r="S2227" s="4" t="s">
        <v>7</v>
      </c>
      <c r="T2227" s="4" t="s">
        <v>16</v>
      </c>
      <c r="U2227" s="4" t="s">
        <v>16</v>
      </c>
      <c r="V2227" s="4" t="s">
        <v>10</v>
      </c>
    </row>
    <row r="2228" spans="1:22">
      <c r="A2228" t="n">
        <v>25705</v>
      </c>
      <c r="B2228" s="52" t="n">
        <v>19</v>
      </c>
      <c r="C2228" s="7" t="n">
        <v>5704</v>
      </c>
      <c r="D2228" s="7" t="s">
        <v>287</v>
      </c>
      <c r="E2228" s="7" t="s">
        <v>288</v>
      </c>
      <c r="F2228" s="7" t="s">
        <v>20</v>
      </c>
      <c r="G2228" s="7" t="n">
        <v>0</v>
      </c>
      <c r="H2228" s="7" t="n">
        <v>1</v>
      </c>
      <c r="I2228" s="7" t="n">
        <v>0</v>
      </c>
      <c r="J2228" s="7" t="n">
        <v>0</v>
      </c>
      <c r="K2228" s="7" t="n">
        <v>0</v>
      </c>
      <c r="L2228" s="7" t="n">
        <v>0</v>
      </c>
      <c r="M2228" s="7" t="n">
        <v>1</v>
      </c>
      <c r="N2228" s="7" t="n">
        <v>1.60000002384186</v>
      </c>
      <c r="O2228" s="7" t="n">
        <v>0.0900000035762787</v>
      </c>
      <c r="P2228" s="7" t="s">
        <v>20</v>
      </c>
      <c r="Q2228" s="7" t="s">
        <v>20</v>
      </c>
      <c r="R2228" s="7" t="n">
        <v>-1</v>
      </c>
      <c r="S2228" s="7" t="n">
        <v>0</v>
      </c>
      <c r="T2228" s="7" t="n">
        <v>0</v>
      </c>
      <c r="U2228" s="7" t="n">
        <v>0</v>
      </c>
      <c r="V2228" s="7" t="n">
        <v>0</v>
      </c>
    </row>
    <row r="2229" spans="1:22">
      <c r="A2229" t="s">
        <v>4</v>
      </c>
      <c r="B2229" s="4" t="s">
        <v>5</v>
      </c>
      <c r="C2229" s="4" t="s">
        <v>10</v>
      </c>
      <c r="D2229" s="4" t="s">
        <v>7</v>
      </c>
      <c r="E2229" s="4" t="s">
        <v>7</v>
      </c>
      <c r="F2229" s="4" t="s">
        <v>8</v>
      </c>
    </row>
    <row r="2230" spans="1:22">
      <c r="A2230" t="n">
        <v>25783</v>
      </c>
      <c r="B2230" s="23" t="n">
        <v>20</v>
      </c>
      <c r="C2230" s="7" t="n">
        <v>0</v>
      </c>
      <c r="D2230" s="7" t="n">
        <v>3</v>
      </c>
      <c r="E2230" s="7" t="n">
        <v>10</v>
      </c>
      <c r="F2230" s="7" t="s">
        <v>289</v>
      </c>
    </row>
    <row r="2231" spans="1:22">
      <c r="A2231" t="s">
        <v>4</v>
      </c>
      <c r="B2231" s="4" t="s">
        <v>5</v>
      </c>
      <c r="C2231" s="4" t="s">
        <v>10</v>
      </c>
    </row>
    <row r="2232" spans="1:22">
      <c r="A2232" t="n">
        <v>25801</v>
      </c>
      <c r="B2232" s="27" t="n">
        <v>16</v>
      </c>
      <c r="C2232" s="7" t="n">
        <v>0</v>
      </c>
    </row>
    <row r="2233" spans="1:22">
      <c r="A2233" t="s">
        <v>4</v>
      </c>
      <c r="B2233" s="4" t="s">
        <v>5</v>
      </c>
      <c r="C2233" s="4" t="s">
        <v>10</v>
      </c>
      <c r="D2233" s="4" t="s">
        <v>7</v>
      </c>
      <c r="E2233" s="4" t="s">
        <v>7</v>
      </c>
      <c r="F2233" s="4" t="s">
        <v>8</v>
      </c>
    </row>
    <row r="2234" spans="1:22">
      <c r="A2234" t="n">
        <v>25804</v>
      </c>
      <c r="B2234" s="23" t="n">
        <v>20</v>
      </c>
      <c r="C2234" s="7" t="n">
        <v>7032</v>
      </c>
      <c r="D2234" s="7" t="n">
        <v>3</v>
      </c>
      <c r="E2234" s="7" t="n">
        <v>10</v>
      </c>
      <c r="F2234" s="7" t="s">
        <v>289</v>
      </c>
    </row>
    <row r="2235" spans="1:22">
      <c r="A2235" t="s">
        <v>4</v>
      </c>
      <c r="B2235" s="4" t="s">
        <v>5</v>
      </c>
      <c r="C2235" s="4" t="s">
        <v>10</v>
      </c>
    </row>
    <row r="2236" spans="1:22">
      <c r="A2236" t="n">
        <v>25822</v>
      </c>
      <c r="B2236" s="27" t="n">
        <v>16</v>
      </c>
      <c r="C2236" s="7" t="n">
        <v>0</v>
      </c>
    </row>
    <row r="2237" spans="1:22">
      <c r="A2237" t="s">
        <v>4</v>
      </c>
      <c r="B2237" s="4" t="s">
        <v>5</v>
      </c>
      <c r="C2237" s="4" t="s">
        <v>10</v>
      </c>
      <c r="D2237" s="4" t="s">
        <v>7</v>
      </c>
      <c r="E2237" s="4" t="s">
        <v>7</v>
      </c>
      <c r="F2237" s="4" t="s">
        <v>8</v>
      </c>
    </row>
    <row r="2238" spans="1:22">
      <c r="A2238" t="n">
        <v>25825</v>
      </c>
      <c r="B2238" s="23" t="n">
        <v>20</v>
      </c>
      <c r="C2238" s="7" t="n">
        <v>16</v>
      </c>
      <c r="D2238" s="7" t="n">
        <v>3</v>
      </c>
      <c r="E2238" s="7" t="n">
        <v>10</v>
      </c>
      <c r="F2238" s="7" t="s">
        <v>289</v>
      </c>
    </row>
    <row r="2239" spans="1:22">
      <c r="A2239" t="s">
        <v>4</v>
      </c>
      <c r="B2239" s="4" t="s">
        <v>5</v>
      </c>
      <c r="C2239" s="4" t="s">
        <v>10</v>
      </c>
    </row>
    <row r="2240" spans="1:22">
      <c r="A2240" t="n">
        <v>25843</v>
      </c>
      <c r="B2240" s="27" t="n">
        <v>16</v>
      </c>
      <c r="C2240" s="7" t="n">
        <v>0</v>
      </c>
    </row>
    <row r="2241" spans="1:22">
      <c r="A2241" t="s">
        <v>4</v>
      </c>
      <c r="B2241" s="4" t="s">
        <v>5</v>
      </c>
      <c r="C2241" s="4" t="s">
        <v>10</v>
      </c>
      <c r="D2241" s="4" t="s">
        <v>7</v>
      </c>
      <c r="E2241" s="4" t="s">
        <v>7</v>
      </c>
      <c r="F2241" s="4" t="s">
        <v>8</v>
      </c>
    </row>
    <row r="2242" spans="1:22">
      <c r="A2242" t="n">
        <v>25846</v>
      </c>
      <c r="B2242" s="23" t="n">
        <v>20</v>
      </c>
      <c r="C2242" s="7" t="n">
        <v>17</v>
      </c>
      <c r="D2242" s="7" t="n">
        <v>3</v>
      </c>
      <c r="E2242" s="7" t="n">
        <v>10</v>
      </c>
      <c r="F2242" s="7" t="s">
        <v>289</v>
      </c>
    </row>
    <row r="2243" spans="1:22">
      <c r="A2243" t="s">
        <v>4</v>
      </c>
      <c r="B2243" s="4" t="s">
        <v>5</v>
      </c>
      <c r="C2243" s="4" t="s">
        <v>10</v>
      </c>
    </row>
    <row r="2244" spans="1:22">
      <c r="A2244" t="n">
        <v>25864</v>
      </c>
      <c r="B2244" s="27" t="n">
        <v>16</v>
      </c>
      <c r="C2244" s="7" t="n">
        <v>0</v>
      </c>
    </row>
    <row r="2245" spans="1:22">
      <c r="A2245" t="s">
        <v>4</v>
      </c>
      <c r="B2245" s="4" t="s">
        <v>5</v>
      </c>
      <c r="C2245" s="4" t="s">
        <v>10</v>
      </c>
      <c r="D2245" s="4" t="s">
        <v>7</v>
      </c>
      <c r="E2245" s="4" t="s">
        <v>7</v>
      </c>
      <c r="F2245" s="4" t="s">
        <v>8</v>
      </c>
    </row>
    <row r="2246" spans="1:22">
      <c r="A2246" t="n">
        <v>25867</v>
      </c>
      <c r="B2246" s="23" t="n">
        <v>20</v>
      </c>
      <c r="C2246" s="7" t="n">
        <v>18</v>
      </c>
      <c r="D2246" s="7" t="n">
        <v>3</v>
      </c>
      <c r="E2246" s="7" t="n">
        <v>10</v>
      </c>
      <c r="F2246" s="7" t="s">
        <v>289</v>
      </c>
    </row>
    <row r="2247" spans="1:22">
      <c r="A2247" t="s">
        <v>4</v>
      </c>
      <c r="B2247" s="4" t="s">
        <v>5</v>
      </c>
      <c r="C2247" s="4" t="s">
        <v>10</v>
      </c>
    </row>
    <row r="2248" spans="1:22">
      <c r="A2248" t="n">
        <v>25885</v>
      </c>
      <c r="B2248" s="27" t="n">
        <v>16</v>
      </c>
      <c r="C2248" s="7" t="n">
        <v>0</v>
      </c>
    </row>
    <row r="2249" spans="1:22">
      <c r="A2249" t="s">
        <v>4</v>
      </c>
      <c r="B2249" s="4" t="s">
        <v>5</v>
      </c>
      <c r="C2249" s="4" t="s">
        <v>10</v>
      </c>
      <c r="D2249" s="4" t="s">
        <v>7</v>
      </c>
      <c r="E2249" s="4" t="s">
        <v>7</v>
      </c>
      <c r="F2249" s="4" t="s">
        <v>8</v>
      </c>
    </row>
    <row r="2250" spans="1:22">
      <c r="A2250" t="n">
        <v>25888</v>
      </c>
      <c r="B2250" s="23" t="n">
        <v>20</v>
      </c>
      <c r="C2250" s="7" t="n">
        <v>5703</v>
      </c>
      <c r="D2250" s="7" t="n">
        <v>3</v>
      </c>
      <c r="E2250" s="7" t="n">
        <v>10</v>
      </c>
      <c r="F2250" s="7" t="s">
        <v>289</v>
      </c>
    </row>
    <row r="2251" spans="1:22">
      <c r="A2251" t="s">
        <v>4</v>
      </c>
      <c r="B2251" s="4" t="s">
        <v>5</v>
      </c>
      <c r="C2251" s="4" t="s">
        <v>10</v>
      </c>
    </row>
    <row r="2252" spans="1:22">
      <c r="A2252" t="n">
        <v>25906</v>
      </c>
      <c r="B2252" s="27" t="n">
        <v>16</v>
      </c>
      <c r="C2252" s="7" t="n">
        <v>0</v>
      </c>
    </row>
    <row r="2253" spans="1:22">
      <c r="A2253" t="s">
        <v>4</v>
      </c>
      <c r="B2253" s="4" t="s">
        <v>5</v>
      </c>
      <c r="C2253" s="4" t="s">
        <v>10</v>
      </c>
      <c r="D2253" s="4" t="s">
        <v>7</v>
      </c>
      <c r="E2253" s="4" t="s">
        <v>7</v>
      </c>
      <c r="F2253" s="4" t="s">
        <v>8</v>
      </c>
    </row>
    <row r="2254" spans="1:22">
      <c r="A2254" t="n">
        <v>25909</v>
      </c>
      <c r="B2254" s="23" t="n">
        <v>20</v>
      </c>
      <c r="C2254" s="7" t="n">
        <v>5704</v>
      </c>
      <c r="D2254" s="7" t="n">
        <v>3</v>
      </c>
      <c r="E2254" s="7" t="n">
        <v>10</v>
      </c>
      <c r="F2254" s="7" t="s">
        <v>289</v>
      </c>
    </row>
    <row r="2255" spans="1:22">
      <c r="A2255" t="s">
        <v>4</v>
      </c>
      <c r="B2255" s="4" t="s">
        <v>5</v>
      </c>
      <c r="C2255" s="4" t="s">
        <v>10</v>
      </c>
    </row>
    <row r="2256" spans="1:22">
      <c r="A2256" t="n">
        <v>25927</v>
      </c>
      <c r="B2256" s="27" t="n">
        <v>16</v>
      </c>
      <c r="C2256" s="7" t="n">
        <v>0</v>
      </c>
    </row>
    <row r="2257" spans="1:6">
      <c r="A2257" t="s">
        <v>4</v>
      </c>
      <c r="B2257" s="4" t="s">
        <v>5</v>
      </c>
      <c r="C2257" s="4" t="s">
        <v>7</v>
      </c>
      <c r="D2257" s="4" t="s">
        <v>10</v>
      </c>
      <c r="E2257" s="4" t="s">
        <v>7</v>
      </c>
      <c r="F2257" s="4" t="s">
        <v>8</v>
      </c>
      <c r="G2257" s="4" t="s">
        <v>8</v>
      </c>
      <c r="H2257" s="4" t="s">
        <v>8</v>
      </c>
      <c r="I2257" s="4" t="s">
        <v>8</v>
      </c>
      <c r="J2257" s="4" t="s">
        <v>8</v>
      </c>
      <c r="K2257" s="4" t="s">
        <v>8</v>
      </c>
      <c r="L2257" s="4" t="s">
        <v>8</v>
      </c>
      <c r="M2257" s="4" t="s">
        <v>8</v>
      </c>
      <c r="N2257" s="4" t="s">
        <v>8</v>
      </c>
      <c r="O2257" s="4" t="s">
        <v>8</v>
      </c>
      <c r="P2257" s="4" t="s">
        <v>8</v>
      </c>
      <c r="Q2257" s="4" t="s">
        <v>8</v>
      </c>
      <c r="R2257" s="4" t="s">
        <v>8</v>
      </c>
      <c r="S2257" s="4" t="s">
        <v>8</v>
      </c>
      <c r="T2257" s="4" t="s">
        <v>8</v>
      </c>
      <c r="U2257" s="4" t="s">
        <v>8</v>
      </c>
    </row>
    <row r="2258" spans="1:6">
      <c r="A2258" t="n">
        <v>25930</v>
      </c>
      <c r="B2258" s="29" t="n">
        <v>36</v>
      </c>
      <c r="C2258" s="7" t="n">
        <v>8</v>
      </c>
      <c r="D2258" s="7" t="n">
        <v>0</v>
      </c>
      <c r="E2258" s="7" t="n">
        <v>0</v>
      </c>
      <c r="F2258" s="7" t="s">
        <v>290</v>
      </c>
      <c r="G2258" s="7" t="s">
        <v>291</v>
      </c>
      <c r="H2258" s="7" t="s">
        <v>20</v>
      </c>
      <c r="I2258" s="7" t="s">
        <v>20</v>
      </c>
      <c r="J2258" s="7" t="s">
        <v>20</v>
      </c>
      <c r="K2258" s="7" t="s">
        <v>20</v>
      </c>
      <c r="L2258" s="7" t="s">
        <v>20</v>
      </c>
      <c r="M2258" s="7" t="s">
        <v>20</v>
      </c>
      <c r="N2258" s="7" t="s">
        <v>20</v>
      </c>
      <c r="O2258" s="7" t="s">
        <v>20</v>
      </c>
      <c r="P2258" s="7" t="s">
        <v>20</v>
      </c>
      <c r="Q2258" s="7" t="s">
        <v>20</v>
      </c>
      <c r="R2258" s="7" t="s">
        <v>20</v>
      </c>
      <c r="S2258" s="7" t="s">
        <v>20</v>
      </c>
      <c r="T2258" s="7" t="s">
        <v>20</v>
      </c>
      <c r="U2258" s="7" t="s">
        <v>20</v>
      </c>
    </row>
    <row r="2259" spans="1:6">
      <c r="A2259" t="s">
        <v>4</v>
      </c>
      <c r="B2259" s="4" t="s">
        <v>5</v>
      </c>
      <c r="C2259" s="4" t="s">
        <v>7</v>
      </c>
      <c r="D2259" s="4" t="s">
        <v>10</v>
      </c>
      <c r="E2259" s="4" t="s">
        <v>7</v>
      </c>
      <c r="F2259" s="4" t="s">
        <v>8</v>
      </c>
      <c r="G2259" s="4" t="s">
        <v>8</v>
      </c>
      <c r="H2259" s="4" t="s">
        <v>8</v>
      </c>
      <c r="I2259" s="4" t="s">
        <v>8</v>
      </c>
      <c r="J2259" s="4" t="s">
        <v>8</v>
      </c>
      <c r="K2259" s="4" t="s">
        <v>8</v>
      </c>
      <c r="L2259" s="4" t="s">
        <v>8</v>
      </c>
      <c r="M2259" s="4" t="s">
        <v>8</v>
      </c>
      <c r="N2259" s="4" t="s">
        <v>8</v>
      </c>
      <c r="O2259" s="4" t="s">
        <v>8</v>
      </c>
      <c r="P2259" s="4" t="s">
        <v>8</v>
      </c>
      <c r="Q2259" s="4" t="s">
        <v>8</v>
      </c>
      <c r="R2259" s="4" t="s">
        <v>8</v>
      </c>
      <c r="S2259" s="4" t="s">
        <v>8</v>
      </c>
      <c r="T2259" s="4" t="s">
        <v>8</v>
      </c>
      <c r="U2259" s="4" t="s">
        <v>8</v>
      </c>
    </row>
    <row r="2260" spans="1:6">
      <c r="A2260" t="n">
        <v>25981</v>
      </c>
      <c r="B2260" s="29" t="n">
        <v>36</v>
      </c>
      <c r="C2260" s="7" t="n">
        <v>8</v>
      </c>
      <c r="D2260" s="7" t="n">
        <v>16</v>
      </c>
      <c r="E2260" s="7" t="n">
        <v>0</v>
      </c>
      <c r="F2260" s="7" t="s">
        <v>292</v>
      </c>
      <c r="G2260" s="7" t="s">
        <v>293</v>
      </c>
      <c r="H2260" s="7" t="s">
        <v>20</v>
      </c>
      <c r="I2260" s="7" t="s">
        <v>20</v>
      </c>
      <c r="J2260" s="7" t="s">
        <v>20</v>
      </c>
      <c r="K2260" s="7" t="s">
        <v>20</v>
      </c>
      <c r="L2260" s="7" t="s">
        <v>20</v>
      </c>
      <c r="M2260" s="7" t="s">
        <v>20</v>
      </c>
      <c r="N2260" s="7" t="s">
        <v>20</v>
      </c>
      <c r="O2260" s="7" t="s">
        <v>20</v>
      </c>
      <c r="P2260" s="7" t="s">
        <v>20</v>
      </c>
      <c r="Q2260" s="7" t="s">
        <v>20</v>
      </c>
      <c r="R2260" s="7" t="s">
        <v>20</v>
      </c>
      <c r="S2260" s="7" t="s">
        <v>20</v>
      </c>
      <c r="T2260" s="7" t="s">
        <v>20</v>
      </c>
      <c r="U2260" s="7" t="s">
        <v>20</v>
      </c>
    </row>
    <row r="2261" spans="1:6">
      <c r="A2261" t="s">
        <v>4</v>
      </c>
      <c r="B2261" s="4" t="s">
        <v>5</v>
      </c>
      <c r="C2261" s="4" t="s">
        <v>7</v>
      </c>
      <c r="D2261" s="4" t="s">
        <v>10</v>
      </c>
      <c r="E2261" s="4" t="s">
        <v>7</v>
      </c>
      <c r="F2261" s="4" t="s">
        <v>8</v>
      </c>
      <c r="G2261" s="4" t="s">
        <v>8</v>
      </c>
      <c r="H2261" s="4" t="s">
        <v>8</v>
      </c>
      <c r="I2261" s="4" t="s">
        <v>8</v>
      </c>
      <c r="J2261" s="4" t="s">
        <v>8</v>
      </c>
      <c r="K2261" s="4" t="s">
        <v>8</v>
      </c>
      <c r="L2261" s="4" t="s">
        <v>8</v>
      </c>
      <c r="M2261" s="4" t="s">
        <v>8</v>
      </c>
      <c r="N2261" s="4" t="s">
        <v>8</v>
      </c>
      <c r="O2261" s="4" t="s">
        <v>8</v>
      </c>
      <c r="P2261" s="4" t="s">
        <v>8</v>
      </c>
      <c r="Q2261" s="4" t="s">
        <v>8</v>
      </c>
      <c r="R2261" s="4" t="s">
        <v>8</v>
      </c>
      <c r="S2261" s="4" t="s">
        <v>8</v>
      </c>
      <c r="T2261" s="4" t="s">
        <v>8</v>
      </c>
      <c r="U2261" s="4" t="s">
        <v>8</v>
      </c>
    </row>
    <row r="2262" spans="1:6">
      <c r="A2262" t="n">
        <v>26031</v>
      </c>
      <c r="B2262" s="29" t="n">
        <v>36</v>
      </c>
      <c r="C2262" s="7" t="n">
        <v>8</v>
      </c>
      <c r="D2262" s="7" t="n">
        <v>5704</v>
      </c>
      <c r="E2262" s="7" t="n">
        <v>0</v>
      </c>
      <c r="F2262" s="7" t="s">
        <v>149</v>
      </c>
      <c r="G2262" s="7" t="s">
        <v>20</v>
      </c>
      <c r="H2262" s="7" t="s">
        <v>20</v>
      </c>
      <c r="I2262" s="7" t="s">
        <v>20</v>
      </c>
      <c r="J2262" s="7" t="s">
        <v>20</v>
      </c>
      <c r="K2262" s="7" t="s">
        <v>20</v>
      </c>
      <c r="L2262" s="7" t="s">
        <v>20</v>
      </c>
      <c r="M2262" s="7" t="s">
        <v>20</v>
      </c>
      <c r="N2262" s="7" t="s">
        <v>20</v>
      </c>
      <c r="O2262" s="7" t="s">
        <v>20</v>
      </c>
      <c r="P2262" s="7" t="s">
        <v>20</v>
      </c>
      <c r="Q2262" s="7" t="s">
        <v>20</v>
      </c>
      <c r="R2262" s="7" t="s">
        <v>20</v>
      </c>
      <c r="S2262" s="7" t="s">
        <v>20</v>
      </c>
      <c r="T2262" s="7" t="s">
        <v>20</v>
      </c>
      <c r="U2262" s="7" t="s">
        <v>20</v>
      </c>
    </row>
    <row r="2263" spans="1:6">
      <c r="A2263" t="s">
        <v>4</v>
      </c>
      <c r="B2263" s="4" t="s">
        <v>5</v>
      </c>
      <c r="C2263" s="4" t="s">
        <v>7</v>
      </c>
      <c r="D2263" s="4" t="s">
        <v>10</v>
      </c>
      <c r="E2263" s="4" t="s">
        <v>7</v>
      </c>
      <c r="F2263" s="4" t="s">
        <v>8</v>
      </c>
      <c r="G2263" s="4" t="s">
        <v>8</v>
      </c>
      <c r="H2263" s="4" t="s">
        <v>8</v>
      </c>
      <c r="I2263" s="4" t="s">
        <v>8</v>
      </c>
      <c r="J2263" s="4" t="s">
        <v>8</v>
      </c>
      <c r="K2263" s="4" t="s">
        <v>8</v>
      </c>
      <c r="L2263" s="4" t="s">
        <v>8</v>
      </c>
      <c r="M2263" s="4" t="s">
        <v>8</v>
      </c>
      <c r="N2263" s="4" t="s">
        <v>8</v>
      </c>
      <c r="O2263" s="4" t="s">
        <v>8</v>
      </c>
      <c r="P2263" s="4" t="s">
        <v>8</v>
      </c>
      <c r="Q2263" s="4" t="s">
        <v>8</v>
      </c>
      <c r="R2263" s="4" t="s">
        <v>8</v>
      </c>
      <c r="S2263" s="4" t="s">
        <v>8</v>
      </c>
      <c r="T2263" s="4" t="s">
        <v>8</v>
      </c>
      <c r="U2263" s="4" t="s">
        <v>8</v>
      </c>
    </row>
    <row r="2264" spans="1:6">
      <c r="A2264" t="n">
        <v>26065</v>
      </c>
      <c r="B2264" s="29" t="n">
        <v>36</v>
      </c>
      <c r="C2264" s="7" t="n">
        <v>8</v>
      </c>
      <c r="D2264" s="7" t="n">
        <v>7032</v>
      </c>
      <c r="E2264" s="7" t="n">
        <v>0</v>
      </c>
      <c r="F2264" s="7" t="s">
        <v>38</v>
      </c>
      <c r="G2264" s="7" t="s">
        <v>20</v>
      </c>
      <c r="H2264" s="7" t="s">
        <v>20</v>
      </c>
      <c r="I2264" s="7" t="s">
        <v>20</v>
      </c>
      <c r="J2264" s="7" t="s">
        <v>20</v>
      </c>
      <c r="K2264" s="7" t="s">
        <v>20</v>
      </c>
      <c r="L2264" s="7" t="s">
        <v>20</v>
      </c>
      <c r="M2264" s="7" t="s">
        <v>20</v>
      </c>
      <c r="N2264" s="7" t="s">
        <v>20</v>
      </c>
      <c r="O2264" s="7" t="s">
        <v>20</v>
      </c>
      <c r="P2264" s="7" t="s">
        <v>20</v>
      </c>
      <c r="Q2264" s="7" t="s">
        <v>20</v>
      </c>
      <c r="R2264" s="7" t="s">
        <v>20</v>
      </c>
      <c r="S2264" s="7" t="s">
        <v>20</v>
      </c>
      <c r="T2264" s="7" t="s">
        <v>20</v>
      </c>
      <c r="U2264" s="7" t="s">
        <v>20</v>
      </c>
    </row>
    <row r="2265" spans="1:6">
      <c r="A2265" t="s">
        <v>4</v>
      </c>
      <c r="B2265" s="4" t="s">
        <v>5</v>
      </c>
      <c r="C2265" s="4" t="s">
        <v>10</v>
      </c>
      <c r="D2265" s="4" t="s">
        <v>8</v>
      </c>
      <c r="E2265" s="4" t="s">
        <v>8</v>
      </c>
      <c r="F2265" s="4" t="s">
        <v>8</v>
      </c>
      <c r="G2265" s="4" t="s">
        <v>7</v>
      </c>
      <c r="H2265" s="4" t="s">
        <v>16</v>
      </c>
      <c r="I2265" s="4" t="s">
        <v>15</v>
      </c>
      <c r="J2265" s="4" t="s">
        <v>15</v>
      </c>
      <c r="K2265" s="4" t="s">
        <v>15</v>
      </c>
      <c r="L2265" s="4" t="s">
        <v>15</v>
      </c>
      <c r="M2265" s="4" t="s">
        <v>15</v>
      </c>
      <c r="N2265" s="4" t="s">
        <v>15</v>
      </c>
      <c r="O2265" s="4" t="s">
        <v>15</v>
      </c>
      <c r="P2265" s="4" t="s">
        <v>8</v>
      </c>
      <c r="Q2265" s="4" t="s">
        <v>8</v>
      </c>
      <c r="R2265" s="4" t="s">
        <v>16</v>
      </c>
      <c r="S2265" s="4" t="s">
        <v>7</v>
      </c>
      <c r="T2265" s="4" t="s">
        <v>16</v>
      </c>
      <c r="U2265" s="4" t="s">
        <v>16</v>
      </c>
      <c r="V2265" s="4" t="s">
        <v>10</v>
      </c>
    </row>
    <row r="2266" spans="1:6">
      <c r="A2266" t="n">
        <v>26095</v>
      </c>
      <c r="B2266" s="52" t="n">
        <v>19</v>
      </c>
      <c r="C2266" s="7" t="n">
        <v>1000</v>
      </c>
      <c r="D2266" s="7" t="s">
        <v>294</v>
      </c>
      <c r="E2266" s="7" t="s">
        <v>295</v>
      </c>
      <c r="F2266" s="7" t="s">
        <v>20</v>
      </c>
      <c r="G2266" s="7" t="n">
        <v>0</v>
      </c>
      <c r="H2266" s="7" t="n">
        <v>800</v>
      </c>
      <c r="I2266" s="7" t="n">
        <v>0</v>
      </c>
      <c r="J2266" s="7" t="n">
        <v>0</v>
      </c>
      <c r="K2266" s="7" t="n">
        <v>0</v>
      </c>
      <c r="L2266" s="7" t="n">
        <v>0</v>
      </c>
      <c r="M2266" s="7" t="n">
        <v>1</v>
      </c>
      <c r="N2266" s="7" t="n">
        <v>1.60000002384186</v>
      </c>
      <c r="O2266" s="7" t="n">
        <v>0.0900000035762787</v>
      </c>
      <c r="P2266" s="7" t="s">
        <v>20</v>
      </c>
      <c r="Q2266" s="7" t="s">
        <v>20</v>
      </c>
      <c r="R2266" s="7" t="n">
        <v>-1</v>
      </c>
      <c r="S2266" s="7" t="n">
        <v>0</v>
      </c>
      <c r="T2266" s="7" t="n">
        <v>0</v>
      </c>
      <c r="U2266" s="7" t="n">
        <v>0</v>
      </c>
      <c r="V2266" s="7" t="n">
        <v>0</v>
      </c>
    </row>
    <row r="2267" spans="1:6">
      <c r="A2267" t="s">
        <v>4</v>
      </c>
      <c r="B2267" s="4" t="s">
        <v>5</v>
      </c>
      <c r="C2267" s="4" t="s">
        <v>10</v>
      </c>
      <c r="D2267" s="4" t="s">
        <v>8</v>
      </c>
      <c r="E2267" s="4" t="s">
        <v>8</v>
      </c>
      <c r="F2267" s="4" t="s">
        <v>8</v>
      </c>
      <c r="G2267" s="4" t="s">
        <v>7</v>
      </c>
      <c r="H2267" s="4" t="s">
        <v>16</v>
      </c>
      <c r="I2267" s="4" t="s">
        <v>15</v>
      </c>
      <c r="J2267" s="4" t="s">
        <v>15</v>
      </c>
      <c r="K2267" s="4" t="s">
        <v>15</v>
      </c>
      <c r="L2267" s="4" t="s">
        <v>15</v>
      </c>
      <c r="M2267" s="4" t="s">
        <v>15</v>
      </c>
      <c r="N2267" s="4" t="s">
        <v>15</v>
      </c>
      <c r="O2267" s="4" t="s">
        <v>15</v>
      </c>
      <c r="P2267" s="4" t="s">
        <v>8</v>
      </c>
      <c r="Q2267" s="4" t="s">
        <v>8</v>
      </c>
      <c r="R2267" s="4" t="s">
        <v>16</v>
      </c>
      <c r="S2267" s="4" t="s">
        <v>7</v>
      </c>
      <c r="T2267" s="4" t="s">
        <v>16</v>
      </c>
      <c r="U2267" s="4" t="s">
        <v>16</v>
      </c>
      <c r="V2267" s="4" t="s">
        <v>10</v>
      </c>
    </row>
    <row r="2268" spans="1:6">
      <c r="A2268" t="n">
        <v>26167</v>
      </c>
      <c r="B2268" s="52" t="n">
        <v>19</v>
      </c>
      <c r="C2268" s="7" t="n">
        <v>1001</v>
      </c>
      <c r="D2268" s="7" t="s">
        <v>294</v>
      </c>
      <c r="E2268" s="7" t="s">
        <v>295</v>
      </c>
      <c r="F2268" s="7" t="s">
        <v>20</v>
      </c>
      <c r="G2268" s="7" t="n">
        <v>0</v>
      </c>
      <c r="H2268" s="7" t="n">
        <v>800</v>
      </c>
      <c r="I2268" s="7" t="n">
        <v>0</v>
      </c>
      <c r="J2268" s="7" t="n">
        <v>0</v>
      </c>
      <c r="K2268" s="7" t="n">
        <v>0</v>
      </c>
      <c r="L2268" s="7" t="n">
        <v>0</v>
      </c>
      <c r="M2268" s="7" t="n">
        <v>1</v>
      </c>
      <c r="N2268" s="7" t="n">
        <v>1.60000002384186</v>
      </c>
      <c r="O2268" s="7" t="n">
        <v>0.0900000035762787</v>
      </c>
      <c r="P2268" s="7" t="s">
        <v>20</v>
      </c>
      <c r="Q2268" s="7" t="s">
        <v>20</v>
      </c>
      <c r="R2268" s="7" t="n">
        <v>-1</v>
      </c>
      <c r="S2268" s="7" t="n">
        <v>0</v>
      </c>
      <c r="T2268" s="7" t="n">
        <v>0</v>
      </c>
      <c r="U2268" s="7" t="n">
        <v>0</v>
      </c>
      <c r="V2268" s="7" t="n">
        <v>0</v>
      </c>
    </row>
    <row r="2269" spans="1:6">
      <c r="A2269" t="s">
        <v>4</v>
      </c>
      <c r="B2269" s="4" t="s">
        <v>5</v>
      </c>
      <c r="C2269" s="4" t="s">
        <v>10</v>
      </c>
      <c r="D2269" s="4" t="s">
        <v>8</v>
      </c>
      <c r="E2269" s="4" t="s">
        <v>8</v>
      </c>
      <c r="F2269" s="4" t="s">
        <v>8</v>
      </c>
      <c r="G2269" s="4" t="s">
        <v>7</v>
      </c>
      <c r="H2269" s="4" t="s">
        <v>16</v>
      </c>
      <c r="I2269" s="4" t="s">
        <v>15</v>
      </c>
      <c r="J2269" s="4" t="s">
        <v>15</v>
      </c>
      <c r="K2269" s="4" t="s">
        <v>15</v>
      </c>
      <c r="L2269" s="4" t="s">
        <v>15</v>
      </c>
      <c r="M2269" s="4" t="s">
        <v>15</v>
      </c>
      <c r="N2269" s="4" t="s">
        <v>15</v>
      </c>
      <c r="O2269" s="4" t="s">
        <v>15</v>
      </c>
      <c r="P2269" s="4" t="s">
        <v>8</v>
      </c>
      <c r="Q2269" s="4" t="s">
        <v>8</v>
      </c>
      <c r="R2269" s="4" t="s">
        <v>16</v>
      </c>
      <c r="S2269" s="4" t="s">
        <v>7</v>
      </c>
      <c r="T2269" s="4" t="s">
        <v>16</v>
      </c>
      <c r="U2269" s="4" t="s">
        <v>16</v>
      </c>
      <c r="V2269" s="4" t="s">
        <v>10</v>
      </c>
    </row>
    <row r="2270" spans="1:6">
      <c r="A2270" t="n">
        <v>26239</v>
      </c>
      <c r="B2270" s="52" t="n">
        <v>19</v>
      </c>
      <c r="C2270" s="7" t="n">
        <v>1002</v>
      </c>
      <c r="D2270" s="7" t="s">
        <v>294</v>
      </c>
      <c r="E2270" s="7" t="s">
        <v>295</v>
      </c>
      <c r="F2270" s="7" t="s">
        <v>20</v>
      </c>
      <c r="G2270" s="7" t="n">
        <v>0</v>
      </c>
      <c r="H2270" s="7" t="n">
        <v>800</v>
      </c>
      <c r="I2270" s="7" t="n">
        <v>0</v>
      </c>
      <c r="J2270" s="7" t="n">
        <v>0</v>
      </c>
      <c r="K2270" s="7" t="n">
        <v>0</v>
      </c>
      <c r="L2270" s="7" t="n">
        <v>0</v>
      </c>
      <c r="M2270" s="7" t="n">
        <v>1</v>
      </c>
      <c r="N2270" s="7" t="n">
        <v>1.60000002384186</v>
      </c>
      <c r="O2270" s="7" t="n">
        <v>0.0900000035762787</v>
      </c>
      <c r="P2270" s="7" t="s">
        <v>20</v>
      </c>
      <c r="Q2270" s="7" t="s">
        <v>20</v>
      </c>
      <c r="R2270" s="7" t="n">
        <v>-1</v>
      </c>
      <c r="S2270" s="7" t="n">
        <v>0</v>
      </c>
      <c r="T2270" s="7" t="n">
        <v>0</v>
      </c>
      <c r="U2270" s="7" t="n">
        <v>0</v>
      </c>
      <c r="V2270" s="7" t="n">
        <v>0</v>
      </c>
    </row>
    <row r="2271" spans="1:6">
      <c r="A2271" t="s">
        <v>4</v>
      </c>
      <c r="B2271" s="4" t="s">
        <v>5</v>
      </c>
      <c r="C2271" s="4" t="s">
        <v>10</v>
      </c>
      <c r="D2271" s="4" t="s">
        <v>8</v>
      </c>
      <c r="E2271" s="4" t="s">
        <v>8</v>
      </c>
      <c r="F2271" s="4" t="s">
        <v>8</v>
      </c>
      <c r="G2271" s="4" t="s">
        <v>7</v>
      </c>
      <c r="H2271" s="4" t="s">
        <v>16</v>
      </c>
      <c r="I2271" s="4" t="s">
        <v>15</v>
      </c>
      <c r="J2271" s="4" t="s">
        <v>15</v>
      </c>
      <c r="K2271" s="4" t="s">
        <v>15</v>
      </c>
      <c r="L2271" s="4" t="s">
        <v>15</v>
      </c>
      <c r="M2271" s="4" t="s">
        <v>15</v>
      </c>
      <c r="N2271" s="4" t="s">
        <v>15</v>
      </c>
      <c r="O2271" s="4" t="s">
        <v>15</v>
      </c>
      <c r="P2271" s="4" t="s">
        <v>8</v>
      </c>
      <c r="Q2271" s="4" t="s">
        <v>8</v>
      </c>
      <c r="R2271" s="4" t="s">
        <v>16</v>
      </c>
      <c r="S2271" s="4" t="s">
        <v>7</v>
      </c>
      <c r="T2271" s="4" t="s">
        <v>16</v>
      </c>
      <c r="U2271" s="4" t="s">
        <v>16</v>
      </c>
      <c r="V2271" s="4" t="s">
        <v>10</v>
      </c>
    </row>
    <row r="2272" spans="1:6">
      <c r="A2272" t="n">
        <v>26311</v>
      </c>
      <c r="B2272" s="52" t="n">
        <v>19</v>
      </c>
      <c r="C2272" s="7" t="n">
        <v>1003</v>
      </c>
      <c r="D2272" s="7" t="s">
        <v>294</v>
      </c>
      <c r="E2272" s="7" t="s">
        <v>295</v>
      </c>
      <c r="F2272" s="7" t="s">
        <v>20</v>
      </c>
      <c r="G2272" s="7" t="n">
        <v>0</v>
      </c>
      <c r="H2272" s="7" t="n">
        <v>800</v>
      </c>
      <c r="I2272" s="7" t="n">
        <v>0</v>
      </c>
      <c r="J2272" s="7" t="n">
        <v>0</v>
      </c>
      <c r="K2272" s="7" t="n">
        <v>0</v>
      </c>
      <c r="L2272" s="7" t="n">
        <v>0</v>
      </c>
      <c r="M2272" s="7" t="n">
        <v>1</v>
      </c>
      <c r="N2272" s="7" t="n">
        <v>1.60000002384186</v>
      </c>
      <c r="O2272" s="7" t="n">
        <v>0.0900000035762787</v>
      </c>
      <c r="P2272" s="7" t="s">
        <v>20</v>
      </c>
      <c r="Q2272" s="7" t="s">
        <v>20</v>
      </c>
      <c r="R2272" s="7" t="n">
        <v>-1</v>
      </c>
      <c r="S2272" s="7" t="n">
        <v>0</v>
      </c>
      <c r="T2272" s="7" t="n">
        <v>0</v>
      </c>
      <c r="U2272" s="7" t="n">
        <v>0</v>
      </c>
      <c r="V2272" s="7" t="n">
        <v>0</v>
      </c>
    </row>
    <row r="2273" spans="1:22">
      <c r="A2273" t="s">
        <v>4</v>
      </c>
      <c r="B2273" s="4" t="s">
        <v>5</v>
      </c>
      <c r="C2273" s="4" t="s">
        <v>10</v>
      </c>
      <c r="D2273" s="4" t="s">
        <v>8</v>
      </c>
      <c r="E2273" s="4" t="s">
        <v>8</v>
      </c>
      <c r="F2273" s="4" t="s">
        <v>8</v>
      </c>
      <c r="G2273" s="4" t="s">
        <v>7</v>
      </c>
      <c r="H2273" s="4" t="s">
        <v>16</v>
      </c>
      <c r="I2273" s="4" t="s">
        <v>15</v>
      </c>
      <c r="J2273" s="4" t="s">
        <v>15</v>
      </c>
      <c r="K2273" s="4" t="s">
        <v>15</v>
      </c>
      <c r="L2273" s="4" t="s">
        <v>15</v>
      </c>
      <c r="M2273" s="4" t="s">
        <v>15</v>
      </c>
      <c r="N2273" s="4" t="s">
        <v>15</v>
      </c>
      <c r="O2273" s="4" t="s">
        <v>15</v>
      </c>
      <c r="P2273" s="4" t="s">
        <v>8</v>
      </c>
      <c r="Q2273" s="4" t="s">
        <v>8</v>
      </c>
      <c r="R2273" s="4" t="s">
        <v>16</v>
      </c>
      <c r="S2273" s="4" t="s">
        <v>7</v>
      </c>
      <c r="T2273" s="4" t="s">
        <v>16</v>
      </c>
      <c r="U2273" s="4" t="s">
        <v>16</v>
      </c>
      <c r="V2273" s="4" t="s">
        <v>10</v>
      </c>
    </row>
    <row r="2274" spans="1:22">
      <c r="A2274" t="n">
        <v>26383</v>
      </c>
      <c r="B2274" s="52" t="n">
        <v>19</v>
      </c>
      <c r="C2274" s="7" t="n">
        <v>1004</v>
      </c>
      <c r="D2274" s="7" t="s">
        <v>294</v>
      </c>
      <c r="E2274" s="7" t="s">
        <v>295</v>
      </c>
      <c r="F2274" s="7" t="s">
        <v>20</v>
      </c>
      <c r="G2274" s="7" t="n">
        <v>0</v>
      </c>
      <c r="H2274" s="7" t="n">
        <v>800</v>
      </c>
      <c r="I2274" s="7" t="n">
        <v>0</v>
      </c>
      <c r="J2274" s="7" t="n">
        <v>0</v>
      </c>
      <c r="K2274" s="7" t="n">
        <v>0</v>
      </c>
      <c r="L2274" s="7" t="n">
        <v>0</v>
      </c>
      <c r="M2274" s="7" t="n">
        <v>1</v>
      </c>
      <c r="N2274" s="7" t="n">
        <v>1.60000002384186</v>
      </c>
      <c r="O2274" s="7" t="n">
        <v>0.0900000035762787</v>
      </c>
      <c r="P2274" s="7" t="s">
        <v>20</v>
      </c>
      <c r="Q2274" s="7" t="s">
        <v>20</v>
      </c>
      <c r="R2274" s="7" t="n">
        <v>-1</v>
      </c>
      <c r="S2274" s="7" t="n">
        <v>0</v>
      </c>
      <c r="T2274" s="7" t="n">
        <v>0</v>
      </c>
      <c r="U2274" s="7" t="n">
        <v>0</v>
      </c>
      <c r="V2274" s="7" t="n">
        <v>0</v>
      </c>
    </row>
    <row r="2275" spans="1:22">
      <c r="A2275" t="s">
        <v>4</v>
      </c>
      <c r="B2275" s="4" t="s">
        <v>5</v>
      </c>
      <c r="C2275" s="4" t="s">
        <v>10</v>
      </c>
      <c r="D2275" s="4" t="s">
        <v>8</v>
      </c>
      <c r="E2275" s="4" t="s">
        <v>8</v>
      </c>
      <c r="F2275" s="4" t="s">
        <v>8</v>
      </c>
      <c r="G2275" s="4" t="s">
        <v>7</v>
      </c>
      <c r="H2275" s="4" t="s">
        <v>16</v>
      </c>
      <c r="I2275" s="4" t="s">
        <v>15</v>
      </c>
      <c r="J2275" s="4" t="s">
        <v>15</v>
      </c>
      <c r="K2275" s="4" t="s">
        <v>15</v>
      </c>
      <c r="L2275" s="4" t="s">
        <v>15</v>
      </c>
      <c r="M2275" s="4" t="s">
        <v>15</v>
      </c>
      <c r="N2275" s="4" t="s">
        <v>15</v>
      </c>
      <c r="O2275" s="4" t="s">
        <v>15</v>
      </c>
      <c r="P2275" s="4" t="s">
        <v>8</v>
      </c>
      <c r="Q2275" s="4" t="s">
        <v>8</v>
      </c>
      <c r="R2275" s="4" t="s">
        <v>16</v>
      </c>
      <c r="S2275" s="4" t="s">
        <v>7</v>
      </c>
      <c r="T2275" s="4" t="s">
        <v>16</v>
      </c>
      <c r="U2275" s="4" t="s">
        <v>16</v>
      </c>
      <c r="V2275" s="4" t="s">
        <v>10</v>
      </c>
    </row>
    <row r="2276" spans="1:22">
      <c r="A2276" t="n">
        <v>26455</v>
      </c>
      <c r="B2276" s="52" t="n">
        <v>19</v>
      </c>
      <c r="C2276" s="7" t="n">
        <v>1005</v>
      </c>
      <c r="D2276" s="7" t="s">
        <v>296</v>
      </c>
      <c r="E2276" s="7" t="s">
        <v>297</v>
      </c>
      <c r="F2276" s="7" t="s">
        <v>20</v>
      </c>
      <c r="G2276" s="7" t="n">
        <v>0</v>
      </c>
      <c r="H2276" s="7" t="n">
        <v>800</v>
      </c>
      <c r="I2276" s="7" t="n">
        <v>0</v>
      </c>
      <c r="J2276" s="7" t="n">
        <v>0</v>
      </c>
      <c r="K2276" s="7" t="n">
        <v>0</v>
      </c>
      <c r="L2276" s="7" t="n">
        <v>0</v>
      </c>
      <c r="M2276" s="7" t="n">
        <v>1</v>
      </c>
      <c r="N2276" s="7" t="n">
        <v>1.60000002384186</v>
      </c>
      <c r="O2276" s="7" t="n">
        <v>0.0900000035762787</v>
      </c>
      <c r="P2276" s="7" t="s">
        <v>20</v>
      </c>
      <c r="Q2276" s="7" t="s">
        <v>20</v>
      </c>
      <c r="R2276" s="7" t="n">
        <v>-1</v>
      </c>
      <c r="S2276" s="7" t="n">
        <v>0</v>
      </c>
      <c r="T2276" s="7" t="n">
        <v>0</v>
      </c>
      <c r="U2276" s="7" t="n">
        <v>0</v>
      </c>
      <c r="V2276" s="7" t="n">
        <v>0</v>
      </c>
    </row>
    <row r="2277" spans="1:22">
      <c r="A2277" t="s">
        <v>4</v>
      </c>
      <c r="B2277" s="4" t="s">
        <v>5</v>
      </c>
      <c r="C2277" s="4" t="s">
        <v>10</v>
      </c>
      <c r="D2277" s="4" t="s">
        <v>7</v>
      </c>
      <c r="E2277" s="4" t="s">
        <v>7</v>
      </c>
      <c r="F2277" s="4" t="s">
        <v>8</v>
      </c>
    </row>
    <row r="2278" spans="1:22">
      <c r="A2278" t="n">
        <v>26528</v>
      </c>
      <c r="B2278" s="23" t="n">
        <v>20</v>
      </c>
      <c r="C2278" s="7" t="n">
        <v>1000</v>
      </c>
      <c r="D2278" s="7" t="n">
        <v>3</v>
      </c>
      <c r="E2278" s="7" t="n">
        <v>10</v>
      </c>
      <c r="F2278" s="7" t="s">
        <v>289</v>
      </c>
    </row>
    <row r="2279" spans="1:22">
      <c r="A2279" t="s">
        <v>4</v>
      </c>
      <c r="B2279" s="4" t="s">
        <v>5</v>
      </c>
      <c r="C2279" s="4" t="s">
        <v>10</v>
      </c>
    </row>
    <row r="2280" spans="1:22">
      <c r="A2280" t="n">
        <v>26546</v>
      </c>
      <c r="B2280" s="27" t="n">
        <v>16</v>
      </c>
      <c r="C2280" s="7" t="n">
        <v>0</v>
      </c>
    </row>
    <row r="2281" spans="1:22">
      <c r="A2281" t="s">
        <v>4</v>
      </c>
      <c r="B2281" s="4" t="s">
        <v>5</v>
      </c>
      <c r="C2281" s="4" t="s">
        <v>10</v>
      </c>
      <c r="D2281" s="4" t="s">
        <v>7</v>
      </c>
      <c r="E2281" s="4" t="s">
        <v>7</v>
      </c>
      <c r="F2281" s="4" t="s">
        <v>8</v>
      </c>
    </row>
    <row r="2282" spans="1:22">
      <c r="A2282" t="n">
        <v>26549</v>
      </c>
      <c r="B2282" s="23" t="n">
        <v>20</v>
      </c>
      <c r="C2282" s="7" t="n">
        <v>1001</v>
      </c>
      <c r="D2282" s="7" t="n">
        <v>3</v>
      </c>
      <c r="E2282" s="7" t="n">
        <v>10</v>
      </c>
      <c r="F2282" s="7" t="s">
        <v>289</v>
      </c>
    </row>
    <row r="2283" spans="1:22">
      <c r="A2283" t="s">
        <v>4</v>
      </c>
      <c r="B2283" s="4" t="s">
        <v>5</v>
      </c>
      <c r="C2283" s="4" t="s">
        <v>10</v>
      </c>
    </row>
    <row r="2284" spans="1:22">
      <c r="A2284" t="n">
        <v>26567</v>
      </c>
      <c r="B2284" s="27" t="n">
        <v>16</v>
      </c>
      <c r="C2284" s="7" t="n">
        <v>0</v>
      </c>
    </row>
    <row r="2285" spans="1:22">
      <c r="A2285" t="s">
        <v>4</v>
      </c>
      <c r="B2285" s="4" t="s">
        <v>5</v>
      </c>
      <c r="C2285" s="4" t="s">
        <v>10</v>
      </c>
      <c r="D2285" s="4" t="s">
        <v>7</v>
      </c>
      <c r="E2285" s="4" t="s">
        <v>7</v>
      </c>
      <c r="F2285" s="4" t="s">
        <v>8</v>
      </c>
    </row>
    <row r="2286" spans="1:22">
      <c r="A2286" t="n">
        <v>26570</v>
      </c>
      <c r="B2286" s="23" t="n">
        <v>20</v>
      </c>
      <c r="C2286" s="7" t="n">
        <v>1002</v>
      </c>
      <c r="D2286" s="7" t="n">
        <v>3</v>
      </c>
      <c r="E2286" s="7" t="n">
        <v>10</v>
      </c>
      <c r="F2286" s="7" t="s">
        <v>289</v>
      </c>
    </row>
    <row r="2287" spans="1:22">
      <c r="A2287" t="s">
        <v>4</v>
      </c>
      <c r="B2287" s="4" t="s">
        <v>5</v>
      </c>
      <c r="C2287" s="4" t="s">
        <v>10</v>
      </c>
    </row>
    <row r="2288" spans="1:22">
      <c r="A2288" t="n">
        <v>26588</v>
      </c>
      <c r="B2288" s="27" t="n">
        <v>16</v>
      </c>
      <c r="C2288" s="7" t="n">
        <v>0</v>
      </c>
    </row>
    <row r="2289" spans="1:22">
      <c r="A2289" t="s">
        <v>4</v>
      </c>
      <c r="B2289" s="4" t="s">
        <v>5</v>
      </c>
      <c r="C2289" s="4" t="s">
        <v>10</v>
      </c>
      <c r="D2289" s="4" t="s">
        <v>7</v>
      </c>
      <c r="E2289" s="4" t="s">
        <v>7</v>
      </c>
      <c r="F2289" s="4" t="s">
        <v>8</v>
      </c>
    </row>
    <row r="2290" spans="1:22">
      <c r="A2290" t="n">
        <v>26591</v>
      </c>
      <c r="B2290" s="23" t="n">
        <v>20</v>
      </c>
      <c r="C2290" s="7" t="n">
        <v>1003</v>
      </c>
      <c r="D2290" s="7" t="n">
        <v>3</v>
      </c>
      <c r="E2290" s="7" t="n">
        <v>10</v>
      </c>
      <c r="F2290" s="7" t="s">
        <v>289</v>
      </c>
    </row>
    <row r="2291" spans="1:22">
      <c r="A2291" t="s">
        <v>4</v>
      </c>
      <c r="B2291" s="4" t="s">
        <v>5</v>
      </c>
      <c r="C2291" s="4" t="s">
        <v>10</v>
      </c>
    </row>
    <row r="2292" spans="1:22">
      <c r="A2292" t="n">
        <v>26609</v>
      </c>
      <c r="B2292" s="27" t="n">
        <v>16</v>
      </c>
      <c r="C2292" s="7" t="n">
        <v>0</v>
      </c>
    </row>
    <row r="2293" spans="1:22">
      <c r="A2293" t="s">
        <v>4</v>
      </c>
      <c r="B2293" s="4" t="s">
        <v>5</v>
      </c>
      <c r="C2293" s="4" t="s">
        <v>10</v>
      </c>
      <c r="D2293" s="4" t="s">
        <v>7</v>
      </c>
      <c r="E2293" s="4" t="s">
        <v>7</v>
      </c>
      <c r="F2293" s="4" t="s">
        <v>8</v>
      </c>
    </row>
    <row r="2294" spans="1:22">
      <c r="A2294" t="n">
        <v>26612</v>
      </c>
      <c r="B2294" s="23" t="n">
        <v>20</v>
      </c>
      <c r="C2294" s="7" t="n">
        <v>1004</v>
      </c>
      <c r="D2294" s="7" t="n">
        <v>3</v>
      </c>
      <c r="E2294" s="7" t="n">
        <v>10</v>
      </c>
      <c r="F2294" s="7" t="s">
        <v>289</v>
      </c>
    </row>
    <row r="2295" spans="1:22">
      <c r="A2295" t="s">
        <v>4</v>
      </c>
      <c r="B2295" s="4" t="s">
        <v>5</v>
      </c>
      <c r="C2295" s="4" t="s">
        <v>10</v>
      </c>
    </row>
    <row r="2296" spans="1:22">
      <c r="A2296" t="n">
        <v>26630</v>
      </c>
      <c r="B2296" s="27" t="n">
        <v>16</v>
      </c>
      <c r="C2296" s="7" t="n">
        <v>0</v>
      </c>
    </row>
    <row r="2297" spans="1:22">
      <c r="A2297" t="s">
        <v>4</v>
      </c>
      <c r="B2297" s="4" t="s">
        <v>5</v>
      </c>
      <c r="C2297" s="4" t="s">
        <v>10</v>
      </c>
      <c r="D2297" s="4" t="s">
        <v>7</v>
      </c>
      <c r="E2297" s="4" t="s">
        <v>7</v>
      </c>
      <c r="F2297" s="4" t="s">
        <v>8</v>
      </c>
    </row>
    <row r="2298" spans="1:22">
      <c r="A2298" t="n">
        <v>26633</v>
      </c>
      <c r="B2298" s="23" t="n">
        <v>20</v>
      </c>
      <c r="C2298" s="7" t="n">
        <v>1005</v>
      </c>
      <c r="D2298" s="7" t="n">
        <v>3</v>
      </c>
      <c r="E2298" s="7" t="n">
        <v>10</v>
      </c>
      <c r="F2298" s="7" t="s">
        <v>289</v>
      </c>
    </row>
    <row r="2299" spans="1:22">
      <c r="A2299" t="s">
        <v>4</v>
      </c>
      <c r="B2299" s="4" t="s">
        <v>5</v>
      </c>
      <c r="C2299" s="4" t="s">
        <v>10</v>
      </c>
    </row>
    <row r="2300" spans="1:22">
      <c r="A2300" t="n">
        <v>26651</v>
      </c>
      <c r="B2300" s="27" t="n">
        <v>16</v>
      </c>
      <c r="C2300" s="7" t="n">
        <v>0</v>
      </c>
    </row>
    <row r="2301" spans="1:22">
      <c r="A2301" t="s">
        <v>4</v>
      </c>
      <c r="B2301" s="4" t="s">
        <v>5</v>
      </c>
      <c r="C2301" s="4" t="s">
        <v>10</v>
      </c>
      <c r="D2301" s="4" t="s">
        <v>16</v>
      </c>
    </row>
    <row r="2302" spans="1:22">
      <c r="A2302" t="n">
        <v>26654</v>
      </c>
      <c r="B2302" s="31" t="n">
        <v>43</v>
      </c>
      <c r="C2302" s="7" t="n">
        <v>1000</v>
      </c>
      <c r="D2302" s="7" t="n">
        <v>131072</v>
      </c>
    </row>
    <row r="2303" spans="1:22">
      <c r="A2303" t="s">
        <v>4</v>
      </c>
      <c r="B2303" s="4" t="s">
        <v>5</v>
      </c>
      <c r="C2303" s="4" t="s">
        <v>10</v>
      </c>
      <c r="D2303" s="4" t="s">
        <v>16</v>
      </c>
    </row>
    <row r="2304" spans="1:22">
      <c r="A2304" t="n">
        <v>26661</v>
      </c>
      <c r="B2304" s="31" t="n">
        <v>43</v>
      </c>
      <c r="C2304" s="7" t="n">
        <v>1001</v>
      </c>
      <c r="D2304" s="7" t="n">
        <v>131072</v>
      </c>
    </row>
    <row r="2305" spans="1:6">
      <c r="A2305" t="s">
        <v>4</v>
      </c>
      <c r="B2305" s="4" t="s">
        <v>5</v>
      </c>
      <c r="C2305" s="4" t="s">
        <v>10</v>
      </c>
      <c r="D2305" s="4" t="s">
        <v>16</v>
      </c>
    </row>
    <row r="2306" spans="1:6">
      <c r="A2306" t="n">
        <v>26668</v>
      </c>
      <c r="B2306" s="31" t="n">
        <v>43</v>
      </c>
      <c r="C2306" s="7" t="n">
        <v>1002</v>
      </c>
      <c r="D2306" s="7" t="n">
        <v>131072</v>
      </c>
    </row>
    <row r="2307" spans="1:6">
      <c r="A2307" t="s">
        <v>4</v>
      </c>
      <c r="B2307" s="4" t="s">
        <v>5</v>
      </c>
      <c r="C2307" s="4" t="s">
        <v>10</v>
      </c>
      <c r="D2307" s="4" t="s">
        <v>16</v>
      </c>
    </row>
    <row r="2308" spans="1:6">
      <c r="A2308" t="n">
        <v>26675</v>
      </c>
      <c r="B2308" s="31" t="n">
        <v>43</v>
      </c>
      <c r="C2308" s="7" t="n">
        <v>1003</v>
      </c>
      <c r="D2308" s="7" t="n">
        <v>131072</v>
      </c>
    </row>
    <row r="2309" spans="1:6">
      <c r="A2309" t="s">
        <v>4</v>
      </c>
      <c r="B2309" s="4" t="s">
        <v>5</v>
      </c>
      <c r="C2309" s="4" t="s">
        <v>10</v>
      </c>
      <c r="D2309" s="4" t="s">
        <v>16</v>
      </c>
    </row>
    <row r="2310" spans="1:6">
      <c r="A2310" t="n">
        <v>26682</v>
      </c>
      <c r="B2310" s="31" t="n">
        <v>43</v>
      </c>
      <c r="C2310" s="7" t="n">
        <v>1004</v>
      </c>
      <c r="D2310" s="7" t="n">
        <v>131072</v>
      </c>
    </row>
    <row r="2311" spans="1:6">
      <c r="A2311" t="s">
        <v>4</v>
      </c>
      <c r="B2311" s="4" t="s">
        <v>5</v>
      </c>
      <c r="C2311" s="4" t="s">
        <v>10</v>
      </c>
      <c r="D2311" s="4" t="s">
        <v>16</v>
      </c>
    </row>
    <row r="2312" spans="1:6">
      <c r="A2312" t="n">
        <v>26689</v>
      </c>
      <c r="B2312" s="31" t="n">
        <v>43</v>
      </c>
      <c r="C2312" s="7" t="n">
        <v>1005</v>
      </c>
      <c r="D2312" s="7" t="n">
        <v>131072</v>
      </c>
    </row>
    <row r="2313" spans="1:6">
      <c r="A2313" t="s">
        <v>4</v>
      </c>
      <c r="B2313" s="4" t="s">
        <v>5</v>
      </c>
      <c r="C2313" s="4" t="s">
        <v>7</v>
      </c>
    </row>
    <row r="2314" spans="1:6">
      <c r="A2314" t="n">
        <v>26696</v>
      </c>
      <c r="B2314" s="53" t="n">
        <v>116</v>
      </c>
      <c r="C2314" s="7" t="n">
        <v>0</v>
      </c>
    </row>
    <row r="2315" spans="1:6">
      <c r="A2315" t="s">
        <v>4</v>
      </c>
      <c r="B2315" s="4" t="s">
        <v>5</v>
      </c>
      <c r="C2315" s="4" t="s">
        <v>7</v>
      </c>
      <c r="D2315" s="4" t="s">
        <v>10</v>
      </c>
    </row>
    <row r="2316" spans="1:6">
      <c r="A2316" t="n">
        <v>26698</v>
      </c>
      <c r="B2316" s="53" t="n">
        <v>116</v>
      </c>
      <c r="C2316" s="7" t="n">
        <v>2</v>
      </c>
      <c r="D2316" s="7" t="n">
        <v>1</v>
      </c>
    </row>
    <row r="2317" spans="1:6">
      <c r="A2317" t="s">
        <v>4</v>
      </c>
      <c r="B2317" s="4" t="s">
        <v>5</v>
      </c>
      <c r="C2317" s="4" t="s">
        <v>7</v>
      </c>
      <c r="D2317" s="4" t="s">
        <v>16</v>
      </c>
    </row>
    <row r="2318" spans="1:6">
      <c r="A2318" t="n">
        <v>26702</v>
      </c>
      <c r="B2318" s="53" t="n">
        <v>116</v>
      </c>
      <c r="C2318" s="7" t="n">
        <v>5</v>
      </c>
      <c r="D2318" s="7" t="n">
        <v>1097859072</v>
      </c>
    </row>
    <row r="2319" spans="1:6">
      <c r="A2319" t="s">
        <v>4</v>
      </c>
      <c r="B2319" s="4" t="s">
        <v>5</v>
      </c>
      <c r="C2319" s="4" t="s">
        <v>7</v>
      </c>
      <c r="D2319" s="4" t="s">
        <v>10</v>
      </c>
    </row>
    <row r="2320" spans="1:6">
      <c r="A2320" t="n">
        <v>26708</v>
      </c>
      <c r="B2320" s="53" t="n">
        <v>116</v>
      </c>
      <c r="C2320" s="7" t="n">
        <v>6</v>
      </c>
      <c r="D2320" s="7" t="n">
        <v>1</v>
      </c>
    </row>
    <row r="2321" spans="1:4">
      <c r="A2321" t="s">
        <v>4</v>
      </c>
      <c r="B2321" s="4" t="s">
        <v>5</v>
      </c>
      <c r="C2321" s="4" t="s">
        <v>10</v>
      </c>
      <c r="D2321" s="4" t="s">
        <v>15</v>
      </c>
      <c r="E2321" s="4" t="s">
        <v>15</v>
      </c>
      <c r="F2321" s="4" t="s">
        <v>15</v>
      </c>
      <c r="G2321" s="4" t="s">
        <v>15</v>
      </c>
    </row>
    <row r="2322" spans="1:4">
      <c r="A2322" t="n">
        <v>26712</v>
      </c>
      <c r="B2322" s="26" t="n">
        <v>46</v>
      </c>
      <c r="C2322" s="7" t="n">
        <v>0</v>
      </c>
      <c r="D2322" s="7" t="n">
        <v>-10.8000001907349</v>
      </c>
      <c r="E2322" s="7" t="n">
        <v>0</v>
      </c>
      <c r="F2322" s="7" t="n">
        <v>4.80000019073486</v>
      </c>
      <c r="G2322" s="7" t="n">
        <v>270</v>
      </c>
    </row>
    <row r="2323" spans="1:4">
      <c r="A2323" t="s">
        <v>4</v>
      </c>
      <c r="B2323" s="4" t="s">
        <v>5</v>
      </c>
      <c r="C2323" s="4" t="s">
        <v>10</v>
      </c>
      <c r="D2323" s="4" t="s">
        <v>15</v>
      </c>
      <c r="E2323" s="4" t="s">
        <v>15</v>
      </c>
      <c r="F2323" s="4" t="s">
        <v>15</v>
      </c>
      <c r="G2323" s="4" t="s">
        <v>15</v>
      </c>
    </row>
    <row r="2324" spans="1:4">
      <c r="A2324" t="n">
        <v>26731</v>
      </c>
      <c r="B2324" s="26" t="n">
        <v>46</v>
      </c>
      <c r="C2324" s="7" t="n">
        <v>17</v>
      </c>
      <c r="D2324" s="7" t="n">
        <v>-10.8000001907349</v>
      </c>
      <c r="E2324" s="7" t="n">
        <v>0</v>
      </c>
      <c r="F2324" s="7" t="n">
        <v>6.59999990463257</v>
      </c>
      <c r="G2324" s="7" t="n">
        <v>270</v>
      </c>
    </row>
    <row r="2325" spans="1:4">
      <c r="A2325" t="s">
        <v>4</v>
      </c>
      <c r="B2325" s="4" t="s">
        <v>5</v>
      </c>
      <c r="C2325" s="4" t="s">
        <v>10</v>
      </c>
      <c r="D2325" s="4" t="s">
        <v>15</v>
      </c>
      <c r="E2325" s="4" t="s">
        <v>15</v>
      </c>
      <c r="F2325" s="4" t="s">
        <v>15</v>
      </c>
      <c r="G2325" s="4" t="s">
        <v>15</v>
      </c>
    </row>
    <row r="2326" spans="1:4">
      <c r="A2326" t="n">
        <v>26750</v>
      </c>
      <c r="B2326" s="26" t="n">
        <v>46</v>
      </c>
      <c r="C2326" s="7" t="n">
        <v>18</v>
      </c>
      <c r="D2326" s="7" t="n">
        <v>-13.75</v>
      </c>
      <c r="E2326" s="7" t="n">
        <v>0</v>
      </c>
      <c r="F2326" s="7" t="n">
        <v>4.80000019073486</v>
      </c>
      <c r="G2326" s="7" t="n">
        <v>90</v>
      </c>
    </row>
    <row r="2327" spans="1:4">
      <c r="A2327" t="s">
        <v>4</v>
      </c>
      <c r="B2327" s="4" t="s">
        <v>5</v>
      </c>
      <c r="C2327" s="4" t="s">
        <v>10</v>
      </c>
      <c r="D2327" s="4" t="s">
        <v>15</v>
      </c>
      <c r="E2327" s="4" t="s">
        <v>15</v>
      </c>
      <c r="F2327" s="4" t="s">
        <v>15</v>
      </c>
      <c r="G2327" s="4" t="s">
        <v>15</v>
      </c>
    </row>
    <row r="2328" spans="1:4">
      <c r="A2328" t="n">
        <v>26769</v>
      </c>
      <c r="B2328" s="26" t="n">
        <v>46</v>
      </c>
      <c r="C2328" s="7" t="n">
        <v>16</v>
      </c>
      <c r="D2328" s="7" t="n">
        <v>-13.75</v>
      </c>
      <c r="E2328" s="7" t="n">
        <v>0</v>
      </c>
      <c r="F2328" s="7" t="n">
        <v>6.59999990463257</v>
      </c>
      <c r="G2328" s="7" t="n">
        <v>90</v>
      </c>
    </row>
    <row r="2329" spans="1:4">
      <c r="A2329" t="s">
        <v>4</v>
      </c>
      <c r="B2329" s="4" t="s">
        <v>5</v>
      </c>
      <c r="C2329" s="4" t="s">
        <v>10</v>
      </c>
      <c r="D2329" s="4" t="s">
        <v>15</v>
      </c>
      <c r="E2329" s="4" t="s">
        <v>15</v>
      </c>
      <c r="F2329" s="4" t="s">
        <v>15</v>
      </c>
      <c r="G2329" s="4" t="s">
        <v>15</v>
      </c>
    </row>
    <row r="2330" spans="1:4">
      <c r="A2330" t="n">
        <v>26788</v>
      </c>
      <c r="B2330" s="26" t="n">
        <v>46</v>
      </c>
      <c r="C2330" s="7" t="n">
        <v>5703</v>
      </c>
      <c r="D2330" s="7" t="n">
        <v>-12.3500003814697</v>
      </c>
      <c r="E2330" s="7" t="n">
        <v>0</v>
      </c>
      <c r="F2330" s="7" t="n">
        <v>2.95000004768372</v>
      </c>
      <c r="G2330" s="7" t="n">
        <v>0</v>
      </c>
    </row>
    <row r="2331" spans="1:4">
      <c r="A2331" t="s">
        <v>4</v>
      </c>
      <c r="B2331" s="4" t="s">
        <v>5</v>
      </c>
      <c r="C2331" s="4" t="s">
        <v>10</v>
      </c>
      <c r="D2331" s="4" t="s">
        <v>15</v>
      </c>
      <c r="E2331" s="4" t="s">
        <v>15</v>
      </c>
      <c r="F2331" s="4" t="s">
        <v>15</v>
      </c>
      <c r="G2331" s="4" t="s">
        <v>15</v>
      </c>
    </row>
    <row r="2332" spans="1:4">
      <c r="A2332" t="n">
        <v>26807</v>
      </c>
      <c r="B2332" s="26" t="n">
        <v>46</v>
      </c>
      <c r="C2332" s="7" t="n">
        <v>5704</v>
      </c>
      <c r="D2332" s="7" t="n">
        <v>-13.25</v>
      </c>
      <c r="E2332" s="7" t="n">
        <v>0</v>
      </c>
      <c r="F2332" s="7" t="n">
        <v>2.5</v>
      </c>
      <c r="G2332" s="7" t="n">
        <v>25</v>
      </c>
    </row>
    <row r="2333" spans="1:4">
      <c r="A2333" t="s">
        <v>4</v>
      </c>
      <c r="B2333" s="4" t="s">
        <v>5</v>
      </c>
      <c r="C2333" s="4" t="s">
        <v>7</v>
      </c>
      <c r="D2333" s="4" t="s">
        <v>10</v>
      </c>
      <c r="E2333" s="4" t="s">
        <v>8</v>
      </c>
      <c r="F2333" s="4" t="s">
        <v>8</v>
      </c>
      <c r="G2333" s="4" t="s">
        <v>8</v>
      </c>
      <c r="H2333" s="4" t="s">
        <v>8</v>
      </c>
    </row>
    <row r="2334" spans="1:4">
      <c r="A2334" t="n">
        <v>26826</v>
      </c>
      <c r="B2334" s="32" t="n">
        <v>51</v>
      </c>
      <c r="C2334" s="7" t="n">
        <v>3</v>
      </c>
      <c r="D2334" s="7" t="n">
        <v>5703</v>
      </c>
      <c r="E2334" s="7" t="s">
        <v>42</v>
      </c>
      <c r="F2334" s="7" t="s">
        <v>55</v>
      </c>
      <c r="G2334" s="7" t="s">
        <v>41</v>
      </c>
      <c r="H2334" s="7" t="s">
        <v>42</v>
      </c>
    </row>
    <row r="2335" spans="1:4">
      <c r="A2335" t="s">
        <v>4</v>
      </c>
      <c r="B2335" s="4" t="s">
        <v>5</v>
      </c>
      <c r="C2335" s="4" t="s">
        <v>7</v>
      </c>
      <c r="D2335" s="4" t="s">
        <v>10</v>
      </c>
      <c r="E2335" s="4" t="s">
        <v>8</v>
      </c>
      <c r="F2335" s="4" t="s">
        <v>8</v>
      </c>
      <c r="G2335" s="4" t="s">
        <v>8</v>
      </c>
      <c r="H2335" s="4" t="s">
        <v>8</v>
      </c>
    </row>
    <row r="2336" spans="1:4">
      <c r="A2336" t="n">
        <v>26839</v>
      </c>
      <c r="B2336" s="32" t="n">
        <v>51</v>
      </c>
      <c r="C2336" s="7" t="n">
        <v>3</v>
      </c>
      <c r="D2336" s="7" t="n">
        <v>5704</v>
      </c>
      <c r="E2336" s="7" t="s">
        <v>42</v>
      </c>
      <c r="F2336" s="7" t="s">
        <v>42</v>
      </c>
      <c r="G2336" s="7" t="s">
        <v>41</v>
      </c>
      <c r="H2336" s="7" t="s">
        <v>42</v>
      </c>
    </row>
    <row r="2337" spans="1:8">
      <c r="A2337" t="s">
        <v>4</v>
      </c>
      <c r="B2337" s="4" t="s">
        <v>5</v>
      </c>
      <c r="C2337" s="4" t="s">
        <v>10</v>
      </c>
      <c r="D2337" s="4" t="s">
        <v>7</v>
      </c>
      <c r="E2337" s="4" t="s">
        <v>8</v>
      </c>
      <c r="F2337" s="4" t="s">
        <v>15</v>
      </c>
      <c r="G2337" s="4" t="s">
        <v>15</v>
      </c>
      <c r="H2337" s="4" t="s">
        <v>15</v>
      </c>
    </row>
    <row r="2338" spans="1:8">
      <c r="A2338" t="n">
        <v>26852</v>
      </c>
      <c r="B2338" s="30" t="n">
        <v>48</v>
      </c>
      <c r="C2338" s="7" t="n">
        <v>0</v>
      </c>
      <c r="D2338" s="7" t="n">
        <v>0</v>
      </c>
      <c r="E2338" s="7" t="s">
        <v>44</v>
      </c>
      <c r="F2338" s="7" t="n">
        <v>-1</v>
      </c>
      <c r="G2338" s="7" t="n">
        <v>1</v>
      </c>
      <c r="H2338" s="7" t="n">
        <v>1.40129846432482e-45</v>
      </c>
    </row>
    <row r="2339" spans="1:8">
      <c r="A2339" t="s">
        <v>4</v>
      </c>
      <c r="B2339" s="4" t="s">
        <v>5</v>
      </c>
      <c r="C2339" s="4" t="s">
        <v>10</v>
      </c>
      <c r="D2339" s="4" t="s">
        <v>7</v>
      </c>
      <c r="E2339" s="4" t="s">
        <v>8</v>
      </c>
      <c r="F2339" s="4" t="s">
        <v>15</v>
      </c>
      <c r="G2339" s="4" t="s">
        <v>15</v>
      </c>
      <c r="H2339" s="4" t="s">
        <v>15</v>
      </c>
    </row>
    <row r="2340" spans="1:8">
      <c r="A2340" t="n">
        <v>26879</v>
      </c>
      <c r="B2340" s="30" t="n">
        <v>48</v>
      </c>
      <c r="C2340" s="7" t="n">
        <v>17</v>
      </c>
      <c r="D2340" s="7" t="n">
        <v>0</v>
      </c>
      <c r="E2340" s="7" t="s">
        <v>44</v>
      </c>
      <c r="F2340" s="7" t="n">
        <v>-1</v>
      </c>
      <c r="G2340" s="7" t="n">
        <v>1</v>
      </c>
      <c r="H2340" s="7" t="n">
        <v>1.40129846432482e-45</v>
      </c>
    </row>
    <row r="2341" spans="1:8">
      <c r="A2341" t="s">
        <v>4</v>
      </c>
      <c r="B2341" s="4" t="s">
        <v>5</v>
      </c>
      <c r="C2341" s="4" t="s">
        <v>10</v>
      </c>
      <c r="D2341" s="4" t="s">
        <v>7</v>
      </c>
      <c r="E2341" s="4" t="s">
        <v>8</v>
      </c>
      <c r="F2341" s="4" t="s">
        <v>15</v>
      </c>
      <c r="G2341" s="4" t="s">
        <v>15</v>
      </c>
      <c r="H2341" s="4" t="s">
        <v>15</v>
      </c>
    </row>
    <row r="2342" spans="1:8">
      <c r="A2342" t="n">
        <v>26906</v>
      </c>
      <c r="B2342" s="30" t="n">
        <v>48</v>
      </c>
      <c r="C2342" s="7" t="n">
        <v>16</v>
      </c>
      <c r="D2342" s="7" t="n">
        <v>0</v>
      </c>
      <c r="E2342" s="7" t="s">
        <v>44</v>
      </c>
      <c r="F2342" s="7" t="n">
        <v>-1</v>
      </c>
      <c r="G2342" s="7" t="n">
        <v>1</v>
      </c>
      <c r="H2342" s="7" t="n">
        <v>1.40129846432482e-45</v>
      </c>
    </row>
    <row r="2343" spans="1:8">
      <c r="A2343" t="s">
        <v>4</v>
      </c>
      <c r="B2343" s="4" t="s">
        <v>5</v>
      </c>
      <c r="C2343" s="4" t="s">
        <v>10</v>
      </c>
      <c r="D2343" s="4" t="s">
        <v>7</v>
      </c>
      <c r="E2343" s="4" t="s">
        <v>8</v>
      </c>
      <c r="F2343" s="4" t="s">
        <v>15</v>
      </c>
      <c r="G2343" s="4" t="s">
        <v>15</v>
      </c>
      <c r="H2343" s="4" t="s">
        <v>15</v>
      </c>
    </row>
    <row r="2344" spans="1:8">
      <c r="A2344" t="n">
        <v>26933</v>
      </c>
      <c r="B2344" s="30" t="n">
        <v>48</v>
      </c>
      <c r="C2344" s="7" t="n">
        <v>18</v>
      </c>
      <c r="D2344" s="7" t="n">
        <v>0</v>
      </c>
      <c r="E2344" s="7" t="s">
        <v>44</v>
      </c>
      <c r="F2344" s="7" t="n">
        <v>-1</v>
      </c>
      <c r="G2344" s="7" t="n">
        <v>1</v>
      </c>
      <c r="H2344" s="7" t="n">
        <v>1.40129846432482e-45</v>
      </c>
    </row>
    <row r="2345" spans="1:8">
      <c r="A2345" t="s">
        <v>4</v>
      </c>
      <c r="B2345" s="4" t="s">
        <v>5</v>
      </c>
      <c r="C2345" s="4" t="s">
        <v>10</v>
      </c>
      <c r="D2345" s="4" t="s">
        <v>7</v>
      </c>
      <c r="E2345" s="4" t="s">
        <v>8</v>
      </c>
      <c r="F2345" s="4" t="s">
        <v>15</v>
      </c>
      <c r="G2345" s="4" t="s">
        <v>15</v>
      </c>
      <c r="H2345" s="4" t="s">
        <v>15</v>
      </c>
    </row>
    <row r="2346" spans="1:8">
      <c r="A2346" t="n">
        <v>26960</v>
      </c>
      <c r="B2346" s="30" t="n">
        <v>48</v>
      </c>
      <c r="C2346" s="7" t="n">
        <v>5703</v>
      </c>
      <c r="D2346" s="7" t="n">
        <v>0</v>
      </c>
      <c r="E2346" s="7" t="s">
        <v>44</v>
      </c>
      <c r="F2346" s="7" t="n">
        <v>-1</v>
      </c>
      <c r="G2346" s="7" t="n">
        <v>1</v>
      </c>
      <c r="H2346" s="7" t="n">
        <v>1.40129846432482e-45</v>
      </c>
    </row>
    <row r="2347" spans="1:8">
      <c r="A2347" t="s">
        <v>4</v>
      </c>
      <c r="B2347" s="4" t="s">
        <v>5</v>
      </c>
      <c r="C2347" s="4" t="s">
        <v>10</v>
      </c>
      <c r="D2347" s="4" t="s">
        <v>7</v>
      </c>
      <c r="E2347" s="4" t="s">
        <v>8</v>
      </c>
      <c r="F2347" s="4" t="s">
        <v>15</v>
      </c>
      <c r="G2347" s="4" t="s">
        <v>15</v>
      </c>
      <c r="H2347" s="4" t="s">
        <v>15</v>
      </c>
    </row>
    <row r="2348" spans="1:8">
      <c r="A2348" t="n">
        <v>26987</v>
      </c>
      <c r="B2348" s="30" t="n">
        <v>48</v>
      </c>
      <c r="C2348" s="7" t="n">
        <v>5704</v>
      </c>
      <c r="D2348" s="7" t="n">
        <v>0</v>
      </c>
      <c r="E2348" s="7" t="s">
        <v>149</v>
      </c>
      <c r="F2348" s="7" t="n">
        <v>-1</v>
      </c>
      <c r="G2348" s="7" t="n">
        <v>1</v>
      </c>
      <c r="H2348" s="7" t="n">
        <v>1.40129846432482e-45</v>
      </c>
    </row>
    <row r="2349" spans="1:8">
      <c r="A2349" t="s">
        <v>4</v>
      </c>
      <c r="B2349" s="4" t="s">
        <v>5</v>
      </c>
      <c r="C2349" s="4" t="s">
        <v>10</v>
      </c>
      <c r="D2349" s="4" t="s">
        <v>10</v>
      </c>
      <c r="E2349" s="4" t="s">
        <v>10</v>
      </c>
    </row>
    <row r="2350" spans="1:8">
      <c r="A2350" t="n">
        <v>27017</v>
      </c>
      <c r="B2350" s="34" t="n">
        <v>61</v>
      </c>
      <c r="C2350" s="7" t="n">
        <v>0</v>
      </c>
      <c r="D2350" s="7" t="n">
        <v>5703</v>
      </c>
      <c r="E2350" s="7" t="n">
        <v>0</v>
      </c>
    </row>
    <row r="2351" spans="1:8">
      <c r="A2351" t="s">
        <v>4</v>
      </c>
      <c r="B2351" s="4" t="s">
        <v>5</v>
      </c>
      <c r="C2351" s="4" t="s">
        <v>10</v>
      </c>
      <c r="D2351" s="4" t="s">
        <v>10</v>
      </c>
      <c r="E2351" s="4" t="s">
        <v>10</v>
      </c>
    </row>
    <row r="2352" spans="1:8">
      <c r="A2352" t="n">
        <v>27024</v>
      </c>
      <c r="B2352" s="34" t="n">
        <v>61</v>
      </c>
      <c r="C2352" s="7" t="n">
        <v>17</v>
      </c>
      <c r="D2352" s="7" t="n">
        <v>5703</v>
      </c>
      <c r="E2352" s="7" t="n">
        <v>0</v>
      </c>
    </row>
    <row r="2353" spans="1:8">
      <c r="A2353" t="s">
        <v>4</v>
      </c>
      <c r="B2353" s="4" t="s">
        <v>5</v>
      </c>
      <c r="C2353" s="4" t="s">
        <v>10</v>
      </c>
      <c r="D2353" s="4" t="s">
        <v>10</v>
      </c>
      <c r="E2353" s="4" t="s">
        <v>10</v>
      </c>
    </row>
    <row r="2354" spans="1:8">
      <c r="A2354" t="n">
        <v>27031</v>
      </c>
      <c r="B2354" s="34" t="n">
        <v>61</v>
      </c>
      <c r="C2354" s="7" t="n">
        <v>18</v>
      </c>
      <c r="D2354" s="7" t="n">
        <v>5703</v>
      </c>
      <c r="E2354" s="7" t="n">
        <v>0</v>
      </c>
    </row>
    <row r="2355" spans="1:8">
      <c r="A2355" t="s">
        <v>4</v>
      </c>
      <c r="B2355" s="4" t="s">
        <v>5</v>
      </c>
      <c r="C2355" s="4" t="s">
        <v>10</v>
      </c>
      <c r="D2355" s="4" t="s">
        <v>10</v>
      </c>
      <c r="E2355" s="4" t="s">
        <v>10</v>
      </c>
    </row>
    <row r="2356" spans="1:8">
      <c r="A2356" t="n">
        <v>27038</v>
      </c>
      <c r="B2356" s="34" t="n">
        <v>61</v>
      </c>
      <c r="C2356" s="7" t="n">
        <v>16</v>
      </c>
      <c r="D2356" s="7" t="n">
        <v>5703</v>
      </c>
      <c r="E2356" s="7" t="n">
        <v>0</v>
      </c>
    </row>
    <row r="2357" spans="1:8">
      <c r="A2357" t="s">
        <v>4</v>
      </c>
      <c r="B2357" s="4" t="s">
        <v>5</v>
      </c>
      <c r="C2357" s="4" t="s">
        <v>10</v>
      </c>
      <c r="D2357" s="4" t="s">
        <v>15</v>
      </c>
      <c r="E2357" s="4" t="s">
        <v>15</v>
      </c>
      <c r="F2357" s="4" t="s">
        <v>15</v>
      </c>
      <c r="G2357" s="4" t="s">
        <v>15</v>
      </c>
    </row>
    <row r="2358" spans="1:8">
      <c r="A2358" t="n">
        <v>27045</v>
      </c>
      <c r="B2358" s="26" t="n">
        <v>46</v>
      </c>
      <c r="C2358" s="7" t="n">
        <v>7032</v>
      </c>
      <c r="D2358" s="7" t="n">
        <v>-10.8999996185303</v>
      </c>
      <c r="E2358" s="7" t="n">
        <v>0</v>
      </c>
      <c r="F2358" s="7" t="n">
        <v>1.70000004768372</v>
      </c>
      <c r="G2358" s="7" t="n">
        <v>207.800003051758</v>
      </c>
    </row>
    <row r="2359" spans="1:8">
      <c r="A2359" t="s">
        <v>4</v>
      </c>
      <c r="B2359" s="4" t="s">
        <v>5</v>
      </c>
      <c r="C2359" s="4" t="s">
        <v>10</v>
      </c>
      <c r="D2359" s="4" t="s">
        <v>7</v>
      </c>
      <c r="E2359" s="4" t="s">
        <v>8</v>
      </c>
      <c r="F2359" s="4" t="s">
        <v>15</v>
      </c>
      <c r="G2359" s="4" t="s">
        <v>15</v>
      </c>
      <c r="H2359" s="4" t="s">
        <v>15</v>
      </c>
    </row>
    <row r="2360" spans="1:8">
      <c r="A2360" t="n">
        <v>27064</v>
      </c>
      <c r="B2360" s="30" t="n">
        <v>48</v>
      </c>
      <c r="C2360" s="7" t="n">
        <v>7032</v>
      </c>
      <c r="D2360" s="7" t="n">
        <v>0</v>
      </c>
      <c r="E2360" s="7" t="s">
        <v>38</v>
      </c>
      <c r="F2360" s="7" t="n">
        <v>-1</v>
      </c>
      <c r="G2360" s="7" t="n">
        <v>1</v>
      </c>
      <c r="H2360" s="7" t="n">
        <v>0</v>
      </c>
    </row>
    <row r="2361" spans="1:8">
      <c r="A2361" t="s">
        <v>4</v>
      </c>
      <c r="B2361" s="4" t="s">
        <v>5</v>
      </c>
      <c r="C2361" s="4" t="s">
        <v>7</v>
      </c>
      <c r="D2361" s="4" t="s">
        <v>10</v>
      </c>
      <c r="E2361" s="4" t="s">
        <v>8</v>
      </c>
      <c r="F2361" s="4" t="s">
        <v>8</v>
      </c>
      <c r="G2361" s="4" t="s">
        <v>8</v>
      </c>
      <c r="H2361" s="4" t="s">
        <v>8</v>
      </c>
    </row>
    <row r="2362" spans="1:8">
      <c r="A2362" t="n">
        <v>27090</v>
      </c>
      <c r="B2362" s="32" t="n">
        <v>51</v>
      </c>
      <c r="C2362" s="7" t="n">
        <v>3</v>
      </c>
      <c r="D2362" s="7" t="n">
        <v>7032</v>
      </c>
      <c r="E2362" s="7" t="s">
        <v>39</v>
      </c>
      <c r="F2362" s="7" t="s">
        <v>42</v>
      </c>
      <c r="G2362" s="7" t="s">
        <v>41</v>
      </c>
      <c r="H2362" s="7" t="s">
        <v>42</v>
      </c>
    </row>
    <row r="2363" spans="1:8">
      <c r="A2363" t="s">
        <v>4</v>
      </c>
      <c r="B2363" s="4" t="s">
        <v>5</v>
      </c>
      <c r="C2363" s="4" t="s">
        <v>10</v>
      </c>
      <c r="D2363" s="4" t="s">
        <v>15</v>
      </c>
      <c r="E2363" s="4" t="s">
        <v>15</v>
      </c>
      <c r="F2363" s="4" t="s">
        <v>15</v>
      </c>
      <c r="G2363" s="4" t="s">
        <v>15</v>
      </c>
    </row>
    <row r="2364" spans="1:8">
      <c r="A2364" t="n">
        <v>27103</v>
      </c>
      <c r="B2364" s="26" t="n">
        <v>46</v>
      </c>
      <c r="C2364" s="7" t="n">
        <v>1000</v>
      </c>
      <c r="D2364" s="7" t="n">
        <v>-11.5</v>
      </c>
      <c r="E2364" s="7" t="n">
        <v>0.800000011920929</v>
      </c>
      <c r="F2364" s="7" t="n">
        <v>5.25</v>
      </c>
      <c r="G2364" s="7" t="n">
        <v>90</v>
      </c>
    </row>
    <row r="2365" spans="1:8">
      <c r="A2365" t="s">
        <v>4</v>
      </c>
      <c r="B2365" s="4" t="s">
        <v>5</v>
      </c>
      <c r="C2365" s="4" t="s">
        <v>10</v>
      </c>
      <c r="D2365" s="4" t="s">
        <v>15</v>
      </c>
      <c r="E2365" s="4" t="s">
        <v>15</v>
      </c>
      <c r="F2365" s="4" t="s">
        <v>15</v>
      </c>
      <c r="G2365" s="4" t="s">
        <v>15</v>
      </c>
    </row>
    <row r="2366" spans="1:8">
      <c r="A2366" t="n">
        <v>27122</v>
      </c>
      <c r="B2366" s="26" t="n">
        <v>46</v>
      </c>
      <c r="C2366" s="7" t="n">
        <v>1001</v>
      </c>
      <c r="D2366" s="7" t="n">
        <v>-11.5</v>
      </c>
      <c r="E2366" s="7" t="n">
        <v>0.800000011920929</v>
      </c>
      <c r="F2366" s="7" t="n">
        <v>6.80000019073486</v>
      </c>
      <c r="G2366" s="7" t="n">
        <v>90</v>
      </c>
    </row>
    <row r="2367" spans="1:8">
      <c r="A2367" t="s">
        <v>4</v>
      </c>
      <c r="B2367" s="4" t="s">
        <v>5</v>
      </c>
      <c r="C2367" s="4" t="s">
        <v>10</v>
      </c>
      <c r="D2367" s="4" t="s">
        <v>15</v>
      </c>
      <c r="E2367" s="4" t="s">
        <v>15</v>
      </c>
      <c r="F2367" s="4" t="s">
        <v>15</v>
      </c>
      <c r="G2367" s="4" t="s">
        <v>15</v>
      </c>
    </row>
    <row r="2368" spans="1:8">
      <c r="A2368" t="n">
        <v>27141</v>
      </c>
      <c r="B2368" s="26" t="n">
        <v>46</v>
      </c>
      <c r="C2368" s="7" t="n">
        <v>1002</v>
      </c>
      <c r="D2368" s="7" t="n">
        <v>-13.1499996185303</v>
      </c>
      <c r="E2368" s="7" t="n">
        <v>0.800000011920929</v>
      </c>
      <c r="F2368" s="7" t="n">
        <v>5.25</v>
      </c>
      <c r="G2368" s="7" t="n">
        <v>270</v>
      </c>
    </row>
    <row r="2369" spans="1:8">
      <c r="A2369" t="s">
        <v>4</v>
      </c>
      <c r="B2369" s="4" t="s">
        <v>5</v>
      </c>
      <c r="C2369" s="4" t="s">
        <v>10</v>
      </c>
      <c r="D2369" s="4" t="s">
        <v>15</v>
      </c>
      <c r="E2369" s="4" t="s">
        <v>15</v>
      </c>
      <c r="F2369" s="4" t="s">
        <v>15</v>
      </c>
      <c r="G2369" s="4" t="s">
        <v>15</v>
      </c>
    </row>
    <row r="2370" spans="1:8">
      <c r="A2370" t="n">
        <v>27160</v>
      </c>
      <c r="B2370" s="26" t="n">
        <v>46</v>
      </c>
      <c r="C2370" s="7" t="n">
        <v>1003</v>
      </c>
      <c r="D2370" s="7" t="n">
        <v>-13.1499996185303</v>
      </c>
      <c r="E2370" s="7" t="n">
        <v>0.800000011920929</v>
      </c>
      <c r="F2370" s="7" t="n">
        <v>6.80000019073486</v>
      </c>
      <c r="G2370" s="7" t="n">
        <v>270</v>
      </c>
    </row>
    <row r="2371" spans="1:8">
      <c r="A2371" t="s">
        <v>4</v>
      </c>
      <c r="B2371" s="4" t="s">
        <v>5</v>
      </c>
      <c r="C2371" s="4" t="s">
        <v>10</v>
      </c>
      <c r="D2371" s="4" t="s">
        <v>15</v>
      </c>
      <c r="E2371" s="4" t="s">
        <v>15</v>
      </c>
      <c r="F2371" s="4" t="s">
        <v>15</v>
      </c>
      <c r="G2371" s="4" t="s">
        <v>15</v>
      </c>
    </row>
    <row r="2372" spans="1:8">
      <c r="A2372" t="n">
        <v>27179</v>
      </c>
      <c r="B2372" s="26" t="n">
        <v>46</v>
      </c>
      <c r="C2372" s="7" t="n">
        <v>1004</v>
      </c>
      <c r="D2372" s="7" t="n">
        <v>-12.6499996185303</v>
      </c>
      <c r="E2372" s="7" t="n">
        <v>0.800000011920929</v>
      </c>
      <c r="F2372" s="7" t="n">
        <v>3.65000009536743</v>
      </c>
      <c r="G2372" s="7" t="n">
        <v>180</v>
      </c>
    </row>
    <row r="2373" spans="1:8">
      <c r="A2373" t="s">
        <v>4</v>
      </c>
      <c r="B2373" s="4" t="s">
        <v>5</v>
      </c>
      <c r="C2373" s="4" t="s">
        <v>10</v>
      </c>
      <c r="D2373" s="4" t="s">
        <v>15</v>
      </c>
      <c r="E2373" s="4" t="s">
        <v>15</v>
      </c>
      <c r="F2373" s="4" t="s">
        <v>15</v>
      </c>
      <c r="G2373" s="4" t="s">
        <v>15</v>
      </c>
    </row>
    <row r="2374" spans="1:8">
      <c r="A2374" t="n">
        <v>27198</v>
      </c>
      <c r="B2374" s="26" t="n">
        <v>46</v>
      </c>
      <c r="C2374" s="7" t="n">
        <v>1005</v>
      </c>
      <c r="D2374" s="7" t="n">
        <v>-12.3500003814697</v>
      </c>
      <c r="E2374" s="7" t="n">
        <v>0.800000011920929</v>
      </c>
      <c r="F2374" s="7" t="n">
        <v>5.90000009536743</v>
      </c>
      <c r="G2374" s="7" t="n">
        <v>90</v>
      </c>
    </row>
    <row r="2375" spans="1:8">
      <c r="A2375" t="s">
        <v>4</v>
      </c>
      <c r="B2375" s="4" t="s">
        <v>5</v>
      </c>
      <c r="C2375" s="4" t="s">
        <v>7</v>
      </c>
      <c r="D2375" s="4" t="s">
        <v>8</v>
      </c>
      <c r="E2375" s="4" t="s">
        <v>15</v>
      </c>
      <c r="F2375" s="4" t="s">
        <v>15</v>
      </c>
      <c r="G2375" s="4" t="s">
        <v>15</v>
      </c>
    </row>
    <row r="2376" spans="1:8">
      <c r="A2376" t="n">
        <v>27217</v>
      </c>
      <c r="B2376" s="20" t="n">
        <v>94</v>
      </c>
      <c r="C2376" s="7" t="n">
        <v>2</v>
      </c>
      <c r="D2376" s="7" t="s">
        <v>298</v>
      </c>
      <c r="E2376" s="7" t="n">
        <v>-10.7200002670288</v>
      </c>
      <c r="F2376" s="7" t="n">
        <v>0</v>
      </c>
      <c r="G2376" s="7" t="n">
        <v>6.59999990463257</v>
      </c>
    </row>
    <row r="2377" spans="1:8">
      <c r="A2377" t="s">
        <v>4</v>
      </c>
      <c r="B2377" s="4" t="s">
        <v>5</v>
      </c>
      <c r="C2377" s="4" t="s">
        <v>7</v>
      </c>
      <c r="D2377" s="4" t="s">
        <v>8</v>
      </c>
      <c r="E2377" s="4" t="s">
        <v>15</v>
      </c>
      <c r="F2377" s="4" t="s">
        <v>15</v>
      </c>
      <c r="G2377" s="4" t="s">
        <v>15</v>
      </c>
    </row>
    <row r="2378" spans="1:8">
      <c r="A2378" t="n">
        <v>27237</v>
      </c>
      <c r="B2378" s="20" t="n">
        <v>94</v>
      </c>
      <c r="C2378" s="7" t="n">
        <v>2</v>
      </c>
      <c r="D2378" s="7" t="s">
        <v>299</v>
      </c>
      <c r="E2378" s="7" t="n">
        <v>-13.8699998855591</v>
      </c>
      <c r="F2378" s="7" t="n">
        <v>0</v>
      </c>
      <c r="G2378" s="7" t="n">
        <v>6.59999990463257</v>
      </c>
    </row>
    <row r="2379" spans="1:8">
      <c r="A2379" t="s">
        <v>4</v>
      </c>
      <c r="B2379" s="4" t="s">
        <v>5</v>
      </c>
      <c r="C2379" s="4" t="s">
        <v>7</v>
      </c>
      <c r="D2379" s="4" t="s">
        <v>7</v>
      </c>
      <c r="E2379" s="4" t="s">
        <v>15</v>
      </c>
      <c r="F2379" s="4" t="s">
        <v>15</v>
      </c>
      <c r="G2379" s="4" t="s">
        <v>15</v>
      </c>
      <c r="H2379" s="4" t="s">
        <v>10</v>
      </c>
    </row>
    <row r="2380" spans="1:8">
      <c r="A2380" t="n">
        <v>27257</v>
      </c>
      <c r="B2380" s="54" t="n">
        <v>45</v>
      </c>
      <c r="C2380" s="7" t="n">
        <v>2</v>
      </c>
      <c r="D2380" s="7" t="n">
        <v>3</v>
      </c>
      <c r="E2380" s="7" t="n">
        <v>-13.3500003814697</v>
      </c>
      <c r="F2380" s="7" t="n">
        <v>1.85000002384186</v>
      </c>
      <c r="G2380" s="7" t="n">
        <v>3.00999999046326</v>
      </c>
      <c r="H2380" s="7" t="n">
        <v>0</v>
      </c>
    </row>
    <row r="2381" spans="1:8">
      <c r="A2381" t="s">
        <v>4</v>
      </c>
      <c r="B2381" s="4" t="s">
        <v>5</v>
      </c>
      <c r="C2381" s="4" t="s">
        <v>7</v>
      </c>
      <c r="D2381" s="4" t="s">
        <v>7</v>
      </c>
      <c r="E2381" s="4" t="s">
        <v>15</v>
      </c>
      <c r="F2381" s="4" t="s">
        <v>15</v>
      </c>
      <c r="G2381" s="4" t="s">
        <v>15</v>
      </c>
      <c r="H2381" s="4" t="s">
        <v>10</v>
      </c>
      <c r="I2381" s="4" t="s">
        <v>7</v>
      </c>
    </row>
    <row r="2382" spans="1:8">
      <c r="A2382" t="n">
        <v>27274</v>
      </c>
      <c r="B2382" s="54" t="n">
        <v>45</v>
      </c>
      <c r="C2382" s="7" t="n">
        <v>4</v>
      </c>
      <c r="D2382" s="7" t="n">
        <v>3</v>
      </c>
      <c r="E2382" s="7" t="n">
        <v>5.34000015258789</v>
      </c>
      <c r="F2382" s="7" t="n">
        <v>15.3999996185303</v>
      </c>
      <c r="G2382" s="7" t="n">
        <v>0</v>
      </c>
      <c r="H2382" s="7" t="n">
        <v>0</v>
      </c>
      <c r="I2382" s="7" t="n">
        <v>0</v>
      </c>
    </row>
    <row r="2383" spans="1:8">
      <c r="A2383" t="s">
        <v>4</v>
      </c>
      <c r="B2383" s="4" t="s">
        <v>5</v>
      </c>
      <c r="C2383" s="4" t="s">
        <v>7</v>
      </c>
      <c r="D2383" s="4" t="s">
        <v>7</v>
      </c>
      <c r="E2383" s="4" t="s">
        <v>15</v>
      </c>
      <c r="F2383" s="4" t="s">
        <v>10</v>
      </c>
    </row>
    <row r="2384" spans="1:8">
      <c r="A2384" t="n">
        <v>27292</v>
      </c>
      <c r="B2384" s="54" t="n">
        <v>45</v>
      </c>
      <c r="C2384" s="7" t="n">
        <v>5</v>
      </c>
      <c r="D2384" s="7" t="n">
        <v>3</v>
      </c>
      <c r="E2384" s="7" t="n">
        <v>10</v>
      </c>
      <c r="F2384" s="7" t="n">
        <v>0</v>
      </c>
    </row>
    <row r="2385" spans="1:9">
      <c r="A2385" t="s">
        <v>4</v>
      </c>
      <c r="B2385" s="4" t="s">
        <v>5</v>
      </c>
      <c r="C2385" s="4" t="s">
        <v>7</v>
      </c>
      <c r="D2385" s="4" t="s">
        <v>7</v>
      </c>
      <c r="E2385" s="4" t="s">
        <v>15</v>
      </c>
      <c r="F2385" s="4" t="s">
        <v>10</v>
      </c>
    </row>
    <row r="2386" spans="1:9">
      <c r="A2386" t="n">
        <v>27301</v>
      </c>
      <c r="B2386" s="54" t="n">
        <v>45</v>
      </c>
      <c r="C2386" s="7" t="n">
        <v>11</v>
      </c>
      <c r="D2386" s="7" t="n">
        <v>3</v>
      </c>
      <c r="E2386" s="7" t="n">
        <v>31.7000007629395</v>
      </c>
      <c r="F2386" s="7" t="n">
        <v>0</v>
      </c>
    </row>
    <row r="2387" spans="1:9">
      <c r="A2387" t="s">
        <v>4</v>
      </c>
      <c r="B2387" s="4" t="s">
        <v>5</v>
      </c>
      <c r="C2387" s="4" t="s">
        <v>7</v>
      </c>
      <c r="D2387" s="4" t="s">
        <v>7</v>
      </c>
      <c r="E2387" s="4" t="s">
        <v>15</v>
      </c>
      <c r="F2387" s="4" t="s">
        <v>15</v>
      </c>
      <c r="G2387" s="4" t="s">
        <v>15</v>
      </c>
      <c r="H2387" s="4" t="s">
        <v>10</v>
      </c>
    </row>
    <row r="2388" spans="1:9">
      <c r="A2388" t="n">
        <v>27310</v>
      </c>
      <c r="B2388" s="54" t="n">
        <v>45</v>
      </c>
      <c r="C2388" s="7" t="n">
        <v>2</v>
      </c>
      <c r="D2388" s="7" t="n">
        <v>3</v>
      </c>
      <c r="E2388" s="7" t="n">
        <v>-13.3500003814697</v>
      </c>
      <c r="F2388" s="7" t="n">
        <v>0.850000023841858</v>
      </c>
      <c r="G2388" s="7" t="n">
        <v>3.00999999046326</v>
      </c>
      <c r="H2388" s="7" t="n">
        <v>4000</v>
      </c>
    </row>
    <row r="2389" spans="1:9">
      <c r="A2389" t="s">
        <v>4</v>
      </c>
      <c r="B2389" s="4" t="s">
        <v>5</v>
      </c>
      <c r="C2389" s="4" t="s">
        <v>7</v>
      </c>
      <c r="D2389" s="4" t="s">
        <v>10</v>
      </c>
      <c r="E2389" s="4" t="s">
        <v>15</v>
      </c>
    </row>
    <row r="2390" spans="1:9">
      <c r="A2390" t="n">
        <v>27327</v>
      </c>
      <c r="B2390" s="41" t="n">
        <v>58</v>
      </c>
      <c r="C2390" s="7" t="n">
        <v>100</v>
      </c>
      <c r="D2390" s="7" t="n">
        <v>2000</v>
      </c>
      <c r="E2390" s="7" t="n">
        <v>1</v>
      </c>
    </row>
    <row r="2391" spans="1:9">
      <c r="A2391" t="s">
        <v>4</v>
      </c>
      <c r="B2391" s="4" t="s">
        <v>5</v>
      </c>
      <c r="C2391" s="4" t="s">
        <v>7</v>
      </c>
      <c r="D2391" s="4" t="s">
        <v>10</v>
      </c>
    </row>
    <row r="2392" spans="1:9">
      <c r="A2392" t="n">
        <v>27335</v>
      </c>
      <c r="B2392" s="41" t="n">
        <v>58</v>
      </c>
      <c r="C2392" s="7" t="n">
        <v>255</v>
      </c>
      <c r="D2392" s="7" t="n">
        <v>0</v>
      </c>
    </row>
    <row r="2393" spans="1:9">
      <c r="A2393" t="s">
        <v>4</v>
      </c>
      <c r="B2393" s="4" t="s">
        <v>5</v>
      </c>
      <c r="C2393" s="4" t="s">
        <v>7</v>
      </c>
      <c r="D2393" s="4" t="s">
        <v>10</v>
      </c>
    </row>
    <row r="2394" spans="1:9">
      <c r="A2394" t="n">
        <v>27339</v>
      </c>
      <c r="B2394" s="54" t="n">
        <v>45</v>
      </c>
      <c r="C2394" s="7" t="n">
        <v>7</v>
      </c>
      <c r="D2394" s="7" t="n">
        <v>255</v>
      </c>
    </row>
    <row r="2395" spans="1:9">
      <c r="A2395" t="s">
        <v>4</v>
      </c>
      <c r="B2395" s="4" t="s">
        <v>5</v>
      </c>
      <c r="C2395" s="4" t="s">
        <v>7</v>
      </c>
      <c r="D2395" s="4" t="s">
        <v>10</v>
      </c>
      <c r="E2395" s="4" t="s">
        <v>15</v>
      </c>
    </row>
    <row r="2396" spans="1:9">
      <c r="A2396" t="n">
        <v>27343</v>
      </c>
      <c r="B2396" s="41" t="n">
        <v>58</v>
      </c>
      <c r="C2396" s="7" t="n">
        <v>101</v>
      </c>
      <c r="D2396" s="7" t="n">
        <v>1000</v>
      </c>
      <c r="E2396" s="7" t="n">
        <v>1</v>
      </c>
    </row>
    <row r="2397" spans="1:9">
      <c r="A2397" t="s">
        <v>4</v>
      </c>
      <c r="B2397" s="4" t="s">
        <v>5</v>
      </c>
      <c r="C2397" s="4" t="s">
        <v>7</v>
      </c>
      <c r="D2397" s="4" t="s">
        <v>10</v>
      </c>
    </row>
    <row r="2398" spans="1:9">
      <c r="A2398" t="n">
        <v>27351</v>
      </c>
      <c r="B2398" s="41" t="n">
        <v>58</v>
      </c>
      <c r="C2398" s="7" t="n">
        <v>254</v>
      </c>
      <c r="D2398" s="7" t="n">
        <v>0</v>
      </c>
    </row>
    <row r="2399" spans="1:9">
      <c r="A2399" t="s">
        <v>4</v>
      </c>
      <c r="B2399" s="4" t="s">
        <v>5</v>
      </c>
      <c r="C2399" s="4" t="s">
        <v>7</v>
      </c>
      <c r="D2399" s="4" t="s">
        <v>7</v>
      </c>
      <c r="E2399" s="4" t="s">
        <v>15</v>
      </c>
      <c r="F2399" s="4" t="s">
        <v>15</v>
      </c>
      <c r="G2399" s="4" t="s">
        <v>15</v>
      </c>
      <c r="H2399" s="4" t="s">
        <v>10</v>
      </c>
    </row>
    <row r="2400" spans="1:9">
      <c r="A2400" t="n">
        <v>27355</v>
      </c>
      <c r="B2400" s="54" t="n">
        <v>45</v>
      </c>
      <c r="C2400" s="7" t="n">
        <v>2</v>
      </c>
      <c r="D2400" s="7" t="n">
        <v>3</v>
      </c>
      <c r="E2400" s="7" t="n">
        <v>-11.4799995422363</v>
      </c>
      <c r="F2400" s="7" t="n">
        <v>1.16999995708466</v>
      </c>
      <c r="G2400" s="7" t="n">
        <v>4.1399998664856</v>
      </c>
      <c r="H2400" s="7" t="n">
        <v>0</v>
      </c>
    </row>
    <row r="2401" spans="1:8">
      <c r="A2401" t="s">
        <v>4</v>
      </c>
      <c r="B2401" s="4" t="s">
        <v>5</v>
      </c>
      <c r="C2401" s="4" t="s">
        <v>7</v>
      </c>
      <c r="D2401" s="4" t="s">
        <v>7</v>
      </c>
      <c r="E2401" s="4" t="s">
        <v>15</v>
      </c>
      <c r="F2401" s="4" t="s">
        <v>15</v>
      </c>
      <c r="G2401" s="4" t="s">
        <v>15</v>
      </c>
      <c r="H2401" s="4" t="s">
        <v>10</v>
      </c>
      <c r="I2401" s="4" t="s">
        <v>7</v>
      </c>
    </row>
    <row r="2402" spans="1:8">
      <c r="A2402" t="n">
        <v>27372</v>
      </c>
      <c r="B2402" s="54" t="n">
        <v>45</v>
      </c>
      <c r="C2402" s="7" t="n">
        <v>4</v>
      </c>
      <c r="D2402" s="7" t="n">
        <v>3</v>
      </c>
      <c r="E2402" s="7" t="n">
        <v>7.53999996185303</v>
      </c>
      <c r="F2402" s="7" t="n">
        <v>196.710006713867</v>
      </c>
      <c r="G2402" s="7" t="n">
        <v>0</v>
      </c>
      <c r="H2402" s="7" t="n">
        <v>0</v>
      </c>
      <c r="I2402" s="7" t="n">
        <v>0</v>
      </c>
    </row>
    <row r="2403" spans="1:8">
      <c r="A2403" t="s">
        <v>4</v>
      </c>
      <c r="B2403" s="4" t="s">
        <v>5</v>
      </c>
      <c r="C2403" s="4" t="s">
        <v>7</v>
      </c>
      <c r="D2403" s="4" t="s">
        <v>7</v>
      </c>
      <c r="E2403" s="4" t="s">
        <v>15</v>
      </c>
      <c r="F2403" s="4" t="s">
        <v>10</v>
      </c>
    </row>
    <row r="2404" spans="1:8">
      <c r="A2404" t="n">
        <v>27390</v>
      </c>
      <c r="B2404" s="54" t="n">
        <v>45</v>
      </c>
      <c r="C2404" s="7" t="n">
        <v>5</v>
      </c>
      <c r="D2404" s="7" t="n">
        <v>3</v>
      </c>
      <c r="E2404" s="7" t="n">
        <v>2.29999995231628</v>
      </c>
      <c r="F2404" s="7" t="n">
        <v>0</v>
      </c>
    </row>
    <row r="2405" spans="1:8">
      <c r="A2405" t="s">
        <v>4</v>
      </c>
      <c r="B2405" s="4" t="s">
        <v>5</v>
      </c>
      <c r="C2405" s="4" t="s">
        <v>7</v>
      </c>
      <c r="D2405" s="4" t="s">
        <v>7</v>
      </c>
      <c r="E2405" s="4" t="s">
        <v>15</v>
      </c>
      <c r="F2405" s="4" t="s">
        <v>10</v>
      </c>
    </row>
    <row r="2406" spans="1:8">
      <c r="A2406" t="n">
        <v>27399</v>
      </c>
      <c r="B2406" s="54" t="n">
        <v>45</v>
      </c>
      <c r="C2406" s="7" t="n">
        <v>5</v>
      </c>
      <c r="D2406" s="7" t="n">
        <v>3</v>
      </c>
      <c r="E2406" s="7" t="n">
        <v>2.09999990463257</v>
      </c>
      <c r="F2406" s="7" t="n">
        <v>2000</v>
      </c>
    </row>
    <row r="2407" spans="1:8">
      <c r="A2407" t="s">
        <v>4</v>
      </c>
      <c r="B2407" s="4" t="s">
        <v>5</v>
      </c>
      <c r="C2407" s="4" t="s">
        <v>7</v>
      </c>
      <c r="D2407" s="4" t="s">
        <v>7</v>
      </c>
      <c r="E2407" s="4" t="s">
        <v>15</v>
      </c>
      <c r="F2407" s="4" t="s">
        <v>10</v>
      </c>
    </row>
    <row r="2408" spans="1:8">
      <c r="A2408" t="n">
        <v>27408</v>
      </c>
      <c r="B2408" s="54" t="n">
        <v>45</v>
      </c>
      <c r="C2408" s="7" t="n">
        <v>11</v>
      </c>
      <c r="D2408" s="7" t="n">
        <v>3</v>
      </c>
      <c r="E2408" s="7" t="n">
        <v>26</v>
      </c>
      <c r="F2408" s="7" t="n">
        <v>0</v>
      </c>
    </row>
    <row r="2409" spans="1:8">
      <c r="A2409" t="s">
        <v>4</v>
      </c>
      <c r="B2409" s="4" t="s">
        <v>5</v>
      </c>
      <c r="C2409" s="4" t="s">
        <v>7</v>
      </c>
      <c r="D2409" s="4" t="s">
        <v>10</v>
      </c>
    </row>
    <row r="2410" spans="1:8">
      <c r="A2410" t="n">
        <v>27417</v>
      </c>
      <c r="B2410" s="54" t="n">
        <v>45</v>
      </c>
      <c r="C2410" s="7" t="n">
        <v>7</v>
      </c>
      <c r="D2410" s="7" t="n">
        <v>255</v>
      </c>
    </row>
    <row r="2411" spans="1:8">
      <c r="A2411" t="s">
        <v>4</v>
      </c>
      <c r="B2411" s="4" t="s">
        <v>5</v>
      </c>
      <c r="C2411" s="4" t="s">
        <v>7</v>
      </c>
      <c r="D2411" s="4" t="s">
        <v>10</v>
      </c>
      <c r="E2411" s="4" t="s">
        <v>15</v>
      </c>
    </row>
    <row r="2412" spans="1:8">
      <c r="A2412" t="n">
        <v>27421</v>
      </c>
      <c r="B2412" s="41" t="n">
        <v>58</v>
      </c>
      <c r="C2412" s="7" t="n">
        <v>101</v>
      </c>
      <c r="D2412" s="7" t="n">
        <v>1000</v>
      </c>
      <c r="E2412" s="7" t="n">
        <v>1</v>
      </c>
    </row>
    <row r="2413" spans="1:8">
      <c r="A2413" t="s">
        <v>4</v>
      </c>
      <c r="B2413" s="4" t="s">
        <v>5</v>
      </c>
      <c r="C2413" s="4" t="s">
        <v>7</v>
      </c>
      <c r="D2413" s="4" t="s">
        <v>10</v>
      </c>
    </row>
    <row r="2414" spans="1:8">
      <c r="A2414" t="n">
        <v>27429</v>
      </c>
      <c r="B2414" s="41" t="n">
        <v>58</v>
      </c>
      <c r="C2414" s="7" t="n">
        <v>254</v>
      </c>
      <c r="D2414" s="7" t="n">
        <v>0</v>
      </c>
    </row>
    <row r="2415" spans="1:8">
      <c r="A2415" t="s">
        <v>4</v>
      </c>
      <c r="B2415" s="4" t="s">
        <v>5</v>
      </c>
      <c r="C2415" s="4" t="s">
        <v>7</v>
      </c>
      <c r="D2415" s="4" t="s">
        <v>7</v>
      </c>
      <c r="E2415" s="4" t="s">
        <v>15</v>
      </c>
      <c r="F2415" s="4" t="s">
        <v>15</v>
      </c>
      <c r="G2415" s="4" t="s">
        <v>15</v>
      </c>
      <c r="H2415" s="4" t="s">
        <v>10</v>
      </c>
    </row>
    <row r="2416" spans="1:8">
      <c r="A2416" t="n">
        <v>27433</v>
      </c>
      <c r="B2416" s="54" t="n">
        <v>45</v>
      </c>
      <c r="C2416" s="7" t="n">
        <v>2</v>
      </c>
      <c r="D2416" s="7" t="n">
        <v>3</v>
      </c>
      <c r="E2416" s="7" t="n">
        <v>-13.2600002288818</v>
      </c>
      <c r="F2416" s="7" t="n">
        <v>1.16999995708466</v>
      </c>
      <c r="G2416" s="7" t="n">
        <v>4.3600001335144</v>
      </c>
      <c r="H2416" s="7" t="n">
        <v>0</v>
      </c>
    </row>
    <row r="2417" spans="1:9">
      <c r="A2417" t="s">
        <v>4</v>
      </c>
      <c r="B2417" s="4" t="s">
        <v>5</v>
      </c>
      <c r="C2417" s="4" t="s">
        <v>7</v>
      </c>
      <c r="D2417" s="4" t="s">
        <v>7</v>
      </c>
      <c r="E2417" s="4" t="s">
        <v>15</v>
      </c>
      <c r="F2417" s="4" t="s">
        <v>15</v>
      </c>
      <c r="G2417" s="4" t="s">
        <v>15</v>
      </c>
      <c r="H2417" s="4" t="s">
        <v>10</v>
      </c>
      <c r="I2417" s="4" t="s">
        <v>7</v>
      </c>
    </row>
    <row r="2418" spans="1:9">
      <c r="A2418" t="n">
        <v>27450</v>
      </c>
      <c r="B2418" s="54" t="n">
        <v>45</v>
      </c>
      <c r="C2418" s="7" t="n">
        <v>4</v>
      </c>
      <c r="D2418" s="7" t="n">
        <v>3</v>
      </c>
      <c r="E2418" s="7" t="n">
        <v>7.21999979019165</v>
      </c>
      <c r="F2418" s="7" t="n">
        <v>160.350006103516</v>
      </c>
      <c r="G2418" s="7" t="n">
        <v>0</v>
      </c>
      <c r="H2418" s="7" t="n">
        <v>0</v>
      </c>
      <c r="I2418" s="7" t="n">
        <v>0</v>
      </c>
    </row>
    <row r="2419" spans="1:9">
      <c r="A2419" t="s">
        <v>4</v>
      </c>
      <c r="B2419" s="4" t="s">
        <v>5</v>
      </c>
      <c r="C2419" s="4" t="s">
        <v>7</v>
      </c>
      <c r="D2419" s="4" t="s">
        <v>7</v>
      </c>
      <c r="E2419" s="4" t="s">
        <v>15</v>
      </c>
      <c r="F2419" s="4" t="s">
        <v>10</v>
      </c>
    </row>
    <row r="2420" spans="1:9">
      <c r="A2420" t="n">
        <v>27468</v>
      </c>
      <c r="B2420" s="54" t="n">
        <v>45</v>
      </c>
      <c r="C2420" s="7" t="n">
        <v>5</v>
      </c>
      <c r="D2420" s="7" t="n">
        <v>3</v>
      </c>
      <c r="E2420" s="7" t="n">
        <v>2.29999995231628</v>
      </c>
      <c r="F2420" s="7" t="n">
        <v>0</v>
      </c>
    </row>
    <row r="2421" spans="1:9">
      <c r="A2421" t="s">
        <v>4</v>
      </c>
      <c r="B2421" s="4" t="s">
        <v>5</v>
      </c>
      <c r="C2421" s="4" t="s">
        <v>7</v>
      </c>
      <c r="D2421" s="4" t="s">
        <v>7</v>
      </c>
      <c r="E2421" s="4" t="s">
        <v>15</v>
      </c>
      <c r="F2421" s="4" t="s">
        <v>10</v>
      </c>
    </row>
    <row r="2422" spans="1:9">
      <c r="A2422" t="n">
        <v>27477</v>
      </c>
      <c r="B2422" s="54" t="n">
        <v>45</v>
      </c>
      <c r="C2422" s="7" t="n">
        <v>5</v>
      </c>
      <c r="D2422" s="7" t="n">
        <v>3</v>
      </c>
      <c r="E2422" s="7" t="n">
        <v>2.09999990463257</v>
      </c>
      <c r="F2422" s="7" t="n">
        <v>2000</v>
      </c>
    </row>
    <row r="2423" spans="1:9">
      <c r="A2423" t="s">
        <v>4</v>
      </c>
      <c r="B2423" s="4" t="s">
        <v>5</v>
      </c>
      <c r="C2423" s="4" t="s">
        <v>7</v>
      </c>
      <c r="D2423" s="4" t="s">
        <v>7</v>
      </c>
      <c r="E2423" s="4" t="s">
        <v>15</v>
      </c>
      <c r="F2423" s="4" t="s">
        <v>10</v>
      </c>
    </row>
    <row r="2424" spans="1:9">
      <c r="A2424" t="n">
        <v>27486</v>
      </c>
      <c r="B2424" s="54" t="n">
        <v>45</v>
      </c>
      <c r="C2424" s="7" t="n">
        <v>11</v>
      </c>
      <c r="D2424" s="7" t="n">
        <v>3</v>
      </c>
      <c r="E2424" s="7" t="n">
        <v>26</v>
      </c>
      <c r="F2424" s="7" t="n">
        <v>0</v>
      </c>
    </row>
    <row r="2425" spans="1:9">
      <c r="A2425" t="s">
        <v>4</v>
      </c>
      <c r="B2425" s="4" t="s">
        <v>5</v>
      </c>
      <c r="C2425" s="4" t="s">
        <v>7</v>
      </c>
      <c r="D2425" s="4" t="s">
        <v>10</v>
      </c>
    </row>
    <row r="2426" spans="1:9">
      <c r="A2426" t="n">
        <v>27495</v>
      </c>
      <c r="B2426" s="54" t="n">
        <v>45</v>
      </c>
      <c r="C2426" s="7" t="n">
        <v>7</v>
      </c>
      <c r="D2426" s="7" t="n">
        <v>255</v>
      </c>
    </row>
    <row r="2427" spans="1:9">
      <c r="A2427" t="s">
        <v>4</v>
      </c>
      <c r="B2427" s="4" t="s">
        <v>5</v>
      </c>
      <c r="C2427" s="4" t="s">
        <v>7</v>
      </c>
      <c r="D2427" s="4" t="s">
        <v>10</v>
      </c>
      <c r="E2427" s="4" t="s">
        <v>15</v>
      </c>
    </row>
    <row r="2428" spans="1:9">
      <c r="A2428" t="n">
        <v>27499</v>
      </c>
      <c r="B2428" s="41" t="n">
        <v>58</v>
      </c>
      <c r="C2428" s="7" t="n">
        <v>101</v>
      </c>
      <c r="D2428" s="7" t="n">
        <v>1000</v>
      </c>
      <c r="E2428" s="7" t="n">
        <v>1</v>
      </c>
    </row>
    <row r="2429" spans="1:9">
      <c r="A2429" t="s">
        <v>4</v>
      </c>
      <c r="B2429" s="4" t="s">
        <v>5</v>
      </c>
      <c r="C2429" s="4" t="s">
        <v>7</v>
      </c>
      <c r="D2429" s="4" t="s">
        <v>10</v>
      </c>
    </row>
    <row r="2430" spans="1:9">
      <c r="A2430" t="n">
        <v>27507</v>
      </c>
      <c r="B2430" s="41" t="n">
        <v>58</v>
      </c>
      <c r="C2430" s="7" t="n">
        <v>254</v>
      </c>
      <c r="D2430" s="7" t="n">
        <v>0</v>
      </c>
    </row>
    <row r="2431" spans="1:9">
      <c r="A2431" t="s">
        <v>4</v>
      </c>
      <c r="B2431" s="4" t="s">
        <v>5</v>
      </c>
      <c r="C2431" s="4" t="s">
        <v>7</v>
      </c>
    </row>
    <row r="2432" spans="1:9">
      <c r="A2432" t="n">
        <v>27511</v>
      </c>
      <c r="B2432" s="53" t="n">
        <v>116</v>
      </c>
      <c r="C2432" s="7" t="n">
        <v>0</v>
      </c>
    </row>
    <row r="2433" spans="1:9">
      <c r="A2433" t="s">
        <v>4</v>
      </c>
      <c r="B2433" s="4" t="s">
        <v>5</v>
      </c>
      <c r="C2433" s="4" t="s">
        <v>7</v>
      </c>
      <c r="D2433" s="4" t="s">
        <v>10</v>
      </c>
    </row>
    <row r="2434" spans="1:9">
      <c r="A2434" t="n">
        <v>27513</v>
      </c>
      <c r="B2434" s="53" t="n">
        <v>116</v>
      </c>
      <c r="C2434" s="7" t="n">
        <v>2</v>
      </c>
      <c r="D2434" s="7" t="n">
        <v>1</v>
      </c>
    </row>
    <row r="2435" spans="1:9">
      <c r="A2435" t="s">
        <v>4</v>
      </c>
      <c r="B2435" s="4" t="s">
        <v>5</v>
      </c>
      <c r="C2435" s="4" t="s">
        <v>7</v>
      </c>
      <c r="D2435" s="4" t="s">
        <v>16</v>
      </c>
    </row>
    <row r="2436" spans="1:9">
      <c r="A2436" t="n">
        <v>27517</v>
      </c>
      <c r="B2436" s="53" t="n">
        <v>116</v>
      </c>
      <c r="C2436" s="7" t="n">
        <v>5</v>
      </c>
      <c r="D2436" s="7" t="n">
        <v>1084227584</v>
      </c>
    </row>
    <row r="2437" spans="1:9">
      <c r="A2437" t="s">
        <v>4</v>
      </c>
      <c r="B2437" s="4" t="s">
        <v>5</v>
      </c>
      <c r="C2437" s="4" t="s">
        <v>7</v>
      </c>
      <c r="D2437" s="4" t="s">
        <v>10</v>
      </c>
    </row>
    <row r="2438" spans="1:9">
      <c r="A2438" t="n">
        <v>27523</v>
      </c>
      <c r="B2438" s="53" t="n">
        <v>116</v>
      </c>
      <c r="C2438" s="7" t="n">
        <v>6</v>
      </c>
      <c r="D2438" s="7" t="n">
        <v>1</v>
      </c>
    </row>
    <row r="2439" spans="1:9">
      <c r="A2439" t="s">
        <v>4</v>
      </c>
      <c r="B2439" s="4" t="s">
        <v>5</v>
      </c>
      <c r="C2439" s="4" t="s">
        <v>7</v>
      </c>
      <c r="D2439" s="4" t="s">
        <v>7</v>
      </c>
      <c r="E2439" s="4" t="s">
        <v>15</v>
      </c>
      <c r="F2439" s="4" t="s">
        <v>15</v>
      </c>
      <c r="G2439" s="4" t="s">
        <v>15</v>
      </c>
      <c r="H2439" s="4" t="s">
        <v>10</v>
      </c>
    </row>
    <row r="2440" spans="1:9">
      <c r="A2440" t="n">
        <v>27527</v>
      </c>
      <c r="B2440" s="54" t="n">
        <v>45</v>
      </c>
      <c r="C2440" s="7" t="n">
        <v>2</v>
      </c>
      <c r="D2440" s="7" t="n">
        <v>3</v>
      </c>
      <c r="E2440" s="7" t="n">
        <v>-13.3000001907349</v>
      </c>
      <c r="F2440" s="7" t="n">
        <v>1.30999994277954</v>
      </c>
      <c r="G2440" s="7" t="n">
        <v>2.5699999332428</v>
      </c>
      <c r="H2440" s="7" t="n">
        <v>0</v>
      </c>
    </row>
    <row r="2441" spans="1:9">
      <c r="A2441" t="s">
        <v>4</v>
      </c>
      <c r="B2441" s="4" t="s">
        <v>5</v>
      </c>
      <c r="C2441" s="4" t="s">
        <v>7</v>
      </c>
      <c r="D2441" s="4" t="s">
        <v>7</v>
      </c>
      <c r="E2441" s="4" t="s">
        <v>15</v>
      </c>
      <c r="F2441" s="4" t="s">
        <v>15</v>
      </c>
      <c r="G2441" s="4" t="s">
        <v>15</v>
      </c>
      <c r="H2441" s="4" t="s">
        <v>10</v>
      </c>
      <c r="I2441" s="4" t="s">
        <v>7</v>
      </c>
    </row>
    <row r="2442" spans="1:9">
      <c r="A2442" t="n">
        <v>27544</v>
      </c>
      <c r="B2442" s="54" t="n">
        <v>45</v>
      </c>
      <c r="C2442" s="7" t="n">
        <v>4</v>
      </c>
      <c r="D2442" s="7" t="n">
        <v>3</v>
      </c>
      <c r="E2442" s="7" t="n">
        <v>1</v>
      </c>
      <c r="F2442" s="7" t="n">
        <v>339.320007324219</v>
      </c>
      <c r="G2442" s="7" t="n">
        <v>0</v>
      </c>
      <c r="H2442" s="7" t="n">
        <v>0</v>
      </c>
      <c r="I2442" s="7" t="n">
        <v>0</v>
      </c>
    </row>
    <row r="2443" spans="1:9">
      <c r="A2443" t="s">
        <v>4</v>
      </c>
      <c r="B2443" s="4" t="s">
        <v>5</v>
      </c>
      <c r="C2443" s="4" t="s">
        <v>7</v>
      </c>
      <c r="D2443" s="4" t="s">
        <v>7</v>
      </c>
      <c r="E2443" s="4" t="s">
        <v>15</v>
      </c>
      <c r="F2443" s="4" t="s">
        <v>10</v>
      </c>
    </row>
    <row r="2444" spans="1:9">
      <c r="A2444" t="n">
        <v>27562</v>
      </c>
      <c r="B2444" s="54" t="n">
        <v>45</v>
      </c>
      <c r="C2444" s="7" t="n">
        <v>5</v>
      </c>
      <c r="D2444" s="7" t="n">
        <v>3</v>
      </c>
      <c r="E2444" s="7" t="n">
        <v>1.89999997615814</v>
      </c>
      <c r="F2444" s="7" t="n">
        <v>0</v>
      </c>
    </row>
    <row r="2445" spans="1:9">
      <c r="A2445" t="s">
        <v>4</v>
      </c>
      <c r="B2445" s="4" t="s">
        <v>5</v>
      </c>
      <c r="C2445" s="4" t="s">
        <v>7</v>
      </c>
      <c r="D2445" s="4" t="s">
        <v>7</v>
      </c>
      <c r="E2445" s="4" t="s">
        <v>15</v>
      </c>
      <c r="F2445" s="4" t="s">
        <v>10</v>
      </c>
    </row>
    <row r="2446" spans="1:9">
      <c r="A2446" t="n">
        <v>27571</v>
      </c>
      <c r="B2446" s="54" t="n">
        <v>45</v>
      </c>
      <c r="C2446" s="7" t="n">
        <v>11</v>
      </c>
      <c r="D2446" s="7" t="n">
        <v>3</v>
      </c>
      <c r="E2446" s="7" t="n">
        <v>26</v>
      </c>
      <c r="F2446" s="7" t="n">
        <v>0</v>
      </c>
    </row>
    <row r="2447" spans="1:9">
      <c r="A2447" t="s">
        <v>4</v>
      </c>
      <c r="B2447" s="4" t="s">
        <v>5</v>
      </c>
      <c r="C2447" s="4" t="s">
        <v>7</v>
      </c>
      <c r="D2447" s="4" t="s">
        <v>7</v>
      </c>
      <c r="E2447" s="4" t="s">
        <v>15</v>
      </c>
      <c r="F2447" s="4" t="s">
        <v>15</v>
      </c>
      <c r="G2447" s="4" t="s">
        <v>15</v>
      </c>
      <c r="H2447" s="4" t="s">
        <v>10</v>
      </c>
    </row>
    <row r="2448" spans="1:9">
      <c r="A2448" t="n">
        <v>27580</v>
      </c>
      <c r="B2448" s="54" t="n">
        <v>45</v>
      </c>
      <c r="C2448" s="7" t="n">
        <v>2</v>
      </c>
      <c r="D2448" s="7" t="n">
        <v>3</v>
      </c>
      <c r="E2448" s="7" t="n">
        <v>-13.2700004577637</v>
      </c>
      <c r="F2448" s="7" t="n">
        <v>1.35000002384186</v>
      </c>
      <c r="G2448" s="7" t="n">
        <v>2.5</v>
      </c>
      <c r="H2448" s="7" t="n">
        <v>4000</v>
      </c>
    </row>
    <row r="2449" spans="1:9">
      <c r="A2449" t="s">
        <v>4</v>
      </c>
      <c r="B2449" s="4" t="s">
        <v>5</v>
      </c>
      <c r="C2449" s="4" t="s">
        <v>7</v>
      </c>
      <c r="D2449" s="4" t="s">
        <v>7</v>
      </c>
      <c r="E2449" s="4" t="s">
        <v>15</v>
      </c>
      <c r="F2449" s="4" t="s">
        <v>15</v>
      </c>
      <c r="G2449" s="4" t="s">
        <v>15</v>
      </c>
      <c r="H2449" s="4" t="s">
        <v>10</v>
      </c>
      <c r="I2449" s="4" t="s">
        <v>7</v>
      </c>
    </row>
    <row r="2450" spans="1:9">
      <c r="A2450" t="n">
        <v>27597</v>
      </c>
      <c r="B2450" s="54" t="n">
        <v>45</v>
      </c>
      <c r="C2450" s="7" t="n">
        <v>4</v>
      </c>
      <c r="D2450" s="7" t="n">
        <v>3</v>
      </c>
      <c r="E2450" s="7" t="n">
        <v>1</v>
      </c>
      <c r="F2450" s="7" t="n">
        <v>10</v>
      </c>
      <c r="G2450" s="7" t="n">
        <v>0</v>
      </c>
      <c r="H2450" s="7" t="n">
        <v>4000</v>
      </c>
      <c r="I2450" s="7" t="n">
        <v>1</v>
      </c>
    </row>
    <row r="2451" spans="1:9">
      <c r="A2451" t="s">
        <v>4</v>
      </c>
      <c r="B2451" s="4" t="s">
        <v>5</v>
      </c>
      <c r="C2451" s="4" t="s">
        <v>7</v>
      </c>
      <c r="D2451" s="4" t="s">
        <v>7</v>
      </c>
      <c r="E2451" s="4" t="s">
        <v>15</v>
      </c>
      <c r="F2451" s="4" t="s">
        <v>10</v>
      </c>
    </row>
    <row r="2452" spans="1:9">
      <c r="A2452" t="n">
        <v>27615</v>
      </c>
      <c r="B2452" s="54" t="n">
        <v>45</v>
      </c>
      <c r="C2452" s="7" t="n">
        <v>5</v>
      </c>
      <c r="D2452" s="7" t="n">
        <v>3</v>
      </c>
      <c r="E2452" s="7" t="n">
        <v>1.89999997615814</v>
      </c>
      <c r="F2452" s="7" t="n">
        <v>4000</v>
      </c>
    </row>
    <row r="2453" spans="1:9">
      <c r="A2453" t="s">
        <v>4</v>
      </c>
      <c r="B2453" s="4" t="s">
        <v>5</v>
      </c>
      <c r="C2453" s="4" t="s">
        <v>7</v>
      </c>
      <c r="D2453" s="4" t="s">
        <v>10</v>
      </c>
    </row>
    <row r="2454" spans="1:9">
      <c r="A2454" t="n">
        <v>27624</v>
      </c>
      <c r="B2454" s="41" t="n">
        <v>58</v>
      </c>
      <c r="C2454" s="7" t="n">
        <v>255</v>
      </c>
      <c r="D2454" s="7" t="n">
        <v>0</v>
      </c>
    </row>
    <row r="2455" spans="1:9">
      <c r="A2455" t="s">
        <v>4</v>
      </c>
      <c r="B2455" s="4" t="s">
        <v>5</v>
      </c>
      <c r="C2455" s="4" t="s">
        <v>10</v>
      </c>
      <c r="D2455" s="4" t="s">
        <v>10</v>
      </c>
      <c r="E2455" s="4" t="s">
        <v>8</v>
      </c>
      <c r="F2455" s="4" t="s">
        <v>7</v>
      </c>
      <c r="G2455" s="4" t="s">
        <v>10</v>
      </c>
    </row>
    <row r="2456" spans="1:9">
      <c r="A2456" t="n">
        <v>27628</v>
      </c>
      <c r="B2456" s="55" t="n">
        <v>80</v>
      </c>
      <c r="C2456" s="7" t="n">
        <v>744</v>
      </c>
      <c r="D2456" s="7" t="n">
        <v>508</v>
      </c>
      <c r="E2456" s="7" t="s">
        <v>300</v>
      </c>
      <c r="F2456" s="7" t="n">
        <v>1</v>
      </c>
      <c r="G2456" s="7" t="n">
        <v>0</v>
      </c>
    </row>
    <row r="2457" spans="1:9">
      <c r="A2457" t="s">
        <v>4</v>
      </c>
      <c r="B2457" s="4" t="s">
        <v>5</v>
      </c>
      <c r="C2457" s="4" t="s">
        <v>10</v>
      </c>
    </row>
    <row r="2458" spans="1:9">
      <c r="A2458" t="n">
        <v>27646</v>
      </c>
      <c r="B2458" s="27" t="n">
        <v>16</v>
      </c>
      <c r="C2458" s="7" t="n">
        <v>4000</v>
      </c>
    </row>
    <row r="2459" spans="1:9">
      <c r="A2459" t="s">
        <v>4</v>
      </c>
      <c r="B2459" s="4" t="s">
        <v>5</v>
      </c>
      <c r="C2459" s="4" t="s">
        <v>7</v>
      </c>
      <c r="D2459" s="4" t="s">
        <v>10</v>
      </c>
      <c r="E2459" s="4" t="s">
        <v>15</v>
      </c>
    </row>
    <row r="2460" spans="1:9">
      <c r="A2460" t="n">
        <v>27649</v>
      </c>
      <c r="B2460" s="41" t="n">
        <v>58</v>
      </c>
      <c r="C2460" s="7" t="n">
        <v>101</v>
      </c>
      <c r="D2460" s="7" t="n">
        <v>1000</v>
      </c>
      <c r="E2460" s="7" t="n">
        <v>1</v>
      </c>
    </row>
    <row r="2461" spans="1:9">
      <c r="A2461" t="s">
        <v>4</v>
      </c>
      <c r="B2461" s="4" t="s">
        <v>5</v>
      </c>
      <c r="C2461" s="4" t="s">
        <v>7</v>
      </c>
      <c r="D2461" s="4" t="s">
        <v>10</v>
      </c>
    </row>
    <row r="2462" spans="1:9">
      <c r="A2462" t="n">
        <v>27657</v>
      </c>
      <c r="B2462" s="41" t="n">
        <v>58</v>
      </c>
      <c r="C2462" s="7" t="n">
        <v>254</v>
      </c>
      <c r="D2462" s="7" t="n">
        <v>0</v>
      </c>
    </row>
    <row r="2463" spans="1:9">
      <c r="A2463" t="s">
        <v>4</v>
      </c>
      <c r="B2463" s="4" t="s">
        <v>5</v>
      </c>
      <c r="C2463" s="4" t="s">
        <v>7</v>
      </c>
      <c r="D2463" s="4" t="s">
        <v>7</v>
      </c>
      <c r="E2463" s="4" t="s">
        <v>15</v>
      </c>
      <c r="F2463" s="4" t="s">
        <v>15</v>
      </c>
      <c r="G2463" s="4" t="s">
        <v>15</v>
      </c>
      <c r="H2463" s="4" t="s">
        <v>10</v>
      </c>
    </row>
    <row r="2464" spans="1:9">
      <c r="A2464" t="n">
        <v>27661</v>
      </c>
      <c r="B2464" s="54" t="n">
        <v>45</v>
      </c>
      <c r="C2464" s="7" t="n">
        <v>2</v>
      </c>
      <c r="D2464" s="7" t="n">
        <v>3</v>
      </c>
      <c r="E2464" s="7" t="n">
        <v>-12.6400003433228</v>
      </c>
      <c r="F2464" s="7" t="n">
        <v>1.22000002861023</v>
      </c>
      <c r="G2464" s="7" t="n">
        <v>2.67000007629395</v>
      </c>
      <c r="H2464" s="7" t="n">
        <v>0</v>
      </c>
    </row>
    <row r="2465" spans="1:9">
      <c r="A2465" t="s">
        <v>4</v>
      </c>
      <c r="B2465" s="4" t="s">
        <v>5</v>
      </c>
      <c r="C2465" s="4" t="s">
        <v>7</v>
      </c>
      <c r="D2465" s="4" t="s">
        <v>7</v>
      </c>
      <c r="E2465" s="4" t="s">
        <v>15</v>
      </c>
      <c r="F2465" s="4" t="s">
        <v>15</v>
      </c>
      <c r="G2465" s="4" t="s">
        <v>15</v>
      </c>
      <c r="H2465" s="4" t="s">
        <v>10</v>
      </c>
      <c r="I2465" s="4" t="s">
        <v>7</v>
      </c>
    </row>
    <row r="2466" spans="1:9">
      <c r="A2466" t="n">
        <v>27678</v>
      </c>
      <c r="B2466" s="54" t="n">
        <v>45</v>
      </c>
      <c r="C2466" s="7" t="n">
        <v>4</v>
      </c>
      <c r="D2466" s="7" t="n">
        <v>3</v>
      </c>
      <c r="E2466" s="7" t="n">
        <v>1</v>
      </c>
      <c r="F2466" s="7" t="n">
        <v>400</v>
      </c>
      <c r="G2466" s="7" t="n">
        <v>0</v>
      </c>
      <c r="H2466" s="7" t="n">
        <v>0</v>
      </c>
      <c r="I2466" s="7" t="n">
        <v>0</v>
      </c>
    </row>
    <row r="2467" spans="1:9">
      <c r="A2467" t="s">
        <v>4</v>
      </c>
      <c r="B2467" s="4" t="s">
        <v>5</v>
      </c>
      <c r="C2467" s="4" t="s">
        <v>7</v>
      </c>
      <c r="D2467" s="4" t="s">
        <v>7</v>
      </c>
      <c r="E2467" s="4" t="s">
        <v>15</v>
      </c>
      <c r="F2467" s="4" t="s">
        <v>10</v>
      </c>
    </row>
    <row r="2468" spans="1:9">
      <c r="A2468" t="n">
        <v>27696</v>
      </c>
      <c r="B2468" s="54" t="n">
        <v>45</v>
      </c>
      <c r="C2468" s="7" t="n">
        <v>5</v>
      </c>
      <c r="D2468" s="7" t="n">
        <v>3</v>
      </c>
      <c r="E2468" s="7" t="n">
        <v>2.59999990463257</v>
      </c>
      <c r="F2468" s="7" t="n">
        <v>0</v>
      </c>
    </row>
    <row r="2469" spans="1:9">
      <c r="A2469" t="s">
        <v>4</v>
      </c>
      <c r="B2469" s="4" t="s">
        <v>5</v>
      </c>
      <c r="C2469" s="4" t="s">
        <v>7</v>
      </c>
      <c r="D2469" s="4" t="s">
        <v>7</v>
      </c>
      <c r="E2469" s="4" t="s">
        <v>15</v>
      </c>
      <c r="F2469" s="4" t="s">
        <v>10</v>
      </c>
    </row>
    <row r="2470" spans="1:9">
      <c r="A2470" t="n">
        <v>27705</v>
      </c>
      <c r="B2470" s="54" t="n">
        <v>45</v>
      </c>
      <c r="C2470" s="7" t="n">
        <v>11</v>
      </c>
      <c r="D2470" s="7" t="n">
        <v>3</v>
      </c>
      <c r="E2470" s="7" t="n">
        <v>26</v>
      </c>
      <c r="F2470" s="7" t="n">
        <v>0</v>
      </c>
    </row>
    <row r="2471" spans="1:9">
      <c r="A2471" t="s">
        <v>4</v>
      </c>
      <c r="B2471" s="4" t="s">
        <v>5</v>
      </c>
      <c r="C2471" s="4" t="s">
        <v>7</v>
      </c>
      <c r="D2471" s="4" t="s">
        <v>7</v>
      </c>
      <c r="E2471" s="4" t="s">
        <v>15</v>
      </c>
      <c r="F2471" s="4" t="s">
        <v>10</v>
      </c>
    </row>
    <row r="2472" spans="1:9">
      <c r="A2472" t="n">
        <v>27714</v>
      </c>
      <c r="B2472" s="54" t="n">
        <v>45</v>
      </c>
      <c r="C2472" s="7" t="n">
        <v>5</v>
      </c>
      <c r="D2472" s="7" t="n">
        <v>3</v>
      </c>
      <c r="E2472" s="7" t="n">
        <v>2.29999995231628</v>
      </c>
      <c r="F2472" s="7" t="n">
        <v>4000</v>
      </c>
    </row>
    <row r="2473" spans="1:9">
      <c r="A2473" t="s">
        <v>4</v>
      </c>
      <c r="B2473" s="4" t="s">
        <v>5</v>
      </c>
      <c r="C2473" s="4" t="s">
        <v>10</v>
      </c>
    </row>
    <row r="2474" spans="1:9">
      <c r="A2474" t="n">
        <v>27723</v>
      </c>
      <c r="B2474" s="27" t="n">
        <v>16</v>
      </c>
      <c r="C2474" s="7" t="n">
        <v>1000</v>
      </c>
    </row>
    <row r="2475" spans="1:9">
      <c r="A2475" t="s">
        <v>4</v>
      </c>
      <c r="B2475" s="4" t="s">
        <v>5</v>
      </c>
      <c r="C2475" s="4" t="s">
        <v>10</v>
      </c>
      <c r="D2475" s="4" t="s">
        <v>10</v>
      </c>
      <c r="E2475" s="4" t="s">
        <v>8</v>
      </c>
      <c r="F2475" s="4" t="s">
        <v>7</v>
      </c>
      <c r="G2475" s="4" t="s">
        <v>10</v>
      </c>
    </row>
    <row r="2476" spans="1:9">
      <c r="A2476" t="n">
        <v>27726</v>
      </c>
      <c r="B2476" s="55" t="n">
        <v>80</v>
      </c>
      <c r="C2476" s="7" t="n">
        <v>744</v>
      </c>
      <c r="D2476" s="7" t="n">
        <v>508</v>
      </c>
      <c r="E2476" s="7" t="s">
        <v>301</v>
      </c>
      <c r="F2476" s="7" t="n">
        <v>1</v>
      </c>
      <c r="G2476" s="7" t="n">
        <v>0</v>
      </c>
    </row>
    <row r="2477" spans="1:9">
      <c r="A2477" t="s">
        <v>4</v>
      </c>
      <c r="B2477" s="4" t="s">
        <v>5</v>
      </c>
      <c r="C2477" s="4" t="s">
        <v>10</v>
      </c>
    </row>
    <row r="2478" spans="1:9">
      <c r="A2478" t="n">
        <v>27744</v>
      </c>
      <c r="B2478" s="27" t="n">
        <v>16</v>
      </c>
      <c r="C2478" s="7" t="n">
        <v>4000</v>
      </c>
    </row>
    <row r="2479" spans="1:9">
      <c r="A2479" t="s">
        <v>4</v>
      </c>
      <c r="B2479" s="4" t="s">
        <v>5</v>
      </c>
      <c r="C2479" s="4" t="s">
        <v>7</v>
      </c>
      <c r="D2479" s="4" t="s">
        <v>10</v>
      </c>
      <c r="E2479" s="4" t="s">
        <v>8</v>
      </c>
    </row>
    <row r="2480" spans="1:9">
      <c r="A2480" t="n">
        <v>27747</v>
      </c>
      <c r="B2480" s="32" t="n">
        <v>51</v>
      </c>
      <c r="C2480" s="7" t="n">
        <v>4</v>
      </c>
      <c r="D2480" s="7" t="n">
        <v>5703</v>
      </c>
      <c r="E2480" s="7" t="s">
        <v>249</v>
      </c>
    </row>
    <row r="2481" spans="1:9">
      <c r="A2481" t="s">
        <v>4</v>
      </c>
      <c r="B2481" s="4" t="s">
        <v>5</v>
      </c>
      <c r="C2481" s="4" t="s">
        <v>10</v>
      </c>
    </row>
    <row r="2482" spans="1:9">
      <c r="A2482" t="n">
        <v>27761</v>
      </c>
      <c r="B2482" s="27" t="n">
        <v>16</v>
      </c>
      <c r="C2482" s="7" t="n">
        <v>0</v>
      </c>
    </row>
    <row r="2483" spans="1:9">
      <c r="A2483" t="s">
        <v>4</v>
      </c>
      <c r="B2483" s="4" t="s">
        <v>5</v>
      </c>
      <c r="C2483" s="4" t="s">
        <v>10</v>
      </c>
      <c r="D2483" s="4" t="s">
        <v>59</v>
      </c>
      <c r="E2483" s="4" t="s">
        <v>7</v>
      </c>
      <c r="F2483" s="4" t="s">
        <v>7</v>
      </c>
      <c r="G2483" s="4" t="s">
        <v>59</v>
      </c>
      <c r="H2483" s="4" t="s">
        <v>7</v>
      </c>
      <c r="I2483" s="4" t="s">
        <v>7</v>
      </c>
      <c r="J2483" s="4" t="s">
        <v>59</v>
      </c>
      <c r="K2483" s="4" t="s">
        <v>7</v>
      </c>
      <c r="L2483" s="4" t="s">
        <v>7</v>
      </c>
    </row>
    <row r="2484" spans="1:9">
      <c r="A2484" t="n">
        <v>27764</v>
      </c>
      <c r="B2484" s="37" t="n">
        <v>26</v>
      </c>
      <c r="C2484" s="7" t="n">
        <v>5703</v>
      </c>
      <c r="D2484" s="7" t="s">
        <v>302</v>
      </c>
      <c r="E2484" s="7" t="n">
        <v>2</v>
      </c>
      <c r="F2484" s="7" t="n">
        <v>3</v>
      </c>
      <c r="G2484" s="7" t="s">
        <v>303</v>
      </c>
      <c r="H2484" s="7" t="n">
        <v>2</v>
      </c>
      <c r="I2484" s="7" t="n">
        <v>3</v>
      </c>
      <c r="J2484" s="7" t="s">
        <v>304</v>
      </c>
      <c r="K2484" s="7" t="n">
        <v>2</v>
      </c>
      <c r="L2484" s="7" t="n">
        <v>0</v>
      </c>
    </row>
    <row r="2485" spans="1:9">
      <c r="A2485" t="s">
        <v>4</v>
      </c>
      <c r="B2485" s="4" t="s">
        <v>5</v>
      </c>
    </row>
    <row r="2486" spans="1:9">
      <c r="A2486" t="n">
        <v>28070</v>
      </c>
      <c r="B2486" s="38" t="n">
        <v>28</v>
      </c>
    </row>
    <row r="2487" spans="1:9">
      <c r="A2487" t="s">
        <v>4</v>
      </c>
      <c r="B2487" s="4" t="s">
        <v>5</v>
      </c>
      <c r="C2487" s="4" t="s">
        <v>10</v>
      </c>
      <c r="D2487" s="4" t="s">
        <v>7</v>
      </c>
    </row>
    <row r="2488" spans="1:9">
      <c r="A2488" t="n">
        <v>28071</v>
      </c>
      <c r="B2488" s="40" t="n">
        <v>89</v>
      </c>
      <c r="C2488" s="7" t="n">
        <v>65533</v>
      </c>
      <c r="D2488" s="7" t="n">
        <v>1</v>
      </c>
    </row>
    <row r="2489" spans="1:9">
      <c r="A2489" t="s">
        <v>4</v>
      </c>
      <c r="B2489" s="4" t="s">
        <v>5</v>
      </c>
      <c r="C2489" s="4" t="s">
        <v>7</v>
      </c>
      <c r="D2489" s="4" t="s">
        <v>10</v>
      </c>
      <c r="E2489" s="4" t="s">
        <v>15</v>
      </c>
    </row>
    <row r="2490" spans="1:9">
      <c r="A2490" t="n">
        <v>28075</v>
      </c>
      <c r="B2490" s="41" t="n">
        <v>58</v>
      </c>
      <c r="C2490" s="7" t="n">
        <v>101</v>
      </c>
      <c r="D2490" s="7" t="n">
        <v>500</v>
      </c>
      <c r="E2490" s="7" t="n">
        <v>1</v>
      </c>
    </row>
    <row r="2491" spans="1:9">
      <c r="A2491" t="s">
        <v>4</v>
      </c>
      <c r="B2491" s="4" t="s">
        <v>5</v>
      </c>
      <c r="C2491" s="4" t="s">
        <v>7</v>
      </c>
      <c r="D2491" s="4" t="s">
        <v>10</v>
      </c>
    </row>
    <row r="2492" spans="1:9">
      <c r="A2492" t="n">
        <v>28083</v>
      </c>
      <c r="B2492" s="41" t="n">
        <v>58</v>
      </c>
      <c r="C2492" s="7" t="n">
        <v>254</v>
      </c>
      <c r="D2492" s="7" t="n">
        <v>0</v>
      </c>
    </row>
    <row r="2493" spans="1:9">
      <c r="A2493" t="s">
        <v>4</v>
      </c>
      <c r="B2493" s="4" t="s">
        <v>5</v>
      </c>
      <c r="C2493" s="4" t="s">
        <v>7</v>
      </c>
      <c r="D2493" s="4" t="s">
        <v>7</v>
      </c>
      <c r="E2493" s="4" t="s">
        <v>15</v>
      </c>
      <c r="F2493" s="4" t="s">
        <v>15</v>
      </c>
      <c r="G2493" s="4" t="s">
        <v>15</v>
      </c>
      <c r="H2493" s="4" t="s">
        <v>10</v>
      </c>
    </row>
    <row r="2494" spans="1:9">
      <c r="A2494" t="n">
        <v>28087</v>
      </c>
      <c r="B2494" s="54" t="n">
        <v>45</v>
      </c>
      <c r="C2494" s="7" t="n">
        <v>2</v>
      </c>
      <c r="D2494" s="7" t="n">
        <v>3</v>
      </c>
      <c r="E2494" s="7" t="n">
        <v>-12.3500003814697</v>
      </c>
      <c r="F2494" s="7" t="n">
        <v>1</v>
      </c>
      <c r="G2494" s="7" t="n">
        <v>5.19999980926514</v>
      </c>
      <c r="H2494" s="7" t="n">
        <v>0</v>
      </c>
    </row>
    <row r="2495" spans="1:9">
      <c r="A2495" t="s">
        <v>4</v>
      </c>
      <c r="B2495" s="4" t="s">
        <v>5</v>
      </c>
      <c r="C2495" s="4" t="s">
        <v>7</v>
      </c>
      <c r="D2495" s="4" t="s">
        <v>7</v>
      </c>
      <c r="E2495" s="4" t="s">
        <v>15</v>
      </c>
      <c r="F2495" s="4" t="s">
        <v>15</v>
      </c>
      <c r="G2495" s="4" t="s">
        <v>15</v>
      </c>
      <c r="H2495" s="4" t="s">
        <v>10</v>
      </c>
      <c r="I2495" s="4" t="s">
        <v>7</v>
      </c>
    </row>
    <row r="2496" spans="1:9">
      <c r="A2496" t="n">
        <v>28104</v>
      </c>
      <c r="B2496" s="54" t="n">
        <v>45</v>
      </c>
      <c r="C2496" s="7" t="n">
        <v>4</v>
      </c>
      <c r="D2496" s="7" t="n">
        <v>3</v>
      </c>
      <c r="E2496" s="7" t="n">
        <v>9</v>
      </c>
      <c r="F2496" s="7" t="n">
        <v>13</v>
      </c>
      <c r="G2496" s="7" t="n">
        <v>0</v>
      </c>
      <c r="H2496" s="7" t="n">
        <v>0</v>
      </c>
      <c r="I2496" s="7" t="n">
        <v>0</v>
      </c>
    </row>
    <row r="2497" spans="1:12">
      <c r="A2497" t="s">
        <v>4</v>
      </c>
      <c r="B2497" s="4" t="s">
        <v>5</v>
      </c>
      <c r="C2497" s="4" t="s">
        <v>7</v>
      </c>
      <c r="D2497" s="4" t="s">
        <v>7</v>
      </c>
      <c r="E2497" s="4" t="s">
        <v>15</v>
      </c>
      <c r="F2497" s="4" t="s">
        <v>10</v>
      </c>
    </row>
    <row r="2498" spans="1:12">
      <c r="A2498" t="n">
        <v>28122</v>
      </c>
      <c r="B2498" s="54" t="n">
        <v>45</v>
      </c>
      <c r="C2498" s="7" t="n">
        <v>5</v>
      </c>
      <c r="D2498" s="7" t="n">
        <v>3</v>
      </c>
      <c r="E2498" s="7" t="n">
        <v>5.5</v>
      </c>
      <c r="F2498" s="7" t="n">
        <v>0</v>
      </c>
    </row>
    <row r="2499" spans="1:12">
      <c r="A2499" t="s">
        <v>4</v>
      </c>
      <c r="B2499" s="4" t="s">
        <v>5</v>
      </c>
      <c r="C2499" s="4" t="s">
        <v>7</v>
      </c>
      <c r="D2499" s="4" t="s">
        <v>7</v>
      </c>
      <c r="E2499" s="4" t="s">
        <v>15</v>
      </c>
      <c r="F2499" s="4" t="s">
        <v>10</v>
      </c>
    </row>
    <row r="2500" spans="1:12">
      <c r="A2500" t="n">
        <v>28131</v>
      </c>
      <c r="B2500" s="54" t="n">
        <v>45</v>
      </c>
      <c r="C2500" s="7" t="n">
        <v>11</v>
      </c>
      <c r="D2500" s="7" t="n">
        <v>3</v>
      </c>
      <c r="E2500" s="7" t="n">
        <v>28.2000007629395</v>
      </c>
      <c r="F2500" s="7" t="n">
        <v>0</v>
      </c>
    </row>
    <row r="2501" spans="1:12">
      <c r="A2501" t="s">
        <v>4</v>
      </c>
      <c r="B2501" s="4" t="s">
        <v>5</v>
      </c>
      <c r="C2501" s="4" t="s">
        <v>7</v>
      </c>
      <c r="D2501" s="4" t="s">
        <v>7</v>
      </c>
      <c r="E2501" s="4" t="s">
        <v>15</v>
      </c>
      <c r="F2501" s="4" t="s">
        <v>15</v>
      </c>
      <c r="G2501" s="4" t="s">
        <v>15</v>
      </c>
      <c r="H2501" s="4" t="s">
        <v>10</v>
      </c>
      <c r="I2501" s="4" t="s">
        <v>7</v>
      </c>
    </row>
    <row r="2502" spans="1:12">
      <c r="A2502" t="n">
        <v>28140</v>
      </c>
      <c r="B2502" s="54" t="n">
        <v>45</v>
      </c>
      <c r="C2502" s="7" t="n">
        <v>4</v>
      </c>
      <c r="D2502" s="7" t="n">
        <v>3</v>
      </c>
      <c r="E2502" s="7" t="n">
        <v>9</v>
      </c>
      <c r="F2502" s="7" t="n">
        <v>29</v>
      </c>
      <c r="G2502" s="7" t="n">
        <v>0</v>
      </c>
      <c r="H2502" s="7" t="n">
        <v>40000</v>
      </c>
      <c r="I2502" s="7" t="n">
        <v>0</v>
      </c>
    </row>
    <row r="2503" spans="1:12">
      <c r="A2503" t="s">
        <v>4</v>
      </c>
      <c r="B2503" s="4" t="s">
        <v>5</v>
      </c>
      <c r="C2503" s="4" t="s">
        <v>7</v>
      </c>
      <c r="D2503" s="4" t="s">
        <v>7</v>
      </c>
      <c r="E2503" s="4" t="s">
        <v>15</v>
      </c>
      <c r="F2503" s="4" t="s">
        <v>10</v>
      </c>
    </row>
    <row r="2504" spans="1:12">
      <c r="A2504" t="n">
        <v>28158</v>
      </c>
      <c r="B2504" s="54" t="n">
        <v>45</v>
      </c>
      <c r="C2504" s="7" t="n">
        <v>5</v>
      </c>
      <c r="D2504" s="7" t="n">
        <v>3</v>
      </c>
      <c r="E2504" s="7" t="n">
        <v>5.80000019073486</v>
      </c>
      <c r="F2504" s="7" t="n">
        <v>40000</v>
      </c>
    </row>
    <row r="2505" spans="1:12">
      <c r="A2505" t="s">
        <v>4</v>
      </c>
      <c r="B2505" s="4" t="s">
        <v>5</v>
      </c>
      <c r="C2505" s="4" t="s">
        <v>7</v>
      </c>
    </row>
    <row r="2506" spans="1:12">
      <c r="A2506" t="n">
        <v>28167</v>
      </c>
      <c r="B2506" s="53" t="n">
        <v>116</v>
      </c>
      <c r="C2506" s="7" t="n">
        <v>0</v>
      </c>
    </row>
    <row r="2507" spans="1:12">
      <c r="A2507" t="s">
        <v>4</v>
      </c>
      <c r="B2507" s="4" t="s">
        <v>5</v>
      </c>
      <c r="C2507" s="4" t="s">
        <v>7</v>
      </c>
      <c r="D2507" s="4" t="s">
        <v>10</v>
      </c>
    </row>
    <row r="2508" spans="1:12">
      <c r="A2508" t="n">
        <v>28169</v>
      </c>
      <c r="B2508" s="53" t="n">
        <v>116</v>
      </c>
      <c r="C2508" s="7" t="n">
        <v>2</v>
      </c>
      <c r="D2508" s="7" t="n">
        <v>1</v>
      </c>
    </row>
    <row r="2509" spans="1:12">
      <c r="A2509" t="s">
        <v>4</v>
      </c>
      <c r="B2509" s="4" t="s">
        <v>5</v>
      </c>
      <c r="C2509" s="4" t="s">
        <v>7</v>
      </c>
      <c r="D2509" s="4" t="s">
        <v>16</v>
      </c>
    </row>
    <row r="2510" spans="1:12">
      <c r="A2510" t="n">
        <v>28173</v>
      </c>
      <c r="B2510" s="53" t="n">
        <v>116</v>
      </c>
      <c r="C2510" s="7" t="n">
        <v>5</v>
      </c>
      <c r="D2510" s="7" t="n">
        <v>1092616192</v>
      </c>
    </row>
    <row r="2511" spans="1:12">
      <c r="A2511" t="s">
        <v>4</v>
      </c>
      <c r="B2511" s="4" t="s">
        <v>5</v>
      </c>
      <c r="C2511" s="4" t="s">
        <v>7</v>
      </c>
      <c r="D2511" s="4" t="s">
        <v>10</v>
      </c>
    </row>
    <row r="2512" spans="1:12">
      <c r="A2512" t="n">
        <v>28179</v>
      </c>
      <c r="B2512" s="53" t="n">
        <v>116</v>
      </c>
      <c r="C2512" s="7" t="n">
        <v>6</v>
      </c>
      <c r="D2512" s="7" t="n">
        <v>1</v>
      </c>
    </row>
    <row r="2513" spans="1:9">
      <c r="A2513" t="s">
        <v>4</v>
      </c>
      <c r="B2513" s="4" t="s">
        <v>5</v>
      </c>
      <c r="C2513" s="4" t="s">
        <v>7</v>
      </c>
      <c r="D2513" s="4" t="s">
        <v>10</v>
      </c>
    </row>
    <row r="2514" spans="1:9">
      <c r="A2514" t="n">
        <v>28183</v>
      </c>
      <c r="B2514" s="41" t="n">
        <v>58</v>
      </c>
      <c r="C2514" s="7" t="n">
        <v>255</v>
      </c>
      <c r="D2514" s="7" t="n">
        <v>0</v>
      </c>
    </row>
    <row r="2515" spans="1:9">
      <c r="A2515" t="s">
        <v>4</v>
      </c>
      <c r="B2515" s="4" t="s">
        <v>5</v>
      </c>
      <c r="C2515" s="4" t="s">
        <v>10</v>
      </c>
    </row>
    <row r="2516" spans="1:9">
      <c r="A2516" t="n">
        <v>28187</v>
      </c>
      <c r="B2516" s="27" t="n">
        <v>16</v>
      </c>
      <c r="C2516" s="7" t="n">
        <v>300</v>
      </c>
    </row>
    <row r="2517" spans="1:9">
      <c r="A2517" t="s">
        <v>4</v>
      </c>
      <c r="B2517" s="4" t="s">
        <v>5</v>
      </c>
      <c r="C2517" s="4" t="s">
        <v>7</v>
      </c>
      <c r="D2517" s="4" t="s">
        <v>10</v>
      </c>
      <c r="E2517" s="4" t="s">
        <v>8</v>
      </c>
    </row>
    <row r="2518" spans="1:9">
      <c r="A2518" t="n">
        <v>28190</v>
      </c>
      <c r="B2518" s="32" t="n">
        <v>51</v>
      </c>
      <c r="C2518" s="7" t="n">
        <v>4</v>
      </c>
      <c r="D2518" s="7" t="n">
        <v>0</v>
      </c>
      <c r="E2518" s="7" t="s">
        <v>249</v>
      </c>
    </row>
    <row r="2519" spans="1:9">
      <c r="A2519" t="s">
        <v>4</v>
      </c>
      <c r="B2519" s="4" t="s">
        <v>5</v>
      </c>
      <c r="C2519" s="4" t="s">
        <v>10</v>
      </c>
    </row>
    <row r="2520" spans="1:9">
      <c r="A2520" t="n">
        <v>28204</v>
      </c>
      <c r="B2520" s="27" t="n">
        <v>16</v>
      </c>
      <c r="C2520" s="7" t="n">
        <v>0</v>
      </c>
    </row>
    <row r="2521" spans="1:9">
      <c r="A2521" t="s">
        <v>4</v>
      </c>
      <c r="B2521" s="4" t="s">
        <v>5</v>
      </c>
      <c r="C2521" s="4" t="s">
        <v>10</v>
      </c>
      <c r="D2521" s="4" t="s">
        <v>59</v>
      </c>
      <c r="E2521" s="4" t="s">
        <v>7</v>
      </c>
      <c r="F2521" s="4" t="s">
        <v>7</v>
      </c>
    </row>
    <row r="2522" spans="1:9">
      <c r="A2522" t="n">
        <v>28207</v>
      </c>
      <c r="B2522" s="37" t="n">
        <v>26</v>
      </c>
      <c r="C2522" s="7" t="n">
        <v>0</v>
      </c>
      <c r="D2522" s="7" t="s">
        <v>305</v>
      </c>
      <c r="E2522" s="7" t="n">
        <v>2</v>
      </c>
      <c r="F2522" s="7" t="n">
        <v>0</v>
      </c>
    </row>
    <row r="2523" spans="1:9">
      <c r="A2523" t="s">
        <v>4</v>
      </c>
      <c r="B2523" s="4" t="s">
        <v>5</v>
      </c>
    </row>
    <row r="2524" spans="1:9">
      <c r="A2524" t="n">
        <v>28253</v>
      </c>
      <c r="B2524" s="38" t="n">
        <v>28</v>
      </c>
    </row>
    <row r="2525" spans="1:9">
      <c r="A2525" t="s">
        <v>4</v>
      </c>
      <c r="B2525" s="4" t="s">
        <v>5</v>
      </c>
      <c r="C2525" s="4" t="s">
        <v>10</v>
      </c>
      <c r="D2525" s="4" t="s">
        <v>10</v>
      </c>
      <c r="E2525" s="4" t="s">
        <v>10</v>
      </c>
    </row>
    <row r="2526" spans="1:9">
      <c r="A2526" t="n">
        <v>28254</v>
      </c>
      <c r="B2526" s="34" t="n">
        <v>61</v>
      </c>
      <c r="C2526" s="7" t="n">
        <v>0</v>
      </c>
      <c r="D2526" s="7" t="n">
        <v>18</v>
      </c>
      <c r="E2526" s="7" t="n">
        <v>1000</v>
      </c>
    </row>
    <row r="2527" spans="1:9">
      <c r="A2527" t="s">
        <v>4</v>
      </c>
      <c r="B2527" s="4" t="s">
        <v>5</v>
      </c>
      <c r="C2527" s="4" t="s">
        <v>10</v>
      </c>
    </row>
    <row r="2528" spans="1:9">
      <c r="A2528" t="n">
        <v>28261</v>
      </c>
      <c r="B2528" s="27" t="n">
        <v>16</v>
      </c>
      <c r="C2528" s="7" t="n">
        <v>300</v>
      </c>
    </row>
    <row r="2529" spans="1:6">
      <c r="A2529" t="s">
        <v>4</v>
      </c>
      <c r="B2529" s="4" t="s">
        <v>5</v>
      </c>
      <c r="C2529" s="4" t="s">
        <v>7</v>
      </c>
      <c r="D2529" s="4" t="s">
        <v>10</v>
      </c>
      <c r="E2529" s="4" t="s">
        <v>8</v>
      </c>
    </row>
    <row r="2530" spans="1:6">
      <c r="A2530" t="n">
        <v>28264</v>
      </c>
      <c r="B2530" s="32" t="n">
        <v>51</v>
      </c>
      <c r="C2530" s="7" t="n">
        <v>4</v>
      </c>
      <c r="D2530" s="7" t="n">
        <v>0</v>
      </c>
      <c r="E2530" s="7" t="s">
        <v>306</v>
      </c>
    </row>
    <row r="2531" spans="1:6">
      <c r="A2531" t="s">
        <v>4</v>
      </c>
      <c r="B2531" s="4" t="s">
        <v>5</v>
      </c>
      <c r="C2531" s="4" t="s">
        <v>10</v>
      </c>
    </row>
    <row r="2532" spans="1:6">
      <c r="A2532" t="n">
        <v>28277</v>
      </c>
      <c r="B2532" s="27" t="n">
        <v>16</v>
      </c>
      <c r="C2532" s="7" t="n">
        <v>0</v>
      </c>
    </row>
    <row r="2533" spans="1:6">
      <c r="A2533" t="s">
        <v>4</v>
      </c>
      <c r="B2533" s="4" t="s">
        <v>5</v>
      </c>
      <c r="C2533" s="4" t="s">
        <v>10</v>
      </c>
      <c r="D2533" s="4" t="s">
        <v>59</v>
      </c>
      <c r="E2533" s="4" t="s">
        <v>7</v>
      </c>
      <c r="F2533" s="4" t="s">
        <v>7</v>
      </c>
    </row>
    <row r="2534" spans="1:6">
      <c r="A2534" t="n">
        <v>28280</v>
      </c>
      <c r="B2534" s="37" t="n">
        <v>26</v>
      </c>
      <c r="C2534" s="7" t="n">
        <v>0</v>
      </c>
      <c r="D2534" s="7" t="s">
        <v>307</v>
      </c>
      <c r="E2534" s="7" t="n">
        <v>2</v>
      </c>
      <c r="F2534" s="7" t="n">
        <v>0</v>
      </c>
    </row>
    <row r="2535" spans="1:6">
      <c r="A2535" t="s">
        <v>4</v>
      </c>
      <c r="B2535" s="4" t="s">
        <v>5</v>
      </c>
    </row>
    <row r="2536" spans="1:6">
      <c r="A2536" t="n">
        <v>28330</v>
      </c>
      <c r="B2536" s="38" t="n">
        <v>28</v>
      </c>
    </row>
    <row r="2537" spans="1:6">
      <c r="A2537" t="s">
        <v>4</v>
      </c>
      <c r="B2537" s="4" t="s">
        <v>5</v>
      </c>
      <c r="C2537" s="4" t="s">
        <v>10</v>
      </c>
      <c r="D2537" s="4" t="s">
        <v>10</v>
      </c>
      <c r="E2537" s="4" t="s">
        <v>10</v>
      </c>
    </row>
    <row r="2538" spans="1:6">
      <c r="A2538" t="n">
        <v>28331</v>
      </c>
      <c r="B2538" s="34" t="n">
        <v>61</v>
      </c>
      <c r="C2538" s="7" t="n">
        <v>18</v>
      </c>
      <c r="D2538" s="7" t="n">
        <v>0</v>
      </c>
      <c r="E2538" s="7" t="n">
        <v>1000</v>
      </c>
    </row>
    <row r="2539" spans="1:6">
      <c r="A2539" t="s">
        <v>4</v>
      </c>
      <c r="B2539" s="4" t="s">
        <v>5</v>
      </c>
      <c r="C2539" s="4" t="s">
        <v>10</v>
      </c>
      <c r="D2539" s="4" t="s">
        <v>10</v>
      </c>
      <c r="E2539" s="4" t="s">
        <v>10</v>
      </c>
    </row>
    <row r="2540" spans="1:6">
      <c r="A2540" t="n">
        <v>28338</v>
      </c>
      <c r="B2540" s="34" t="n">
        <v>61</v>
      </c>
      <c r="C2540" s="7" t="n">
        <v>17</v>
      </c>
      <c r="D2540" s="7" t="n">
        <v>0</v>
      </c>
      <c r="E2540" s="7" t="n">
        <v>1000</v>
      </c>
    </row>
    <row r="2541" spans="1:6">
      <c r="A2541" t="s">
        <v>4</v>
      </c>
      <c r="B2541" s="4" t="s">
        <v>5</v>
      </c>
      <c r="C2541" s="4" t="s">
        <v>10</v>
      </c>
    </row>
    <row r="2542" spans="1:6">
      <c r="A2542" t="n">
        <v>28345</v>
      </c>
      <c r="B2542" s="27" t="n">
        <v>16</v>
      </c>
      <c r="C2542" s="7" t="n">
        <v>300</v>
      </c>
    </row>
    <row r="2543" spans="1:6">
      <c r="A2543" t="s">
        <v>4</v>
      </c>
      <c r="B2543" s="4" t="s">
        <v>5</v>
      </c>
      <c r="C2543" s="4" t="s">
        <v>7</v>
      </c>
      <c r="D2543" s="4" t="s">
        <v>10</v>
      </c>
      <c r="E2543" s="4" t="s">
        <v>8</v>
      </c>
    </row>
    <row r="2544" spans="1:6">
      <c r="A2544" t="n">
        <v>28348</v>
      </c>
      <c r="B2544" s="32" t="n">
        <v>51</v>
      </c>
      <c r="C2544" s="7" t="n">
        <v>4</v>
      </c>
      <c r="D2544" s="7" t="n">
        <v>18</v>
      </c>
      <c r="E2544" s="7" t="s">
        <v>87</v>
      </c>
    </row>
    <row r="2545" spans="1:6">
      <c r="A2545" t="s">
        <v>4</v>
      </c>
      <c r="B2545" s="4" t="s">
        <v>5</v>
      </c>
      <c r="C2545" s="4" t="s">
        <v>10</v>
      </c>
    </row>
    <row r="2546" spans="1:6">
      <c r="A2546" t="n">
        <v>28362</v>
      </c>
      <c r="B2546" s="27" t="n">
        <v>16</v>
      </c>
      <c r="C2546" s="7" t="n">
        <v>0</v>
      </c>
    </row>
    <row r="2547" spans="1:6">
      <c r="A2547" t="s">
        <v>4</v>
      </c>
      <c r="B2547" s="4" t="s">
        <v>5</v>
      </c>
      <c r="C2547" s="4" t="s">
        <v>10</v>
      </c>
      <c r="D2547" s="4" t="s">
        <v>59</v>
      </c>
      <c r="E2547" s="4" t="s">
        <v>7</v>
      </c>
      <c r="F2547" s="4" t="s">
        <v>7</v>
      </c>
      <c r="G2547" s="4" t="s">
        <v>59</v>
      </c>
      <c r="H2547" s="4" t="s">
        <v>7</v>
      </c>
      <c r="I2547" s="4" t="s">
        <v>7</v>
      </c>
    </row>
    <row r="2548" spans="1:6">
      <c r="A2548" t="n">
        <v>28365</v>
      </c>
      <c r="B2548" s="37" t="n">
        <v>26</v>
      </c>
      <c r="C2548" s="7" t="n">
        <v>18</v>
      </c>
      <c r="D2548" s="7" t="s">
        <v>308</v>
      </c>
      <c r="E2548" s="7" t="n">
        <v>2</v>
      </c>
      <c r="F2548" s="7" t="n">
        <v>3</v>
      </c>
      <c r="G2548" s="7" t="s">
        <v>309</v>
      </c>
      <c r="H2548" s="7" t="n">
        <v>2</v>
      </c>
      <c r="I2548" s="7" t="n">
        <v>0</v>
      </c>
    </row>
    <row r="2549" spans="1:6">
      <c r="A2549" t="s">
        <v>4</v>
      </c>
      <c r="B2549" s="4" t="s">
        <v>5</v>
      </c>
    </row>
    <row r="2550" spans="1:6">
      <c r="A2550" t="n">
        <v>28557</v>
      </c>
      <c r="B2550" s="38" t="n">
        <v>28</v>
      </c>
    </row>
    <row r="2551" spans="1:6">
      <c r="A2551" t="s">
        <v>4</v>
      </c>
      <c r="B2551" s="4" t="s">
        <v>5</v>
      </c>
      <c r="C2551" s="4" t="s">
        <v>10</v>
      </c>
      <c r="D2551" s="4" t="s">
        <v>10</v>
      </c>
      <c r="E2551" s="4" t="s">
        <v>10</v>
      </c>
    </row>
    <row r="2552" spans="1:6">
      <c r="A2552" t="n">
        <v>28558</v>
      </c>
      <c r="B2552" s="34" t="n">
        <v>61</v>
      </c>
      <c r="C2552" s="7" t="n">
        <v>0</v>
      </c>
      <c r="D2552" s="7" t="n">
        <v>16</v>
      </c>
      <c r="E2552" s="7" t="n">
        <v>1000</v>
      </c>
    </row>
    <row r="2553" spans="1:6">
      <c r="A2553" t="s">
        <v>4</v>
      </c>
      <c r="B2553" s="4" t="s">
        <v>5</v>
      </c>
      <c r="C2553" s="4" t="s">
        <v>10</v>
      </c>
    </row>
    <row r="2554" spans="1:6">
      <c r="A2554" t="n">
        <v>28565</v>
      </c>
      <c r="B2554" s="27" t="n">
        <v>16</v>
      </c>
      <c r="C2554" s="7" t="n">
        <v>300</v>
      </c>
    </row>
    <row r="2555" spans="1:6">
      <c r="A2555" t="s">
        <v>4</v>
      </c>
      <c r="B2555" s="4" t="s">
        <v>5</v>
      </c>
      <c r="C2555" s="4" t="s">
        <v>7</v>
      </c>
      <c r="D2555" s="4" t="s">
        <v>10</v>
      </c>
      <c r="E2555" s="4" t="s">
        <v>8</v>
      </c>
    </row>
    <row r="2556" spans="1:6">
      <c r="A2556" t="n">
        <v>28568</v>
      </c>
      <c r="B2556" s="32" t="n">
        <v>51</v>
      </c>
      <c r="C2556" s="7" t="n">
        <v>4</v>
      </c>
      <c r="D2556" s="7" t="n">
        <v>0</v>
      </c>
      <c r="E2556" s="7" t="s">
        <v>189</v>
      </c>
    </row>
    <row r="2557" spans="1:6">
      <c r="A2557" t="s">
        <v>4</v>
      </c>
      <c r="B2557" s="4" t="s">
        <v>5</v>
      </c>
      <c r="C2557" s="4" t="s">
        <v>10</v>
      </c>
    </row>
    <row r="2558" spans="1:6">
      <c r="A2558" t="n">
        <v>28582</v>
      </c>
      <c r="B2558" s="27" t="n">
        <v>16</v>
      </c>
      <c r="C2558" s="7" t="n">
        <v>0</v>
      </c>
    </row>
    <row r="2559" spans="1:6">
      <c r="A2559" t="s">
        <v>4</v>
      </c>
      <c r="B2559" s="4" t="s">
        <v>5</v>
      </c>
      <c r="C2559" s="4" t="s">
        <v>10</v>
      </c>
      <c r="D2559" s="4" t="s">
        <v>59</v>
      </c>
      <c r="E2559" s="4" t="s">
        <v>7</v>
      </c>
      <c r="F2559" s="4" t="s">
        <v>7</v>
      </c>
    </row>
    <row r="2560" spans="1:6">
      <c r="A2560" t="n">
        <v>28585</v>
      </c>
      <c r="B2560" s="37" t="n">
        <v>26</v>
      </c>
      <c r="C2560" s="7" t="n">
        <v>0</v>
      </c>
      <c r="D2560" s="7" t="s">
        <v>310</v>
      </c>
      <c r="E2560" s="7" t="n">
        <v>2</v>
      </c>
      <c r="F2560" s="7" t="n">
        <v>0</v>
      </c>
    </row>
    <row r="2561" spans="1:9">
      <c r="A2561" t="s">
        <v>4</v>
      </c>
      <c r="B2561" s="4" t="s">
        <v>5</v>
      </c>
    </row>
    <row r="2562" spans="1:9">
      <c r="A2562" t="n">
        <v>28625</v>
      </c>
      <c r="B2562" s="38" t="n">
        <v>28</v>
      </c>
    </row>
    <row r="2563" spans="1:9">
      <c r="A2563" t="s">
        <v>4</v>
      </c>
      <c r="B2563" s="4" t="s">
        <v>5</v>
      </c>
      <c r="C2563" s="4" t="s">
        <v>10</v>
      </c>
      <c r="D2563" s="4" t="s">
        <v>10</v>
      </c>
      <c r="E2563" s="4" t="s">
        <v>10</v>
      </c>
    </row>
    <row r="2564" spans="1:9">
      <c r="A2564" t="n">
        <v>28626</v>
      </c>
      <c r="B2564" s="34" t="n">
        <v>61</v>
      </c>
      <c r="C2564" s="7" t="n">
        <v>16</v>
      </c>
      <c r="D2564" s="7" t="n">
        <v>0</v>
      </c>
      <c r="E2564" s="7" t="n">
        <v>1000</v>
      </c>
    </row>
    <row r="2565" spans="1:9">
      <c r="A2565" t="s">
        <v>4</v>
      </c>
      <c r="B2565" s="4" t="s">
        <v>5</v>
      </c>
      <c r="C2565" s="4" t="s">
        <v>10</v>
      </c>
    </row>
    <row r="2566" spans="1:9">
      <c r="A2566" t="n">
        <v>28633</v>
      </c>
      <c r="B2566" s="27" t="n">
        <v>16</v>
      </c>
      <c r="C2566" s="7" t="n">
        <v>300</v>
      </c>
    </row>
    <row r="2567" spans="1:9">
      <c r="A2567" t="s">
        <v>4</v>
      </c>
      <c r="B2567" s="4" t="s">
        <v>5</v>
      </c>
      <c r="C2567" s="4" t="s">
        <v>7</v>
      </c>
      <c r="D2567" s="4" t="s">
        <v>10</v>
      </c>
      <c r="E2567" s="4" t="s">
        <v>8</v>
      </c>
    </row>
    <row r="2568" spans="1:9">
      <c r="A2568" t="n">
        <v>28636</v>
      </c>
      <c r="B2568" s="32" t="n">
        <v>51</v>
      </c>
      <c r="C2568" s="7" t="n">
        <v>4</v>
      </c>
      <c r="D2568" s="7" t="n">
        <v>16</v>
      </c>
      <c r="E2568" s="7" t="s">
        <v>106</v>
      </c>
    </row>
    <row r="2569" spans="1:9">
      <c r="A2569" t="s">
        <v>4</v>
      </c>
      <c r="B2569" s="4" t="s">
        <v>5</v>
      </c>
      <c r="C2569" s="4" t="s">
        <v>10</v>
      </c>
    </row>
    <row r="2570" spans="1:9">
      <c r="A2570" t="n">
        <v>28650</v>
      </c>
      <c r="B2570" s="27" t="n">
        <v>16</v>
      </c>
      <c r="C2570" s="7" t="n">
        <v>0</v>
      </c>
    </row>
    <row r="2571" spans="1:9">
      <c r="A2571" t="s">
        <v>4</v>
      </c>
      <c r="B2571" s="4" t="s">
        <v>5</v>
      </c>
      <c r="C2571" s="4" t="s">
        <v>10</v>
      </c>
      <c r="D2571" s="4" t="s">
        <v>59</v>
      </c>
      <c r="E2571" s="4" t="s">
        <v>7</v>
      </c>
      <c r="F2571" s="4" t="s">
        <v>7</v>
      </c>
      <c r="G2571" s="4" t="s">
        <v>59</v>
      </c>
      <c r="H2571" s="4" t="s">
        <v>7</v>
      </c>
      <c r="I2571" s="4" t="s">
        <v>7</v>
      </c>
      <c r="J2571" s="4" t="s">
        <v>59</v>
      </c>
      <c r="K2571" s="4" t="s">
        <v>7</v>
      </c>
      <c r="L2571" s="4" t="s">
        <v>7</v>
      </c>
    </row>
    <row r="2572" spans="1:9">
      <c r="A2572" t="n">
        <v>28653</v>
      </c>
      <c r="B2572" s="37" t="n">
        <v>26</v>
      </c>
      <c r="C2572" s="7" t="n">
        <v>16</v>
      </c>
      <c r="D2572" s="7" t="s">
        <v>311</v>
      </c>
      <c r="E2572" s="7" t="n">
        <v>2</v>
      </c>
      <c r="F2572" s="7" t="n">
        <v>3</v>
      </c>
      <c r="G2572" s="7" t="s">
        <v>312</v>
      </c>
      <c r="H2572" s="7" t="n">
        <v>2</v>
      </c>
      <c r="I2572" s="7" t="n">
        <v>3</v>
      </c>
      <c r="J2572" s="7" t="s">
        <v>313</v>
      </c>
      <c r="K2572" s="7" t="n">
        <v>2</v>
      </c>
      <c r="L2572" s="7" t="n">
        <v>0</v>
      </c>
    </row>
    <row r="2573" spans="1:9">
      <c r="A2573" t="s">
        <v>4</v>
      </c>
      <c r="B2573" s="4" t="s">
        <v>5</v>
      </c>
    </row>
    <row r="2574" spans="1:9">
      <c r="A2574" t="n">
        <v>28877</v>
      </c>
      <c r="B2574" s="38" t="n">
        <v>28</v>
      </c>
    </row>
    <row r="2575" spans="1:9">
      <c r="A2575" t="s">
        <v>4</v>
      </c>
      <c r="B2575" s="4" t="s">
        <v>5</v>
      </c>
      <c r="C2575" s="4" t="s">
        <v>10</v>
      </c>
      <c r="D2575" s="4" t="s">
        <v>7</v>
      </c>
      <c r="E2575" s="4" t="s">
        <v>15</v>
      </c>
      <c r="F2575" s="4" t="s">
        <v>10</v>
      </c>
    </row>
    <row r="2576" spans="1:9">
      <c r="A2576" t="n">
        <v>28878</v>
      </c>
      <c r="B2576" s="39" t="n">
        <v>59</v>
      </c>
      <c r="C2576" s="7" t="n">
        <v>0</v>
      </c>
      <c r="D2576" s="7" t="n">
        <v>1</v>
      </c>
      <c r="E2576" s="7" t="n">
        <v>0.150000005960464</v>
      </c>
      <c r="F2576" s="7" t="n">
        <v>0</v>
      </c>
    </row>
    <row r="2577" spans="1:12">
      <c r="A2577" t="s">
        <v>4</v>
      </c>
      <c r="B2577" s="4" t="s">
        <v>5</v>
      </c>
      <c r="C2577" s="4" t="s">
        <v>10</v>
      </c>
    </row>
    <row r="2578" spans="1:12">
      <c r="A2578" t="n">
        <v>28888</v>
      </c>
      <c r="B2578" s="27" t="n">
        <v>16</v>
      </c>
      <c r="C2578" s="7" t="n">
        <v>1300</v>
      </c>
    </row>
    <row r="2579" spans="1:12">
      <c r="A2579" t="s">
        <v>4</v>
      </c>
      <c r="B2579" s="4" t="s">
        <v>5</v>
      </c>
      <c r="C2579" s="4" t="s">
        <v>7</v>
      </c>
      <c r="D2579" s="4" t="s">
        <v>7</v>
      </c>
      <c r="E2579" s="4" t="s">
        <v>7</v>
      </c>
      <c r="F2579" s="4" t="s">
        <v>15</v>
      </c>
      <c r="G2579" s="4" t="s">
        <v>15</v>
      </c>
      <c r="H2579" s="4" t="s">
        <v>15</v>
      </c>
      <c r="I2579" s="4" t="s">
        <v>15</v>
      </c>
      <c r="J2579" s="4" t="s">
        <v>15</v>
      </c>
    </row>
    <row r="2580" spans="1:12">
      <c r="A2580" t="n">
        <v>28891</v>
      </c>
      <c r="B2580" s="51" t="n">
        <v>76</v>
      </c>
      <c r="C2580" s="7" t="n">
        <v>1</v>
      </c>
      <c r="D2580" s="7" t="n">
        <v>3</v>
      </c>
      <c r="E2580" s="7" t="n">
        <v>0</v>
      </c>
      <c r="F2580" s="7" t="n">
        <v>1</v>
      </c>
      <c r="G2580" s="7" t="n">
        <v>1</v>
      </c>
      <c r="H2580" s="7" t="n">
        <v>1</v>
      </c>
      <c r="I2580" s="7" t="n">
        <v>1</v>
      </c>
      <c r="J2580" s="7" t="n">
        <v>1000</v>
      </c>
    </row>
    <row r="2581" spans="1:12">
      <c r="A2581" t="s">
        <v>4</v>
      </c>
      <c r="B2581" s="4" t="s">
        <v>5</v>
      </c>
      <c r="C2581" s="4" t="s">
        <v>7</v>
      </c>
      <c r="D2581" s="4" t="s">
        <v>7</v>
      </c>
    </row>
    <row r="2582" spans="1:12">
      <c r="A2582" t="n">
        <v>28915</v>
      </c>
      <c r="B2582" s="56" t="n">
        <v>77</v>
      </c>
      <c r="C2582" s="7" t="n">
        <v>1</v>
      </c>
      <c r="D2582" s="7" t="n">
        <v>3</v>
      </c>
    </row>
    <row r="2583" spans="1:12">
      <c r="A2583" t="s">
        <v>4</v>
      </c>
      <c r="B2583" s="4" t="s">
        <v>5</v>
      </c>
      <c r="C2583" s="4" t="s">
        <v>10</v>
      </c>
    </row>
    <row r="2584" spans="1:12">
      <c r="A2584" t="n">
        <v>28918</v>
      </c>
      <c r="B2584" s="27" t="n">
        <v>16</v>
      </c>
      <c r="C2584" s="7" t="n">
        <v>300</v>
      </c>
    </row>
    <row r="2585" spans="1:12">
      <c r="A2585" t="s">
        <v>4</v>
      </c>
      <c r="B2585" s="4" t="s">
        <v>5</v>
      </c>
      <c r="C2585" s="4" t="s">
        <v>7</v>
      </c>
      <c r="D2585" s="4" t="s">
        <v>10</v>
      </c>
      <c r="E2585" s="4" t="s">
        <v>10</v>
      </c>
      <c r="F2585" s="4" t="s">
        <v>7</v>
      </c>
    </row>
    <row r="2586" spans="1:12">
      <c r="A2586" t="n">
        <v>28921</v>
      </c>
      <c r="B2586" s="42" t="n">
        <v>25</v>
      </c>
      <c r="C2586" s="7" t="n">
        <v>1</v>
      </c>
      <c r="D2586" s="7" t="n">
        <v>60</v>
      </c>
      <c r="E2586" s="7" t="n">
        <v>640</v>
      </c>
      <c r="F2586" s="7" t="n">
        <v>2</v>
      </c>
    </row>
    <row r="2587" spans="1:12">
      <c r="A2587" t="s">
        <v>4</v>
      </c>
      <c r="B2587" s="4" t="s">
        <v>5</v>
      </c>
      <c r="C2587" s="4" t="s">
        <v>7</v>
      </c>
      <c r="D2587" s="4" t="s">
        <v>10</v>
      </c>
      <c r="E2587" s="4" t="s">
        <v>8</v>
      </c>
    </row>
    <row r="2588" spans="1:12">
      <c r="A2588" t="n">
        <v>28928</v>
      </c>
      <c r="B2588" s="32" t="n">
        <v>51</v>
      </c>
      <c r="C2588" s="7" t="n">
        <v>4</v>
      </c>
      <c r="D2588" s="7" t="n">
        <v>0</v>
      </c>
      <c r="E2588" s="7" t="s">
        <v>189</v>
      </c>
    </row>
    <row r="2589" spans="1:12">
      <c r="A2589" t="s">
        <v>4</v>
      </c>
      <c r="B2589" s="4" t="s">
        <v>5</v>
      </c>
      <c r="C2589" s="4" t="s">
        <v>10</v>
      </c>
    </row>
    <row r="2590" spans="1:12">
      <c r="A2590" t="n">
        <v>28942</v>
      </c>
      <c r="B2590" s="27" t="n">
        <v>16</v>
      </c>
      <c r="C2590" s="7" t="n">
        <v>0</v>
      </c>
    </row>
    <row r="2591" spans="1:12">
      <c r="A2591" t="s">
        <v>4</v>
      </c>
      <c r="B2591" s="4" t="s">
        <v>5</v>
      </c>
      <c r="C2591" s="4" t="s">
        <v>10</v>
      </c>
      <c r="D2591" s="4" t="s">
        <v>59</v>
      </c>
      <c r="E2591" s="4" t="s">
        <v>7</v>
      </c>
      <c r="F2591" s="4" t="s">
        <v>7</v>
      </c>
    </row>
    <row r="2592" spans="1:12">
      <c r="A2592" t="n">
        <v>28945</v>
      </c>
      <c r="B2592" s="37" t="n">
        <v>26</v>
      </c>
      <c r="C2592" s="7" t="n">
        <v>0</v>
      </c>
      <c r="D2592" s="7" t="s">
        <v>314</v>
      </c>
      <c r="E2592" s="7" t="n">
        <v>2</v>
      </c>
      <c r="F2592" s="7" t="n">
        <v>0</v>
      </c>
    </row>
    <row r="2593" spans="1:10">
      <c r="A2593" t="s">
        <v>4</v>
      </c>
      <c r="B2593" s="4" t="s">
        <v>5</v>
      </c>
    </row>
    <row r="2594" spans="1:10">
      <c r="A2594" t="n">
        <v>29004</v>
      </c>
      <c r="B2594" s="38" t="n">
        <v>28</v>
      </c>
    </row>
    <row r="2595" spans="1:10">
      <c r="A2595" t="s">
        <v>4</v>
      </c>
      <c r="B2595" s="4" t="s">
        <v>5</v>
      </c>
      <c r="C2595" s="4" t="s">
        <v>7</v>
      </c>
      <c r="D2595" s="4" t="s">
        <v>10</v>
      </c>
      <c r="E2595" s="4" t="s">
        <v>10</v>
      </c>
      <c r="F2595" s="4" t="s">
        <v>7</v>
      </c>
    </row>
    <row r="2596" spans="1:10">
      <c r="A2596" t="n">
        <v>29005</v>
      </c>
      <c r="B2596" s="42" t="n">
        <v>25</v>
      </c>
      <c r="C2596" s="7" t="n">
        <v>1</v>
      </c>
      <c r="D2596" s="7" t="n">
        <v>65535</v>
      </c>
      <c r="E2596" s="7" t="n">
        <v>65535</v>
      </c>
      <c r="F2596" s="7" t="n">
        <v>0</v>
      </c>
    </row>
    <row r="2597" spans="1:10">
      <c r="A2597" t="s">
        <v>4</v>
      </c>
      <c r="B2597" s="4" t="s">
        <v>5</v>
      </c>
      <c r="C2597" s="4" t="s">
        <v>7</v>
      </c>
      <c r="D2597" s="4" t="s">
        <v>7</v>
      </c>
      <c r="E2597" s="4" t="s">
        <v>7</v>
      </c>
      <c r="F2597" s="4" t="s">
        <v>15</v>
      </c>
      <c r="G2597" s="4" t="s">
        <v>15</v>
      </c>
      <c r="H2597" s="4" t="s">
        <v>15</v>
      </c>
      <c r="I2597" s="4" t="s">
        <v>15</v>
      </c>
      <c r="J2597" s="4" t="s">
        <v>15</v>
      </c>
    </row>
    <row r="2598" spans="1:10">
      <c r="A2598" t="n">
        <v>29012</v>
      </c>
      <c r="B2598" s="51" t="n">
        <v>76</v>
      </c>
      <c r="C2598" s="7" t="n">
        <v>1</v>
      </c>
      <c r="D2598" s="7" t="n">
        <v>3</v>
      </c>
      <c r="E2598" s="7" t="n">
        <v>0</v>
      </c>
      <c r="F2598" s="7" t="n">
        <v>1</v>
      </c>
      <c r="G2598" s="7" t="n">
        <v>1</v>
      </c>
      <c r="H2598" s="7" t="n">
        <v>1</v>
      </c>
      <c r="I2598" s="7" t="n">
        <v>0</v>
      </c>
      <c r="J2598" s="7" t="n">
        <v>1000</v>
      </c>
    </row>
    <row r="2599" spans="1:10">
      <c r="A2599" t="s">
        <v>4</v>
      </c>
      <c r="B2599" s="4" t="s">
        <v>5</v>
      </c>
      <c r="C2599" s="4" t="s">
        <v>7</v>
      </c>
      <c r="D2599" s="4" t="s">
        <v>7</v>
      </c>
    </row>
    <row r="2600" spans="1:10">
      <c r="A2600" t="n">
        <v>29036</v>
      </c>
      <c r="B2600" s="56" t="n">
        <v>77</v>
      </c>
      <c r="C2600" s="7" t="n">
        <v>1</v>
      </c>
      <c r="D2600" s="7" t="n">
        <v>3</v>
      </c>
    </row>
    <row r="2601" spans="1:10">
      <c r="A2601" t="s">
        <v>4</v>
      </c>
      <c r="B2601" s="4" t="s">
        <v>5</v>
      </c>
      <c r="C2601" s="4" t="s">
        <v>7</v>
      </c>
      <c r="D2601" s="4" t="s">
        <v>10</v>
      </c>
      <c r="E2601" s="4" t="s">
        <v>8</v>
      </c>
    </row>
    <row r="2602" spans="1:10">
      <c r="A2602" t="n">
        <v>29039</v>
      </c>
      <c r="B2602" s="32" t="n">
        <v>51</v>
      </c>
      <c r="C2602" s="7" t="n">
        <v>4</v>
      </c>
      <c r="D2602" s="7" t="n">
        <v>17</v>
      </c>
      <c r="E2602" s="7" t="s">
        <v>58</v>
      </c>
    </row>
    <row r="2603" spans="1:10">
      <c r="A2603" t="s">
        <v>4</v>
      </c>
      <c r="B2603" s="4" t="s">
        <v>5</v>
      </c>
      <c r="C2603" s="4" t="s">
        <v>10</v>
      </c>
    </row>
    <row r="2604" spans="1:10">
      <c r="A2604" t="n">
        <v>29053</v>
      </c>
      <c r="B2604" s="27" t="n">
        <v>16</v>
      </c>
      <c r="C2604" s="7" t="n">
        <v>0</v>
      </c>
    </row>
    <row r="2605" spans="1:10">
      <c r="A2605" t="s">
        <v>4</v>
      </c>
      <c r="B2605" s="4" t="s">
        <v>5</v>
      </c>
      <c r="C2605" s="4" t="s">
        <v>10</v>
      </c>
      <c r="D2605" s="4" t="s">
        <v>59</v>
      </c>
      <c r="E2605" s="4" t="s">
        <v>7</v>
      </c>
      <c r="F2605" s="4" t="s">
        <v>7</v>
      </c>
      <c r="G2605" s="4" t="s">
        <v>59</v>
      </c>
      <c r="H2605" s="4" t="s">
        <v>7</v>
      </c>
      <c r="I2605" s="4" t="s">
        <v>7</v>
      </c>
    </row>
    <row r="2606" spans="1:10">
      <c r="A2606" t="n">
        <v>29056</v>
      </c>
      <c r="B2606" s="37" t="n">
        <v>26</v>
      </c>
      <c r="C2606" s="7" t="n">
        <v>17</v>
      </c>
      <c r="D2606" s="7" t="s">
        <v>315</v>
      </c>
      <c r="E2606" s="7" t="n">
        <v>2</v>
      </c>
      <c r="F2606" s="7" t="n">
        <v>3</v>
      </c>
      <c r="G2606" s="7" t="s">
        <v>316</v>
      </c>
      <c r="H2606" s="7" t="n">
        <v>2</v>
      </c>
      <c r="I2606" s="7" t="n">
        <v>0</v>
      </c>
    </row>
    <row r="2607" spans="1:10">
      <c r="A2607" t="s">
        <v>4</v>
      </c>
      <c r="B2607" s="4" t="s">
        <v>5</v>
      </c>
    </row>
    <row r="2608" spans="1:10">
      <c r="A2608" t="n">
        <v>29242</v>
      </c>
      <c r="B2608" s="38" t="n">
        <v>28</v>
      </c>
    </row>
    <row r="2609" spans="1:10">
      <c r="A2609" t="s">
        <v>4</v>
      </c>
      <c r="B2609" s="4" t="s">
        <v>5</v>
      </c>
      <c r="C2609" s="4" t="s">
        <v>7</v>
      </c>
      <c r="D2609" s="4" t="s">
        <v>10</v>
      </c>
      <c r="E2609" s="4" t="s">
        <v>8</v>
      </c>
    </row>
    <row r="2610" spans="1:10">
      <c r="A2610" t="n">
        <v>29243</v>
      </c>
      <c r="B2610" s="32" t="n">
        <v>51</v>
      </c>
      <c r="C2610" s="7" t="n">
        <v>4</v>
      </c>
      <c r="D2610" s="7" t="n">
        <v>5704</v>
      </c>
      <c r="E2610" s="7" t="s">
        <v>317</v>
      </c>
    </row>
    <row r="2611" spans="1:10">
      <c r="A2611" t="s">
        <v>4</v>
      </c>
      <c r="B2611" s="4" t="s">
        <v>5</v>
      </c>
      <c r="C2611" s="4" t="s">
        <v>10</v>
      </c>
    </row>
    <row r="2612" spans="1:10">
      <c r="A2612" t="n">
        <v>29257</v>
      </c>
      <c r="B2612" s="27" t="n">
        <v>16</v>
      </c>
      <c r="C2612" s="7" t="n">
        <v>0</v>
      </c>
    </row>
    <row r="2613" spans="1:10">
      <c r="A2613" t="s">
        <v>4</v>
      </c>
      <c r="B2613" s="4" t="s">
        <v>5</v>
      </c>
      <c r="C2613" s="4" t="s">
        <v>10</v>
      </c>
      <c r="D2613" s="4" t="s">
        <v>59</v>
      </c>
      <c r="E2613" s="4" t="s">
        <v>7</v>
      </c>
      <c r="F2613" s="4" t="s">
        <v>7</v>
      </c>
    </row>
    <row r="2614" spans="1:10">
      <c r="A2614" t="n">
        <v>29260</v>
      </c>
      <c r="B2614" s="37" t="n">
        <v>26</v>
      </c>
      <c r="C2614" s="7" t="n">
        <v>5704</v>
      </c>
      <c r="D2614" s="7" t="s">
        <v>318</v>
      </c>
      <c r="E2614" s="7" t="n">
        <v>2</v>
      </c>
      <c r="F2614" s="7" t="n">
        <v>0</v>
      </c>
    </row>
    <row r="2615" spans="1:10">
      <c r="A2615" t="s">
        <v>4</v>
      </c>
      <c r="B2615" s="4" t="s">
        <v>5</v>
      </c>
    </row>
    <row r="2616" spans="1:10">
      <c r="A2616" t="n">
        <v>29318</v>
      </c>
      <c r="B2616" s="38" t="n">
        <v>28</v>
      </c>
    </row>
    <row r="2617" spans="1:10">
      <c r="A2617" t="s">
        <v>4</v>
      </c>
      <c r="B2617" s="4" t="s">
        <v>5</v>
      </c>
      <c r="C2617" s="4" t="s">
        <v>10</v>
      </c>
      <c r="D2617" s="4" t="s">
        <v>10</v>
      </c>
      <c r="E2617" s="4" t="s">
        <v>10</v>
      </c>
    </row>
    <row r="2618" spans="1:10">
      <c r="A2618" t="n">
        <v>29319</v>
      </c>
      <c r="B2618" s="34" t="n">
        <v>61</v>
      </c>
      <c r="C2618" s="7" t="n">
        <v>5703</v>
      </c>
      <c r="D2618" s="7" t="n">
        <v>0</v>
      </c>
      <c r="E2618" s="7" t="n">
        <v>1000</v>
      </c>
    </row>
    <row r="2619" spans="1:10">
      <c r="A2619" t="s">
        <v>4</v>
      </c>
      <c r="B2619" s="4" t="s">
        <v>5</v>
      </c>
      <c r="C2619" s="4" t="s">
        <v>10</v>
      </c>
    </row>
    <row r="2620" spans="1:10">
      <c r="A2620" t="n">
        <v>29326</v>
      </c>
      <c r="B2620" s="27" t="n">
        <v>16</v>
      </c>
      <c r="C2620" s="7" t="n">
        <v>500</v>
      </c>
    </row>
    <row r="2621" spans="1:10">
      <c r="A2621" t="s">
        <v>4</v>
      </c>
      <c r="B2621" s="4" t="s">
        <v>5</v>
      </c>
      <c r="C2621" s="4" t="s">
        <v>7</v>
      </c>
      <c r="D2621" s="4" t="s">
        <v>10</v>
      </c>
      <c r="E2621" s="4" t="s">
        <v>8</v>
      </c>
    </row>
    <row r="2622" spans="1:10">
      <c r="A2622" t="n">
        <v>29329</v>
      </c>
      <c r="B2622" s="32" t="n">
        <v>51</v>
      </c>
      <c r="C2622" s="7" t="n">
        <v>4</v>
      </c>
      <c r="D2622" s="7" t="n">
        <v>5703</v>
      </c>
      <c r="E2622" s="7" t="s">
        <v>106</v>
      </c>
    </row>
    <row r="2623" spans="1:10">
      <c r="A2623" t="s">
        <v>4</v>
      </c>
      <c r="B2623" s="4" t="s">
        <v>5</v>
      </c>
      <c r="C2623" s="4" t="s">
        <v>10</v>
      </c>
    </row>
    <row r="2624" spans="1:10">
      <c r="A2624" t="n">
        <v>29343</v>
      </c>
      <c r="B2624" s="27" t="n">
        <v>16</v>
      </c>
      <c r="C2624" s="7" t="n">
        <v>0</v>
      </c>
    </row>
    <row r="2625" spans="1:6">
      <c r="A2625" t="s">
        <v>4</v>
      </c>
      <c r="B2625" s="4" t="s">
        <v>5</v>
      </c>
      <c r="C2625" s="4" t="s">
        <v>10</v>
      </c>
      <c r="D2625" s="4" t="s">
        <v>59</v>
      </c>
      <c r="E2625" s="4" t="s">
        <v>7</v>
      </c>
      <c r="F2625" s="4" t="s">
        <v>7</v>
      </c>
      <c r="G2625" s="4" t="s">
        <v>59</v>
      </c>
      <c r="H2625" s="4" t="s">
        <v>7</v>
      </c>
      <c r="I2625" s="4" t="s">
        <v>7</v>
      </c>
      <c r="J2625" s="4" t="s">
        <v>59</v>
      </c>
      <c r="K2625" s="4" t="s">
        <v>7</v>
      </c>
      <c r="L2625" s="4" t="s">
        <v>7</v>
      </c>
    </row>
    <row r="2626" spans="1:6">
      <c r="A2626" t="n">
        <v>29346</v>
      </c>
      <c r="B2626" s="37" t="n">
        <v>26</v>
      </c>
      <c r="C2626" s="7" t="n">
        <v>5703</v>
      </c>
      <c r="D2626" s="7" t="s">
        <v>319</v>
      </c>
      <c r="E2626" s="7" t="n">
        <v>2</v>
      </c>
      <c r="F2626" s="7" t="n">
        <v>3</v>
      </c>
      <c r="G2626" s="7" t="s">
        <v>320</v>
      </c>
      <c r="H2626" s="7" t="n">
        <v>2</v>
      </c>
      <c r="I2626" s="7" t="n">
        <v>3</v>
      </c>
      <c r="J2626" s="7" t="s">
        <v>321</v>
      </c>
      <c r="K2626" s="7" t="n">
        <v>2</v>
      </c>
      <c r="L2626" s="7" t="n">
        <v>0</v>
      </c>
    </row>
    <row r="2627" spans="1:6">
      <c r="A2627" t="s">
        <v>4</v>
      </c>
      <c r="B2627" s="4" t="s">
        <v>5</v>
      </c>
    </row>
    <row r="2628" spans="1:6">
      <c r="A2628" t="n">
        <v>29660</v>
      </c>
      <c r="B2628" s="38" t="n">
        <v>28</v>
      </c>
    </row>
    <row r="2629" spans="1:6">
      <c r="A2629" t="s">
        <v>4</v>
      </c>
      <c r="B2629" s="4" t="s">
        <v>5</v>
      </c>
      <c r="C2629" s="4" t="s">
        <v>10</v>
      </c>
      <c r="D2629" s="4" t="s">
        <v>10</v>
      </c>
      <c r="E2629" s="4" t="s">
        <v>10</v>
      </c>
    </row>
    <row r="2630" spans="1:6">
      <c r="A2630" t="n">
        <v>29661</v>
      </c>
      <c r="B2630" s="34" t="n">
        <v>61</v>
      </c>
      <c r="C2630" s="7" t="n">
        <v>0</v>
      </c>
      <c r="D2630" s="7" t="n">
        <v>5703</v>
      </c>
      <c r="E2630" s="7" t="n">
        <v>1000</v>
      </c>
    </row>
    <row r="2631" spans="1:6">
      <c r="A2631" t="s">
        <v>4</v>
      </c>
      <c r="B2631" s="4" t="s">
        <v>5</v>
      </c>
      <c r="C2631" s="4" t="s">
        <v>10</v>
      </c>
      <c r="D2631" s="4" t="s">
        <v>7</v>
      </c>
      <c r="E2631" s="4" t="s">
        <v>15</v>
      </c>
      <c r="F2631" s="4" t="s">
        <v>10</v>
      </c>
    </row>
    <row r="2632" spans="1:6">
      <c r="A2632" t="n">
        <v>29668</v>
      </c>
      <c r="B2632" s="39" t="n">
        <v>59</v>
      </c>
      <c r="C2632" s="7" t="n">
        <v>0</v>
      </c>
      <c r="D2632" s="7" t="n">
        <v>1</v>
      </c>
      <c r="E2632" s="7" t="n">
        <v>0.150000005960464</v>
      </c>
      <c r="F2632" s="7" t="n">
        <v>0</v>
      </c>
    </row>
    <row r="2633" spans="1:6">
      <c r="A2633" t="s">
        <v>4</v>
      </c>
      <c r="B2633" s="4" t="s">
        <v>5</v>
      </c>
      <c r="C2633" s="4" t="s">
        <v>10</v>
      </c>
    </row>
    <row r="2634" spans="1:6">
      <c r="A2634" t="n">
        <v>29678</v>
      </c>
      <c r="B2634" s="27" t="n">
        <v>16</v>
      </c>
      <c r="C2634" s="7" t="n">
        <v>1200</v>
      </c>
    </row>
    <row r="2635" spans="1:6">
      <c r="A2635" t="s">
        <v>4</v>
      </c>
      <c r="B2635" s="4" t="s">
        <v>5</v>
      </c>
      <c r="C2635" s="4" t="s">
        <v>7</v>
      </c>
      <c r="D2635" s="4" t="s">
        <v>10</v>
      </c>
      <c r="E2635" s="4" t="s">
        <v>8</v>
      </c>
    </row>
    <row r="2636" spans="1:6">
      <c r="A2636" t="n">
        <v>29681</v>
      </c>
      <c r="B2636" s="32" t="n">
        <v>51</v>
      </c>
      <c r="C2636" s="7" t="n">
        <v>4</v>
      </c>
      <c r="D2636" s="7" t="n">
        <v>0</v>
      </c>
      <c r="E2636" s="7" t="s">
        <v>322</v>
      </c>
    </row>
    <row r="2637" spans="1:6">
      <c r="A2637" t="s">
        <v>4</v>
      </c>
      <c r="B2637" s="4" t="s">
        <v>5</v>
      </c>
      <c r="C2637" s="4" t="s">
        <v>10</v>
      </c>
    </row>
    <row r="2638" spans="1:6">
      <c r="A2638" t="n">
        <v>29694</v>
      </c>
      <c r="B2638" s="27" t="n">
        <v>16</v>
      </c>
      <c r="C2638" s="7" t="n">
        <v>0</v>
      </c>
    </row>
    <row r="2639" spans="1:6">
      <c r="A2639" t="s">
        <v>4</v>
      </c>
      <c r="B2639" s="4" t="s">
        <v>5</v>
      </c>
      <c r="C2639" s="4" t="s">
        <v>10</v>
      </c>
      <c r="D2639" s="4" t="s">
        <v>59</v>
      </c>
      <c r="E2639" s="4" t="s">
        <v>7</v>
      </c>
      <c r="F2639" s="4" t="s">
        <v>7</v>
      </c>
      <c r="G2639" s="4" t="s">
        <v>59</v>
      </c>
      <c r="H2639" s="4" t="s">
        <v>7</v>
      </c>
      <c r="I2639" s="4" t="s">
        <v>7</v>
      </c>
    </row>
    <row r="2640" spans="1:6">
      <c r="A2640" t="n">
        <v>29697</v>
      </c>
      <c r="B2640" s="37" t="n">
        <v>26</v>
      </c>
      <c r="C2640" s="7" t="n">
        <v>0</v>
      </c>
      <c r="D2640" s="7" t="s">
        <v>323</v>
      </c>
      <c r="E2640" s="7" t="n">
        <v>2</v>
      </c>
      <c r="F2640" s="7" t="n">
        <v>3</v>
      </c>
      <c r="G2640" s="7" t="s">
        <v>324</v>
      </c>
      <c r="H2640" s="7" t="n">
        <v>2</v>
      </c>
      <c r="I2640" s="7" t="n">
        <v>0</v>
      </c>
    </row>
    <row r="2641" spans="1:12">
      <c r="A2641" t="s">
        <v>4</v>
      </c>
      <c r="B2641" s="4" t="s">
        <v>5</v>
      </c>
    </row>
    <row r="2642" spans="1:12">
      <c r="A2642" t="n">
        <v>29809</v>
      </c>
      <c r="B2642" s="38" t="n">
        <v>28</v>
      </c>
    </row>
    <row r="2643" spans="1:12">
      <c r="A2643" t="s">
        <v>4</v>
      </c>
      <c r="B2643" s="4" t="s">
        <v>5</v>
      </c>
      <c r="C2643" s="4" t="s">
        <v>7</v>
      </c>
      <c r="D2643" s="4" t="s">
        <v>10</v>
      </c>
      <c r="E2643" s="4" t="s">
        <v>8</v>
      </c>
    </row>
    <row r="2644" spans="1:12">
      <c r="A2644" t="n">
        <v>29810</v>
      </c>
      <c r="B2644" s="32" t="n">
        <v>51</v>
      </c>
      <c r="C2644" s="7" t="n">
        <v>4</v>
      </c>
      <c r="D2644" s="7" t="n">
        <v>18</v>
      </c>
      <c r="E2644" s="7" t="s">
        <v>317</v>
      </c>
    </row>
    <row r="2645" spans="1:12">
      <c r="A2645" t="s">
        <v>4</v>
      </c>
      <c r="B2645" s="4" t="s">
        <v>5</v>
      </c>
      <c r="C2645" s="4" t="s">
        <v>10</v>
      </c>
    </row>
    <row r="2646" spans="1:12">
      <c r="A2646" t="n">
        <v>29824</v>
      </c>
      <c r="B2646" s="27" t="n">
        <v>16</v>
      </c>
      <c r="C2646" s="7" t="n">
        <v>0</v>
      </c>
    </row>
    <row r="2647" spans="1:12">
      <c r="A2647" t="s">
        <v>4</v>
      </c>
      <c r="B2647" s="4" t="s">
        <v>5</v>
      </c>
      <c r="C2647" s="4" t="s">
        <v>10</v>
      </c>
      <c r="D2647" s="4" t="s">
        <v>59</v>
      </c>
      <c r="E2647" s="4" t="s">
        <v>7</v>
      </c>
      <c r="F2647" s="4" t="s">
        <v>7</v>
      </c>
      <c r="G2647" s="4" t="s">
        <v>59</v>
      </c>
      <c r="H2647" s="4" t="s">
        <v>7</v>
      </c>
      <c r="I2647" s="4" t="s">
        <v>7</v>
      </c>
      <c r="J2647" s="4" t="s">
        <v>59</v>
      </c>
      <c r="K2647" s="4" t="s">
        <v>7</v>
      </c>
      <c r="L2647" s="4" t="s">
        <v>7</v>
      </c>
    </row>
    <row r="2648" spans="1:12">
      <c r="A2648" t="n">
        <v>29827</v>
      </c>
      <c r="B2648" s="37" t="n">
        <v>26</v>
      </c>
      <c r="C2648" s="7" t="n">
        <v>18</v>
      </c>
      <c r="D2648" s="7" t="s">
        <v>325</v>
      </c>
      <c r="E2648" s="7" t="n">
        <v>2</v>
      </c>
      <c r="F2648" s="7" t="n">
        <v>3</v>
      </c>
      <c r="G2648" s="7" t="s">
        <v>326</v>
      </c>
      <c r="H2648" s="7" t="n">
        <v>2</v>
      </c>
      <c r="I2648" s="7" t="n">
        <v>3</v>
      </c>
      <c r="J2648" s="7" t="s">
        <v>327</v>
      </c>
      <c r="K2648" s="7" t="n">
        <v>2</v>
      </c>
      <c r="L2648" s="7" t="n">
        <v>0</v>
      </c>
    </row>
    <row r="2649" spans="1:12">
      <c r="A2649" t="s">
        <v>4</v>
      </c>
      <c r="B2649" s="4" t="s">
        <v>5</v>
      </c>
    </row>
    <row r="2650" spans="1:12">
      <c r="A2650" t="n">
        <v>30097</v>
      </c>
      <c r="B2650" s="38" t="n">
        <v>28</v>
      </c>
    </row>
    <row r="2651" spans="1:12">
      <c r="A2651" t="s">
        <v>4</v>
      </c>
      <c r="B2651" s="4" t="s">
        <v>5</v>
      </c>
      <c r="C2651" s="4" t="s">
        <v>10</v>
      </c>
      <c r="D2651" s="4" t="s">
        <v>10</v>
      </c>
      <c r="E2651" s="4" t="s">
        <v>10</v>
      </c>
    </row>
    <row r="2652" spans="1:12">
      <c r="A2652" t="n">
        <v>30098</v>
      </c>
      <c r="B2652" s="34" t="n">
        <v>61</v>
      </c>
      <c r="C2652" s="7" t="n">
        <v>17</v>
      </c>
      <c r="D2652" s="7" t="n">
        <v>18</v>
      </c>
      <c r="E2652" s="7" t="n">
        <v>1000</v>
      </c>
    </row>
    <row r="2653" spans="1:12">
      <c r="A2653" t="s">
        <v>4</v>
      </c>
      <c r="B2653" s="4" t="s">
        <v>5</v>
      </c>
      <c r="C2653" s="4" t="s">
        <v>10</v>
      </c>
    </row>
    <row r="2654" spans="1:12">
      <c r="A2654" t="n">
        <v>30105</v>
      </c>
      <c r="B2654" s="27" t="n">
        <v>16</v>
      </c>
      <c r="C2654" s="7" t="n">
        <v>300</v>
      </c>
    </row>
    <row r="2655" spans="1:12">
      <c r="A2655" t="s">
        <v>4</v>
      </c>
      <c r="B2655" s="4" t="s">
        <v>5</v>
      </c>
      <c r="C2655" s="4" t="s">
        <v>7</v>
      </c>
      <c r="D2655" s="4" t="s">
        <v>10</v>
      </c>
      <c r="E2655" s="4" t="s">
        <v>8</v>
      </c>
    </row>
    <row r="2656" spans="1:12">
      <c r="A2656" t="n">
        <v>30108</v>
      </c>
      <c r="B2656" s="32" t="n">
        <v>51</v>
      </c>
      <c r="C2656" s="7" t="n">
        <v>4</v>
      </c>
      <c r="D2656" s="7" t="n">
        <v>17</v>
      </c>
      <c r="E2656" s="7" t="s">
        <v>322</v>
      </c>
    </row>
    <row r="2657" spans="1:12">
      <c r="A2657" t="s">
        <v>4</v>
      </c>
      <c r="B2657" s="4" t="s">
        <v>5</v>
      </c>
      <c r="C2657" s="4" t="s">
        <v>10</v>
      </c>
    </row>
    <row r="2658" spans="1:12">
      <c r="A2658" t="n">
        <v>30121</v>
      </c>
      <c r="B2658" s="27" t="n">
        <v>16</v>
      </c>
      <c r="C2658" s="7" t="n">
        <v>0</v>
      </c>
    </row>
    <row r="2659" spans="1:12">
      <c r="A2659" t="s">
        <v>4</v>
      </c>
      <c r="B2659" s="4" t="s">
        <v>5</v>
      </c>
      <c r="C2659" s="4" t="s">
        <v>10</v>
      </c>
      <c r="D2659" s="4" t="s">
        <v>59</v>
      </c>
      <c r="E2659" s="4" t="s">
        <v>7</v>
      </c>
      <c r="F2659" s="4" t="s">
        <v>7</v>
      </c>
    </row>
    <row r="2660" spans="1:12">
      <c r="A2660" t="n">
        <v>30124</v>
      </c>
      <c r="B2660" s="37" t="n">
        <v>26</v>
      </c>
      <c r="C2660" s="7" t="n">
        <v>17</v>
      </c>
      <c r="D2660" s="7" t="s">
        <v>328</v>
      </c>
      <c r="E2660" s="7" t="n">
        <v>2</v>
      </c>
      <c r="F2660" s="7" t="n">
        <v>0</v>
      </c>
    </row>
    <row r="2661" spans="1:12">
      <c r="A2661" t="s">
        <v>4</v>
      </c>
      <c r="B2661" s="4" t="s">
        <v>5</v>
      </c>
    </row>
    <row r="2662" spans="1:12">
      <c r="A2662" t="n">
        <v>30172</v>
      </c>
      <c r="B2662" s="38" t="n">
        <v>28</v>
      </c>
    </row>
    <row r="2663" spans="1:12">
      <c r="A2663" t="s">
        <v>4</v>
      </c>
      <c r="B2663" s="4" t="s">
        <v>5</v>
      </c>
      <c r="C2663" s="4" t="s">
        <v>7</v>
      </c>
      <c r="D2663" s="4" t="s">
        <v>10</v>
      </c>
      <c r="E2663" s="4" t="s">
        <v>8</v>
      </c>
    </row>
    <row r="2664" spans="1:12">
      <c r="A2664" t="n">
        <v>30173</v>
      </c>
      <c r="B2664" s="32" t="n">
        <v>51</v>
      </c>
      <c r="C2664" s="7" t="n">
        <v>4</v>
      </c>
      <c r="D2664" s="7" t="n">
        <v>16</v>
      </c>
      <c r="E2664" s="7" t="s">
        <v>106</v>
      </c>
    </row>
    <row r="2665" spans="1:12">
      <c r="A2665" t="s">
        <v>4</v>
      </c>
      <c r="B2665" s="4" t="s">
        <v>5</v>
      </c>
      <c r="C2665" s="4" t="s">
        <v>10</v>
      </c>
    </row>
    <row r="2666" spans="1:12">
      <c r="A2666" t="n">
        <v>30187</v>
      </c>
      <c r="B2666" s="27" t="n">
        <v>16</v>
      </c>
      <c r="C2666" s="7" t="n">
        <v>0</v>
      </c>
    </row>
    <row r="2667" spans="1:12">
      <c r="A2667" t="s">
        <v>4</v>
      </c>
      <c r="B2667" s="4" t="s">
        <v>5</v>
      </c>
      <c r="C2667" s="4" t="s">
        <v>10</v>
      </c>
      <c r="D2667" s="4" t="s">
        <v>59</v>
      </c>
      <c r="E2667" s="4" t="s">
        <v>7</v>
      </c>
      <c r="F2667" s="4" t="s">
        <v>7</v>
      </c>
      <c r="G2667" s="4" t="s">
        <v>59</v>
      </c>
      <c r="H2667" s="4" t="s">
        <v>7</v>
      </c>
      <c r="I2667" s="4" t="s">
        <v>7</v>
      </c>
      <c r="J2667" s="4" t="s">
        <v>59</v>
      </c>
      <c r="K2667" s="4" t="s">
        <v>7</v>
      </c>
      <c r="L2667" s="4" t="s">
        <v>7</v>
      </c>
    </row>
    <row r="2668" spans="1:12">
      <c r="A2668" t="n">
        <v>30190</v>
      </c>
      <c r="B2668" s="37" t="n">
        <v>26</v>
      </c>
      <c r="C2668" s="7" t="n">
        <v>16</v>
      </c>
      <c r="D2668" s="7" t="s">
        <v>329</v>
      </c>
      <c r="E2668" s="7" t="n">
        <v>2</v>
      </c>
      <c r="F2668" s="7" t="n">
        <v>3</v>
      </c>
      <c r="G2668" s="7" t="s">
        <v>330</v>
      </c>
      <c r="H2668" s="7" t="n">
        <v>2</v>
      </c>
      <c r="I2668" s="7" t="n">
        <v>3</v>
      </c>
      <c r="J2668" s="7" t="s">
        <v>331</v>
      </c>
      <c r="K2668" s="7" t="n">
        <v>2</v>
      </c>
      <c r="L2668" s="7" t="n">
        <v>0</v>
      </c>
    </row>
    <row r="2669" spans="1:12">
      <c r="A2669" t="s">
        <v>4</v>
      </c>
      <c r="B2669" s="4" t="s">
        <v>5</v>
      </c>
    </row>
    <row r="2670" spans="1:12">
      <c r="A2670" t="n">
        <v>30455</v>
      </c>
      <c r="B2670" s="38" t="n">
        <v>28</v>
      </c>
    </row>
    <row r="2671" spans="1:12">
      <c r="A2671" t="s">
        <v>4</v>
      </c>
      <c r="B2671" s="4" t="s">
        <v>5</v>
      </c>
      <c r="C2671" s="4" t="s">
        <v>10</v>
      </c>
      <c r="D2671" s="4" t="s">
        <v>10</v>
      </c>
      <c r="E2671" s="4" t="s">
        <v>10</v>
      </c>
    </row>
    <row r="2672" spans="1:12">
      <c r="A2672" t="n">
        <v>30456</v>
      </c>
      <c r="B2672" s="34" t="n">
        <v>61</v>
      </c>
      <c r="C2672" s="7" t="n">
        <v>0</v>
      </c>
      <c r="D2672" s="7" t="n">
        <v>16</v>
      </c>
      <c r="E2672" s="7" t="n">
        <v>1000</v>
      </c>
    </row>
    <row r="2673" spans="1:12">
      <c r="A2673" t="s">
        <v>4</v>
      </c>
      <c r="B2673" s="4" t="s">
        <v>5</v>
      </c>
      <c r="C2673" s="4" t="s">
        <v>10</v>
      </c>
      <c r="D2673" s="4" t="s">
        <v>7</v>
      </c>
      <c r="E2673" s="4" t="s">
        <v>15</v>
      </c>
      <c r="F2673" s="4" t="s">
        <v>10</v>
      </c>
    </row>
    <row r="2674" spans="1:12">
      <c r="A2674" t="n">
        <v>30463</v>
      </c>
      <c r="B2674" s="39" t="n">
        <v>59</v>
      </c>
      <c r="C2674" s="7" t="n">
        <v>0</v>
      </c>
      <c r="D2674" s="7" t="n">
        <v>1</v>
      </c>
      <c r="E2674" s="7" t="n">
        <v>0.150000005960464</v>
      </c>
      <c r="F2674" s="7" t="n">
        <v>0</v>
      </c>
    </row>
    <row r="2675" spans="1:12">
      <c r="A2675" t="s">
        <v>4</v>
      </c>
      <c r="B2675" s="4" t="s">
        <v>5</v>
      </c>
      <c r="C2675" s="4" t="s">
        <v>10</v>
      </c>
    </row>
    <row r="2676" spans="1:12">
      <c r="A2676" t="n">
        <v>30473</v>
      </c>
      <c r="B2676" s="27" t="n">
        <v>16</v>
      </c>
      <c r="C2676" s="7" t="n">
        <v>1000</v>
      </c>
    </row>
    <row r="2677" spans="1:12">
      <c r="A2677" t="s">
        <v>4</v>
      </c>
      <c r="B2677" s="4" t="s">
        <v>5</v>
      </c>
      <c r="C2677" s="4" t="s">
        <v>7</v>
      </c>
      <c r="D2677" s="4" t="s">
        <v>10</v>
      </c>
      <c r="E2677" s="4" t="s">
        <v>15</v>
      </c>
    </row>
    <row r="2678" spans="1:12">
      <c r="A2678" t="n">
        <v>30476</v>
      </c>
      <c r="B2678" s="41" t="n">
        <v>58</v>
      </c>
      <c r="C2678" s="7" t="n">
        <v>101</v>
      </c>
      <c r="D2678" s="7" t="n">
        <v>300</v>
      </c>
      <c r="E2678" s="7" t="n">
        <v>1</v>
      </c>
    </row>
    <row r="2679" spans="1:12">
      <c r="A2679" t="s">
        <v>4</v>
      </c>
      <c r="B2679" s="4" t="s">
        <v>5</v>
      </c>
      <c r="C2679" s="4" t="s">
        <v>7</v>
      </c>
      <c r="D2679" s="4" t="s">
        <v>10</v>
      </c>
    </row>
    <row r="2680" spans="1:12">
      <c r="A2680" t="n">
        <v>30484</v>
      </c>
      <c r="B2680" s="41" t="n">
        <v>58</v>
      </c>
      <c r="C2680" s="7" t="n">
        <v>254</v>
      </c>
      <c r="D2680" s="7" t="n">
        <v>0</v>
      </c>
    </row>
    <row r="2681" spans="1:12">
      <c r="A2681" t="s">
        <v>4</v>
      </c>
      <c r="B2681" s="4" t="s">
        <v>5</v>
      </c>
      <c r="C2681" s="4" t="s">
        <v>7</v>
      </c>
    </row>
    <row r="2682" spans="1:12">
      <c r="A2682" t="n">
        <v>30488</v>
      </c>
      <c r="B2682" s="54" t="n">
        <v>45</v>
      </c>
      <c r="C2682" s="7" t="n">
        <v>0</v>
      </c>
    </row>
    <row r="2683" spans="1:12">
      <c r="A2683" t="s">
        <v>4</v>
      </c>
      <c r="B2683" s="4" t="s">
        <v>5</v>
      </c>
      <c r="C2683" s="4" t="s">
        <v>7</v>
      </c>
      <c r="D2683" s="4" t="s">
        <v>7</v>
      </c>
      <c r="E2683" s="4" t="s">
        <v>15</v>
      </c>
      <c r="F2683" s="4" t="s">
        <v>15</v>
      </c>
      <c r="G2683" s="4" t="s">
        <v>15</v>
      </c>
      <c r="H2683" s="4" t="s">
        <v>10</v>
      </c>
    </row>
    <row r="2684" spans="1:12">
      <c r="A2684" t="n">
        <v>30490</v>
      </c>
      <c r="B2684" s="54" t="n">
        <v>45</v>
      </c>
      <c r="C2684" s="7" t="n">
        <v>2</v>
      </c>
      <c r="D2684" s="7" t="n">
        <v>3</v>
      </c>
      <c r="E2684" s="7" t="n">
        <v>-11.0500001907349</v>
      </c>
      <c r="F2684" s="7" t="n">
        <v>1.29999995231628</v>
      </c>
      <c r="G2684" s="7" t="n">
        <v>4.80000019073486</v>
      </c>
      <c r="H2684" s="7" t="n">
        <v>0</v>
      </c>
    </row>
    <row r="2685" spans="1:12">
      <c r="A2685" t="s">
        <v>4</v>
      </c>
      <c r="B2685" s="4" t="s">
        <v>5</v>
      </c>
      <c r="C2685" s="4" t="s">
        <v>7</v>
      </c>
      <c r="D2685" s="4" t="s">
        <v>7</v>
      </c>
      <c r="E2685" s="4" t="s">
        <v>15</v>
      </c>
      <c r="F2685" s="4" t="s">
        <v>15</v>
      </c>
      <c r="G2685" s="4" t="s">
        <v>15</v>
      </c>
      <c r="H2685" s="4" t="s">
        <v>10</v>
      </c>
      <c r="I2685" s="4" t="s">
        <v>7</v>
      </c>
    </row>
    <row r="2686" spans="1:12">
      <c r="A2686" t="n">
        <v>30507</v>
      </c>
      <c r="B2686" s="54" t="n">
        <v>45</v>
      </c>
      <c r="C2686" s="7" t="n">
        <v>4</v>
      </c>
      <c r="D2686" s="7" t="n">
        <v>3</v>
      </c>
      <c r="E2686" s="7" t="n">
        <v>1</v>
      </c>
      <c r="F2686" s="7" t="n">
        <v>320</v>
      </c>
      <c r="G2686" s="7" t="n">
        <v>5</v>
      </c>
      <c r="H2686" s="7" t="n">
        <v>0</v>
      </c>
      <c r="I2686" s="7" t="n">
        <v>0</v>
      </c>
    </row>
    <row r="2687" spans="1:12">
      <c r="A2687" t="s">
        <v>4</v>
      </c>
      <c r="B2687" s="4" t="s">
        <v>5</v>
      </c>
      <c r="C2687" s="4" t="s">
        <v>7</v>
      </c>
      <c r="D2687" s="4" t="s">
        <v>7</v>
      </c>
      <c r="E2687" s="4" t="s">
        <v>15</v>
      </c>
      <c r="F2687" s="4" t="s">
        <v>10</v>
      </c>
    </row>
    <row r="2688" spans="1:12">
      <c r="A2688" t="n">
        <v>30525</v>
      </c>
      <c r="B2688" s="54" t="n">
        <v>45</v>
      </c>
      <c r="C2688" s="7" t="n">
        <v>5</v>
      </c>
      <c r="D2688" s="7" t="n">
        <v>3</v>
      </c>
      <c r="E2688" s="7" t="n">
        <v>2.40000009536743</v>
      </c>
      <c r="F2688" s="7" t="n">
        <v>0</v>
      </c>
    </row>
    <row r="2689" spans="1:9">
      <c r="A2689" t="s">
        <v>4</v>
      </c>
      <c r="B2689" s="4" t="s">
        <v>5</v>
      </c>
      <c r="C2689" s="4" t="s">
        <v>7</v>
      </c>
      <c r="D2689" s="4" t="s">
        <v>7</v>
      </c>
      <c r="E2689" s="4" t="s">
        <v>15</v>
      </c>
      <c r="F2689" s="4" t="s">
        <v>10</v>
      </c>
    </row>
    <row r="2690" spans="1:9">
      <c r="A2690" t="n">
        <v>30534</v>
      </c>
      <c r="B2690" s="54" t="n">
        <v>45</v>
      </c>
      <c r="C2690" s="7" t="n">
        <v>11</v>
      </c>
      <c r="D2690" s="7" t="n">
        <v>3</v>
      </c>
      <c r="E2690" s="7" t="n">
        <v>23.1000003814697</v>
      </c>
      <c r="F2690" s="7" t="n">
        <v>0</v>
      </c>
    </row>
    <row r="2691" spans="1:9">
      <c r="A2691" t="s">
        <v>4</v>
      </c>
      <c r="B2691" s="4" t="s">
        <v>5</v>
      </c>
      <c r="C2691" s="4" t="s">
        <v>7</v>
      </c>
      <c r="D2691" s="4" t="s">
        <v>10</v>
      </c>
      <c r="E2691" s="4" t="s">
        <v>8</v>
      </c>
      <c r="F2691" s="4" t="s">
        <v>8</v>
      </c>
      <c r="G2691" s="4" t="s">
        <v>8</v>
      </c>
      <c r="H2691" s="4" t="s">
        <v>8</v>
      </c>
    </row>
    <row r="2692" spans="1:9">
      <c r="A2692" t="n">
        <v>30543</v>
      </c>
      <c r="B2692" s="32" t="n">
        <v>51</v>
      </c>
      <c r="C2692" s="7" t="n">
        <v>3</v>
      </c>
      <c r="D2692" s="7" t="n">
        <v>0</v>
      </c>
      <c r="E2692" s="7" t="s">
        <v>332</v>
      </c>
      <c r="F2692" s="7" t="s">
        <v>55</v>
      </c>
      <c r="G2692" s="7" t="s">
        <v>41</v>
      </c>
      <c r="H2692" s="7" t="s">
        <v>42</v>
      </c>
    </row>
    <row r="2693" spans="1:9">
      <c r="A2693" t="s">
        <v>4</v>
      </c>
      <c r="B2693" s="4" t="s">
        <v>5</v>
      </c>
      <c r="C2693" s="4" t="s">
        <v>7</v>
      </c>
      <c r="D2693" s="4" t="s">
        <v>10</v>
      </c>
      <c r="E2693" s="4" t="s">
        <v>8</v>
      </c>
      <c r="F2693" s="4" t="s">
        <v>8</v>
      </c>
      <c r="G2693" s="4" t="s">
        <v>8</v>
      </c>
      <c r="H2693" s="4" t="s">
        <v>8</v>
      </c>
    </row>
    <row r="2694" spans="1:9">
      <c r="A2694" t="n">
        <v>30556</v>
      </c>
      <c r="B2694" s="32" t="n">
        <v>51</v>
      </c>
      <c r="C2694" s="7" t="n">
        <v>3</v>
      </c>
      <c r="D2694" s="7" t="n">
        <v>18</v>
      </c>
      <c r="E2694" s="7" t="s">
        <v>53</v>
      </c>
      <c r="F2694" s="7" t="s">
        <v>40</v>
      </c>
      <c r="G2694" s="7" t="s">
        <v>41</v>
      </c>
      <c r="H2694" s="7" t="s">
        <v>42</v>
      </c>
    </row>
    <row r="2695" spans="1:9">
      <c r="A2695" t="s">
        <v>4</v>
      </c>
      <c r="B2695" s="4" t="s">
        <v>5</v>
      </c>
      <c r="C2695" s="4" t="s">
        <v>7</v>
      </c>
      <c r="D2695" s="4" t="s">
        <v>10</v>
      </c>
      <c r="E2695" s="4" t="s">
        <v>8</v>
      </c>
      <c r="F2695" s="4" t="s">
        <v>8</v>
      </c>
      <c r="G2695" s="4" t="s">
        <v>8</v>
      </c>
      <c r="H2695" s="4" t="s">
        <v>8</v>
      </c>
    </row>
    <row r="2696" spans="1:9">
      <c r="A2696" t="n">
        <v>30585</v>
      </c>
      <c r="B2696" s="32" t="n">
        <v>51</v>
      </c>
      <c r="C2696" s="7" t="n">
        <v>3</v>
      </c>
      <c r="D2696" s="7" t="n">
        <v>5704</v>
      </c>
      <c r="E2696" s="7" t="s">
        <v>53</v>
      </c>
      <c r="F2696" s="7" t="s">
        <v>40</v>
      </c>
      <c r="G2696" s="7" t="s">
        <v>41</v>
      </c>
      <c r="H2696" s="7" t="s">
        <v>42</v>
      </c>
    </row>
    <row r="2697" spans="1:9">
      <c r="A2697" t="s">
        <v>4</v>
      </c>
      <c r="B2697" s="4" t="s">
        <v>5</v>
      </c>
      <c r="C2697" s="4" t="s">
        <v>7</v>
      </c>
      <c r="D2697" s="4" t="s">
        <v>10</v>
      </c>
      <c r="E2697" s="4" t="s">
        <v>8</v>
      </c>
      <c r="F2697" s="4" t="s">
        <v>8</v>
      </c>
      <c r="G2697" s="4" t="s">
        <v>8</v>
      </c>
      <c r="H2697" s="4" t="s">
        <v>8</v>
      </c>
    </row>
    <row r="2698" spans="1:9">
      <c r="A2698" t="n">
        <v>30614</v>
      </c>
      <c r="B2698" s="32" t="n">
        <v>51</v>
      </c>
      <c r="C2698" s="7" t="n">
        <v>3</v>
      </c>
      <c r="D2698" s="7" t="n">
        <v>5703</v>
      </c>
      <c r="E2698" s="7" t="s">
        <v>42</v>
      </c>
      <c r="F2698" s="7" t="s">
        <v>55</v>
      </c>
      <c r="G2698" s="7" t="s">
        <v>41</v>
      </c>
      <c r="H2698" s="7" t="s">
        <v>42</v>
      </c>
    </row>
    <row r="2699" spans="1:9">
      <c r="A2699" t="s">
        <v>4</v>
      </c>
      <c r="B2699" s="4" t="s">
        <v>5</v>
      </c>
      <c r="C2699" s="4" t="s">
        <v>7</v>
      </c>
      <c r="D2699" s="4" t="s">
        <v>10</v>
      </c>
      <c r="E2699" s="4" t="s">
        <v>15</v>
      </c>
      <c r="F2699" s="4" t="s">
        <v>10</v>
      </c>
      <c r="G2699" s="4" t="s">
        <v>16</v>
      </c>
      <c r="H2699" s="4" t="s">
        <v>16</v>
      </c>
      <c r="I2699" s="4" t="s">
        <v>10</v>
      </c>
      <c r="J2699" s="4" t="s">
        <v>10</v>
      </c>
      <c r="K2699" s="4" t="s">
        <v>16</v>
      </c>
      <c r="L2699" s="4" t="s">
        <v>16</v>
      </c>
      <c r="M2699" s="4" t="s">
        <v>16</v>
      </c>
      <c r="N2699" s="4" t="s">
        <v>16</v>
      </c>
      <c r="O2699" s="4" t="s">
        <v>8</v>
      </c>
    </row>
    <row r="2700" spans="1:9">
      <c r="A2700" t="n">
        <v>30627</v>
      </c>
      <c r="B2700" s="18" t="n">
        <v>50</v>
      </c>
      <c r="C2700" s="7" t="n">
        <v>0</v>
      </c>
      <c r="D2700" s="7" t="n">
        <v>2000</v>
      </c>
      <c r="E2700" s="7" t="n">
        <v>1</v>
      </c>
      <c r="F2700" s="7" t="n">
        <v>0</v>
      </c>
      <c r="G2700" s="7" t="n">
        <v>0</v>
      </c>
      <c r="H2700" s="7" t="n">
        <v>0</v>
      </c>
      <c r="I2700" s="7" t="n">
        <v>0</v>
      </c>
      <c r="J2700" s="7" t="n">
        <v>65533</v>
      </c>
      <c r="K2700" s="7" t="n">
        <v>0</v>
      </c>
      <c r="L2700" s="7" t="n">
        <v>0</v>
      </c>
      <c r="M2700" s="7" t="n">
        <v>0</v>
      </c>
      <c r="N2700" s="7" t="n">
        <v>0</v>
      </c>
      <c r="O2700" s="7" t="s">
        <v>20</v>
      </c>
    </row>
    <row r="2701" spans="1:9">
      <c r="A2701" t="s">
        <v>4</v>
      </c>
      <c r="B2701" s="4" t="s">
        <v>5</v>
      </c>
      <c r="C2701" s="4" t="s">
        <v>10</v>
      </c>
      <c r="D2701" s="4" t="s">
        <v>16</v>
      </c>
    </row>
    <row r="2702" spans="1:9">
      <c r="A2702" t="n">
        <v>30666</v>
      </c>
      <c r="B2702" s="31" t="n">
        <v>43</v>
      </c>
      <c r="C2702" s="7" t="n">
        <v>0</v>
      </c>
      <c r="D2702" s="7" t="n">
        <v>512</v>
      </c>
    </row>
    <row r="2703" spans="1:9">
      <c r="A2703" t="s">
        <v>4</v>
      </c>
      <c r="B2703" s="4" t="s">
        <v>5</v>
      </c>
      <c r="C2703" s="4" t="s">
        <v>10</v>
      </c>
      <c r="D2703" s="4" t="s">
        <v>15</v>
      </c>
      <c r="E2703" s="4" t="s">
        <v>15</v>
      </c>
      <c r="F2703" s="4" t="s">
        <v>15</v>
      </c>
      <c r="G2703" s="4" t="s">
        <v>15</v>
      </c>
    </row>
    <row r="2704" spans="1:9">
      <c r="A2704" t="n">
        <v>30673</v>
      </c>
      <c r="B2704" s="26" t="n">
        <v>46</v>
      </c>
      <c r="C2704" s="7" t="n">
        <v>0</v>
      </c>
      <c r="D2704" s="7" t="n">
        <v>-10.8000001907349</v>
      </c>
      <c r="E2704" s="7" t="n">
        <v>-0.0199999995529652</v>
      </c>
      <c r="F2704" s="7" t="n">
        <v>4.80000019073486</v>
      </c>
      <c r="G2704" s="7" t="n">
        <v>270</v>
      </c>
    </row>
    <row r="2705" spans="1:15">
      <c r="A2705" t="s">
        <v>4</v>
      </c>
      <c r="B2705" s="4" t="s">
        <v>5</v>
      </c>
      <c r="C2705" s="4" t="s">
        <v>10</v>
      </c>
      <c r="D2705" s="4" t="s">
        <v>7</v>
      </c>
      <c r="E2705" s="4" t="s">
        <v>8</v>
      </c>
      <c r="F2705" s="4" t="s">
        <v>15</v>
      </c>
      <c r="G2705" s="4" t="s">
        <v>15</v>
      </c>
      <c r="H2705" s="4" t="s">
        <v>15</v>
      </c>
    </row>
    <row r="2706" spans="1:15">
      <c r="A2706" t="n">
        <v>30692</v>
      </c>
      <c r="B2706" s="30" t="n">
        <v>48</v>
      </c>
      <c r="C2706" s="7" t="n">
        <v>0</v>
      </c>
      <c r="D2706" s="7" t="n">
        <v>0</v>
      </c>
      <c r="E2706" s="7" t="s">
        <v>290</v>
      </c>
      <c r="F2706" s="7" t="n">
        <v>-1</v>
      </c>
      <c r="G2706" s="7" t="n">
        <v>1</v>
      </c>
      <c r="H2706" s="7" t="n">
        <v>0</v>
      </c>
    </row>
    <row r="2707" spans="1:15">
      <c r="A2707" t="s">
        <v>4</v>
      </c>
      <c r="B2707" s="4" t="s">
        <v>5</v>
      </c>
      <c r="C2707" s="4" t="s">
        <v>10</v>
      </c>
      <c r="D2707" s="4" t="s">
        <v>10</v>
      </c>
      <c r="E2707" s="4" t="s">
        <v>10</v>
      </c>
    </row>
    <row r="2708" spans="1:15">
      <c r="A2708" t="n">
        <v>30724</v>
      </c>
      <c r="B2708" s="34" t="n">
        <v>61</v>
      </c>
      <c r="C2708" s="7" t="n">
        <v>17</v>
      </c>
      <c r="D2708" s="7" t="n">
        <v>0</v>
      </c>
      <c r="E2708" s="7" t="n">
        <v>1000</v>
      </c>
    </row>
    <row r="2709" spans="1:15">
      <c r="A2709" t="s">
        <v>4</v>
      </c>
      <c r="B2709" s="4" t="s">
        <v>5</v>
      </c>
      <c r="C2709" s="4" t="s">
        <v>7</v>
      </c>
      <c r="D2709" s="4" t="s">
        <v>10</v>
      </c>
    </row>
    <row r="2710" spans="1:15">
      <c r="A2710" t="n">
        <v>30731</v>
      </c>
      <c r="B2710" s="41" t="n">
        <v>58</v>
      </c>
      <c r="C2710" s="7" t="n">
        <v>255</v>
      </c>
      <c r="D2710" s="7" t="n">
        <v>0</v>
      </c>
    </row>
    <row r="2711" spans="1:15">
      <c r="A2711" t="s">
        <v>4</v>
      </c>
      <c r="B2711" s="4" t="s">
        <v>5</v>
      </c>
      <c r="C2711" s="4" t="s">
        <v>10</v>
      </c>
    </row>
    <row r="2712" spans="1:15">
      <c r="A2712" t="n">
        <v>30735</v>
      </c>
      <c r="B2712" s="27" t="n">
        <v>16</v>
      </c>
      <c r="C2712" s="7" t="n">
        <v>100</v>
      </c>
    </row>
    <row r="2713" spans="1:15">
      <c r="A2713" t="s">
        <v>4</v>
      </c>
      <c r="B2713" s="4" t="s">
        <v>5</v>
      </c>
      <c r="C2713" s="4" t="s">
        <v>7</v>
      </c>
      <c r="D2713" s="4" t="s">
        <v>10</v>
      </c>
      <c r="E2713" s="4" t="s">
        <v>15</v>
      </c>
      <c r="F2713" s="4" t="s">
        <v>10</v>
      </c>
      <c r="G2713" s="4" t="s">
        <v>16</v>
      </c>
      <c r="H2713" s="4" t="s">
        <v>16</v>
      </c>
      <c r="I2713" s="4" t="s">
        <v>10</v>
      </c>
      <c r="J2713" s="4" t="s">
        <v>10</v>
      </c>
      <c r="K2713" s="4" t="s">
        <v>16</v>
      </c>
      <c r="L2713" s="4" t="s">
        <v>16</v>
      </c>
      <c r="M2713" s="4" t="s">
        <v>16</v>
      </c>
      <c r="N2713" s="4" t="s">
        <v>16</v>
      </c>
      <c r="O2713" s="4" t="s">
        <v>8</v>
      </c>
    </row>
    <row r="2714" spans="1:15">
      <c r="A2714" t="n">
        <v>30738</v>
      </c>
      <c r="B2714" s="18" t="n">
        <v>50</v>
      </c>
      <c r="C2714" s="7" t="n">
        <v>0</v>
      </c>
      <c r="D2714" s="7" t="n">
        <v>2051</v>
      </c>
      <c r="E2714" s="7" t="n">
        <v>0.5</v>
      </c>
      <c r="F2714" s="7" t="n">
        <v>0</v>
      </c>
      <c r="G2714" s="7" t="n">
        <v>0</v>
      </c>
      <c r="H2714" s="7" t="n">
        <v>-1061158912</v>
      </c>
      <c r="I2714" s="7" t="n">
        <v>0</v>
      </c>
      <c r="J2714" s="7" t="n">
        <v>65533</v>
      </c>
      <c r="K2714" s="7" t="n">
        <v>0</v>
      </c>
      <c r="L2714" s="7" t="n">
        <v>0</v>
      </c>
      <c r="M2714" s="7" t="n">
        <v>0</v>
      </c>
      <c r="N2714" s="7" t="n">
        <v>0</v>
      </c>
      <c r="O2714" s="7" t="s">
        <v>20</v>
      </c>
    </row>
    <row r="2715" spans="1:15">
      <c r="A2715" t="s">
        <v>4</v>
      </c>
      <c r="B2715" s="4" t="s">
        <v>5</v>
      </c>
      <c r="C2715" s="4" t="s">
        <v>10</v>
      </c>
    </row>
    <row r="2716" spans="1:15">
      <c r="A2716" t="n">
        <v>30777</v>
      </c>
      <c r="B2716" s="27" t="n">
        <v>16</v>
      </c>
      <c r="C2716" s="7" t="n">
        <v>400</v>
      </c>
    </row>
    <row r="2717" spans="1:15">
      <c r="A2717" t="s">
        <v>4</v>
      </c>
      <c r="B2717" s="4" t="s">
        <v>5</v>
      </c>
      <c r="C2717" s="4" t="s">
        <v>7</v>
      </c>
      <c r="D2717" s="4" t="s">
        <v>15</v>
      </c>
      <c r="E2717" s="4" t="s">
        <v>15</v>
      </c>
      <c r="F2717" s="4" t="s">
        <v>15</v>
      </c>
    </row>
    <row r="2718" spans="1:15">
      <c r="A2718" t="n">
        <v>30780</v>
      </c>
      <c r="B2718" s="54" t="n">
        <v>45</v>
      </c>
      <c r="C2718" s="7" t="n">
        <v>9</v>
      </c>
      <c r="D2718" s="7" t="n">
        <v>0.0500000007450581</v>
      </c>
      <c r="E2718" s="7" t="n">
        <v>0.0500000007450581</v>
      </c>
      <c r="F2718" s="7" t="n">
        <v>0.200000002980232</v>
      </c>
    </row>
    <row r="2719" spans="1:15">
      <c r="A2719" t="s">
        <v>4</v>
      </c>
      <c r="B2719" s="4" t="s">
        <v>5</v>
      </c>
      <c r="C2719" s="4" t="s">
        <v>7</v>
      </c>
      <c r="D2719" s="4" t="s">
        <v>10</v>
      </c>
      <c r="E2719" s="4" t="s">
        <v>8</v>
      </c>
    </row>
    <row r="2720" spans="1:15">
      <c r="A2720" t="n">
        <v>30794</v>
      </c>
      <c r="B2720" s="32" t="n">
        <v>51</v>
      </c>
      <c r="C2720" s="7" t="n">
        <v>4</v>
      </c>
      <c r="D2720" s="7" t="n">
        <v>0</v>
      </c>
      <c r="E2720" s="7" t="s">
        <v>333</v>
      </c>
    </row>
    <row r="2721" spans="1:15">
      <c r="A2721" t="s">
        <v>4</v>
      </c>
      <c r="B2721" s="4" t="s">
        <v>5</v>
      </c>
      <c r="C2721" s="4" t="s">
        <v>10</v>
      </c>
    </row>
    <row r="2722" spans="1:15">
      <c r="A2722" t="n">
        <v>30807</v>
      </c>
      <c r="B2722" s="27" t="n">
        <v>16</v>
      </c>
      <c r="C2722" s="7" t="n">
        <v>0</v>
      </c>
    </row>
    <row r="2723" spans="1:15">
      <c r="A2723" t="s">
        <v>4</v>
      </c>
      <c r="B2723" s="4" t="s">
        <v>5</v>
      </c>
      <c r="C2723" s="4" t="s">
        <v>10</v>
      </c>
      <c r="D2723" s="4" t="s">
        <v>59</v>
      </c>
      <c r="E2723" s="4" t="s">
        <v>7</v>
      </c>
      <c r="F2723" s="4" t="s">
        <v>7</v>
      </c>
      <c r="G2723" s="4" t="s">
        <v>59</v>
      </c>
      <c r="H2723" s="4" t="s">
        <v>7</v>
      </c>
      <c r="I2723" s="4" t="s">
        <v>7</v>
      </c>
    </row>
    <row r="2724" spans="1:15">
      <c r="A2724" t="n">
        <v>30810</v>
      </c>
      <c r="B2724" s="37" t="n">
        <v>26</v>
      </c>
      <c r="C2724" s="7" t="n">
        <v>0</v>
      </c>
      <c r="D2724" s="7" t="s">
        <v>334</v>
      </c>
      <c r="E2724" s="7" t="n">
        <v>2</v>
      </c>
      <c r="F2724" s="7" t="n">
        <v>3</v>
      </c>
      <c r="G2724" s="7" t="s">
        <v>335</v>
      </c>
      <c r="H2724" s="7" t="n">
        <v>2</v>
      </c>
      <c r="I2724" s="7" t="n">
        <v>0</v>
      </c>
    </row>
    <row r="2725" spans="1:15">
      <c r="A2725" t="s">
        <v>4</v>
      </c>
      <c r="B2725" s="4" t="s">
        <v>5</v>
      </c>
    </row>
    <row r="2726" spans="1:15">
      <c r="A2726" t="n">
        <v>30924</v>
      </c>
      <c r="B2726" s="38" t="n">
        <v>28</v>
      </c>
    </row>
    <row r="2727" spans="1:15">
      <c r="A2727" t="s">
        <v>4</v>
      </c>
      <c r="B2727" s="4" t="s">
        <v>5</v>
      </c>
      <c r="C2727" s="4" t="s">
        <v>10</v>
      </c>
      <c r="D2727" s="4" t="s">
        <v>7</v>
      </c>
    </row>
    <row r="2728" spans="1:15">
      <c r="A2728" t="n">
        <v>30925</v>
      </c>
      <c r="B2728" s="40" t="n">
        <v>89</v>
      </c>
      <c r="C2728" s="7" t="n">
        <v>65533</v>
      </c>
      <c r="D2728" s="7" t="n">
        <v>1</v>
      </c>
    </row>
    <row r="2729" spans="1:15">
      <c r="A2729" t="s">
        <v>4</v>
      </c>
      <c r="B2729" s="4" t="s">
        <v>5</v>
      </c>
      <c r="C2729" s="4" t="s">
        <v>7</v>
      </c>
      <c r="D2729" s="4" t="s">
        <v>7</v>
      </c>
      <c r="E2729" s="4" t="s">
        <v>15</v>
      </c>
      <c r="F2729" s="4" t="s">
        <v>15</v>
      </c>
      <c r="G2729" s="4" t="s">
        <v>15</v>
      </c>
      <c r="H2729" s="4" t="s">
        <v>10</v>
      </c>
    </row>
    <row r="2730" spans="1:15">
      <c r="A2730" t="n">
        <v>30929</v>
      </c>
      <c r="B2730" s="54" t="n">
        <v>45</v>
      </c>
      <c r="C2730" s="7" t="n">
        <v>2</v>
      </c>
      <c r="D2730" s="7" t="n">
        <v>3</v>
      </c>
      <c r="E2730" s="7" t="n">
        <v>-12.3500003814697</v>
      </c>
      <c r="F2730" s="7" t="n">
        <v>1.14999997615814</v>
      </c>
      <c r="G2730" s="7" t="n">
        <v>5.65000009536743</v>
      </c>
      <c r="H2730" s="7" t="n">
        <v>2500</v>
      </c>
    </row>
    <row r="2731" spans="1:15">
      <c r="A2731" t="s">
        <v>4</v>
      </c>
      <c r="B2731" s="4" t="s">
        <v>5</v>
      </c>
      <c r="C2731" s="4" t="s">
        <v>7</v>
      </c>
      <c r="D2731" s="4" t="s">
        <v>7</v>
      </c>
      <c r="E2731" s="4" t="s">
        <v>15</v>
      </c>
      <c r="F2731" s="4" t="s">
        <v>10</v>
      </c>
    </row>
    <row r="2732" spans="1:15">
      <c r="A2732" t="n">
        <v>30946</v>
      </c>
      <c r="B2732" s="54" t="n">
        <v>45</v>
      </c>
      <c r="C2732" s="7" t="n">
        <v>5</v>
      </c>
      <c r="D2732" s="7" t="n">
        <v>3</v>
      </c>
      <c r="E2732" s="7" t="n">
        <v>4.80000019073486</v>
      </c>
      <c r="F2732" s="7" t="n">
        <v>2500</v>
      </c>
    </row>
    <row r="2733" spans="1:15">
      <c r="A2733" t="s">
        <v>4</v>
      </c>
      <c r="B2733" s="4" t="s">
        <v>5</v>
      </c>
      <c r="C2733" s="4" t="s">
        <v>7</v>
      </c>
      <c r="D2733" s="4" t="s">
        <v>10</v>
      </c>
    </row>
    <row r="2734" spans="1:15">
      <c r="A2734" t="n">
        <v>30955</v>
      </c>
      <c r="B2734" s="54" t="n">
        <v>45</v>
      </c>
      <c r="C2734" s="7" t="n">
        <v>7</v>
      </c>
      <c r="D2734" s="7" t="n">
        <v>255</v>
      </c>
    </row>
    <row r="2735" spans="1:15">
      <c r="A2735" t="s">
        <v>4</v>
      </c>
      <c r="B2735" s="4" t="s">
        <v>5</v>
      </c>
      <c r="C2735" s="4" t="s">
        <v>7</v>
      </c>
      <c r="D2735" s="4" t="s">
        <v>10</v>
      </c>
      <c r="E2735" s="4" t="s">
        <v>8</v>
      </c>
    </row>
    <row r="2736" spans="1:15">
      <c r="A2736" t="n">
        <v>30959</v>
      </c>
      <c r="B2736" s="32" t="n">
        <v>51</v>
      </c>
      <c r="C2736" s="7" t="n">
        <v>4</v>
      </c>
      <c r="D2736" s="7" t="n">
        <v>16</v>
      </c>
      <c r="E2736" s="7" t="s">
        <v>249</v>
      </c>
    </row>
    <row r="2737" spans="1:9">
      <c r="A2737" t="s">
        <v>4</v>
      </c>
      <c r="B2737" s="4" t="s">
        <v>5</v>
      </c>
      <c r="C2737" s="4" t="s">
        <v>10</v>
      </c>
    </row>
    <row r="2738" spans="1:9">
      <c r="A2738" t="n">
        <v>30973</v>
      </c>
      <c r="B2738" s="27" t="n">
        <v>16</v>
      </c>
      <c r="C2738" s="7" t="n">
        <v>0</v>
      </c>
    </row>
    <row r="2739" spans="1:9">
      <c r="A2739" t="s">
        <v>4</v>
      </c>
      <c r="B2739" s="4" t="s">
        <v>5</v>
      </c>
      <c r="C2739" s="4" t="s">
        <v>10</v>
      </c>
      <c r="D2739" s="4" t="s">
        <v>59</v>
      </c>
      <c r="E2739" s="4" t="s">
        <v>7</v>
      </c>
      <c r="F2739" s="4" t="s">
        <v>7</v>
      </c>
      <c r="G2739" s="4" t="s">
        <v>59</v>
      </c>
      <c r="H2739" s="4" t="s">
        <v>7</v>
      </c>
      <c r="I2739" s="4" t="s">
        <v>7</v>
      </c>
      <c r="J2739" s="4" t="s">
        <v>59</v>
      </c>
      <c r="K2739" s="4" t="s">
        <v>7</v>
      </c>
      <c r="L2739" s="4" t="s">
        <v>7</v>
      </c>
    </row>
    <row r="2740" spans="1:9">
      <c r="A2740" t="n">
        <v>30976</v>
      </c>
      <c r="B2740" s="37" t="n">
        <v>26</v>
      </c>
      <c r="C2740" s="7" t="n">
        <v>16</v>
      </c>
      <c r="D2740" s="7" t="s">
        <v>336</v>
      </c>
      <c r="E2740" s="7" t="n">
        <v>2</v>
      </c>
      <c r="F2740" s="7" t="n">
        <v>3</v>
      </c>
      <c r="G2740" s="7" t="s">
        <v>337</v>
      </c>
      <c r="H2740" s="7" t="n">
        <v>2</v>
      </c>
      <c r="I2740" s="7" t="n">
        <v>3</v>
      </c>
      <c r="J2740" s="7" t="s">
        <v>338</v>
      </c>
      <c r="K2740" s="7" t="n">
        <v>2</v>
      </c>
      <c r="L2740" s="7" t="n">
        <v>0</v>
      </c>
    </row>
    <row r="2741" spans="1:9">
      <c r="A2741" t="s">
        <v>4</v>
      </c>
      <c r="B2741" s="4" t="s">
        <v>5</v>
      </c>
    </row>
    <row r="2742" spans="1:9">
      <c r="A2742" t="n">
        <v>31215</v>
      </c>
      <c r="B2742" s="38" t="n">
        <v>28</v>
      </c>
    </row>
    <row r="2743" spans="1:9">
      <c r="A2743" t="s">
        <v>4</v>
      </c>
      <c r="B2743" s="4" t="s">
        <v>5</v>
      </c>
      <c r="C2743" s="4" t="s">
        <v>7</v>
      </c>
      <c r="D2743" s="4" t="s">
        <v>10</v>
      </c>
      <c r="E2743" s="4" t="s">
        <v>8</v>
      </c>
    </row>
    <row r="2744" spans="1:9">
      <c r="A2744" t="n">
        <v>31216</v>
      </c>
      <c r="B2744" s="32" t="n">
        <v>51</v>
      </c>
      <c r="C2744" s="7" t="n">
        <v>4</v>
      </c>
      <c r="D2744" s="7" t="n">
        <v>0</v>
      </c>
      <c r="E2744" s="7" t="s">
        <v>339</v>
      </c>
    </row>
    <row r="2745" spans="1:9">
      <c r="A2745" t="s">
        <v>4</v>
      </c>
      <c r="B2745" s="4" t="s">
        <v>5</v>
      </c>
      <c r="C2745" s="4" t="s">
        <v>10</v>
      </c>
    </row>
    <row r="2746" spans="1:9">
      <c r="A2746" t="n">
        <v>31230</v>
      </c>
      <c r="B2746" s="27" t="n">
        <v>16</v>
      </c>
      <c r="C2746" s="7" t="n">
        <v>0</v>
      </c>
    </row>
    <row r="2747" spans="1:9">
      <c r="A2747" t="s">
        <v>4</v>
      </c>
      <c r="B2747" s="4" t="s">
        <v>5</v>
      </c>
      <c r="C2747" s="4" t="s">
        <v>10</v>
      </c>
      <c r="D2747" s="4" t="s">
        <v>59</v>
      </c>
      <c r="E2747" s="4" t="s">
        <v>7</v>
      </c>
      <c r="F2747" s="4" t="s">
        <v>7</v>
      </c>
    </row>
    <row r="2748" spans="1:9">
      <c r="A2748" t="n">
        <v>31233</v>
      </c>
      <c r="B2748" s="37" t="n">
        <v>26</v>
      </c>
      <c r="C2748" s="7" t="n">
        <v>0</v>
      </c>
      <c r="D2748" s="7" t="s">
        <v>340</v>
      </c>
      <c r="E2748" s="7" t="n">
        <v>2</v>
      </c>
      <c r="F2748" s="7" t="n">
        <v>0</v>
      </c>
    </row>
    <row r="2749" spans="1:9">
      <c r="A2749" t="s">
        <v>4</v>
      </c>
      <c r="B2749" s="4" t="s">
        <v>5</v>
      </c>
    </row>
    <row r="2750" spans="1:9">
      <c r="A2750" t="n">
        <v>31255</v>
      </c>
      <c r="B2750" s="38" t="n">
        <v>28</v>
      </c>
    </row>
    <row r="2751" spans="1:9">
      <c r="A2751" t="s">
        <v>4</v>
      </c>
      <c r="B2751" s="4" t="s">
        <v>5</v>
      </c>
      <c r="C2751" s="4" t="s">
        <v>10</v>
      </c>
      <c r="D2751" s="4" t="s">
        <v>7</v>
      </c>
    </row>
    <row r="2752" spans="1:9">
      <c r="A2752" t="n">
        <v>31256</v>
      </c>
      <c r="B2752" s="40" t="n">
        <v>89</v>
      </c>
      <c r="C2752" s="7" t="n">
        <v>65533</v>
      </c>
      <c r="D2752" s="7" t="n">
        <v>1</v>
      </c>
    </row>
    <row r="2753" spans="1:12">
      <c r="A2753" t="s">
        <v>4</v>
      </c>
      <c r="B2753" s="4" t="s">
        <v>5</v>
      </c>
      <c r="C2753" s="4" t="s">
        <v>10</v>
      </c>
    </row>
    <row r="2754" spans="1:12">
      <c r="A2754" t="n">
        <v>31260</v>
      </c>
      <c r="B2754" s="27" t="n">
        <v>16</v>
      </c>
      <c r="C2754" s="7" t="n">
        <v>300</v>
      </c>
    </row>
    <row r="2755" spans="1:12">
      <c r="A2755" t="s">
        <v>4</v>
      </c>
      <c r="B2755" s="4" t="s">
        <v>5</v>
      </c>
      <c r="C2755" s="4" t="s">
        <v>7</v>
      </c>
      <c r="D2755" s="4" t="s">
        <v>10</v>
      </c>
      <c r="E2755" s="4" t="s">
        <v>15</v>
      </c>
    </row>
    <row r="2756" spans="1:12">
      <c r="A2756" t="n">
        <v>31263</v>
      </c>
      <c r="B2756" s="41" t="n">
        <v>58</v>
      </c>
      <c r="C2756" s="7" t="n">
        <v>101</v>
      </c>
      <c r="D2756" s="7" t="n">
        <v>500</v>
      </c>
      <c r="E2756" s="7" t="n">
        <v>1</v>
      </c>
    </row>
    <row r="2757" spans="1:12">
      <c r="A2757" t="s">
        <v>4</v>
      </c>
      <c r="B2757" s="4" t="s">
        <v>5</v>
      </c>
      <c r="C2757" s="4" t="s">
        <v>7</v>
      </c>
      <c r="D2757" s="4" t="s">
        <v>10</v>
      </c>
    </row>
    <row r="2758" spans="1:12">
      <c r="A2758" t="n">
        <v>31271</v>
      </c>
      <c r="B2758" s="41" t="n">
        <v>58</v>
      </c>
      <c r="C2758" s="7" t="n">
        <v>254</v>
      </c>
      <c r="D2758" s="7" t="n">
        <v>0</v>
      </c>
    </row>
    <row r="2759" spans="1:12">
      <c r="A2759" t="s">
        <v>4</v>
      </c>
      <c r="B2759" s="4" t="s">
        <v>5</v>
      </c>
      <c r="C2759" s="4" t="s">
        <v>10</v>
      </c>
      <c r="D2759" s="4" t="s">
        <v>16</v>
      </c>
    </row>
    <row r="2760" spans="1:12">
      <c r="A2760" t="n">
        <v>31275</v>
      </c>
      <c r="B2760" s="57" t="n">
        <v>44</v>
      </c>
      <c r="C2760" s="7" t="n">
        <v>0</v>
      </c>
      <c r="D2760" s="7" t="n">
        <v>512</v>
      </c>
    </row>
    <row r="2761" spans="1:12">
      <c r="A2761" t="s">
        <v>4</v>
      </c>
      <c r="B2761" s="4" t="s">
        <v>5</v>
      </c>
      <c r="C2761" s="4" t="s">
        <v>10</v>
      </c>
      <c r="D2761" s="4" t="s">
        <v>15</v>
      </c>
      <c r="E2761" s="4" t="s">
        <v>15</v>
      </c>
      <c r="F2761" s="4" t="s">
        <v>15</v>
      </c>
      <c r="G2761" s="4" t="s">
        <v>15</v>
      </c>
    </row>
    <row r="2762" spans="1:12">
      <c r="A2762" t="n">
        <v>31282</v>
      </c>
      <c r="B2762" s="26" t="n">
        <v>46</v>
      </c>
      <c r="C2762" s="7" t="n">
        <v>0</v>
      </c>
      <c r="D2762" s="7" t="n">
        <v>-10.8000001907349</v>
      </c>
      <c r="E2762" s="7" t="n">
        <v>0.00999999977648258</v>
      </c>
      <c r="F2762" s="7" t="n">
        <v>4.80000019073486</v>
      </c>
      <c r="G2762" s="7" t="n">
        <v>270</v>
      </c>
    </row>
    <row r="2763" spans="1:12">
      <c r="A2763" t="s">
        <v>4</v>
      </c>
      <c r="B2763" s="4" t="s">
        <v>5</v>
      </c>
      <c r="C2763" s="4" t="s">
        <v>7</v>
      </c>
      <c r="D2763" s="4" t="s">
        <v>10</v>
      </c>
      <c r="E2763" s="4" t="s">
        <v>8</v>
      </c>
      <c r="F2763" s="4" t="s">
        <v>8</v>
      </c>
      <c r="G2763" s="4" t="s">
        <v>8</v>
      </c>
      <c r="H2763" s="4" t="s">
        <v>8</v>
      </c>
    </row>
    <row r="2764" spans="1:12">
      <c r="A2764" t="n">
        <v>31301</v>
      </c>
      <c r="B2764" s="32" t="n">
        <v>51</v>
      </c>
      <c r="C2764" s="7" t="n">
        <v>3</v>
      </c>
      <c r="D2764" s="7" t="n">
        <v>0</v>
      </c>
      <c r="E2764" s="7" t="s">
        <v>83</v>
      </c>
      <c r="F2764" s="7" t="s">
        <v>55</v>
      </c>
      <c r="G2764" s="7" t="s">
        <v>41</v>
      </c>
      <c r="H2764" s="7" t="s">
        <v>42</v>
      </c>
    </row>
    <row r="2765" spans="1:12">
      <c r="A2765" t="s">
        <v>4</v>
      </c>
      <c r="B2765" s="4" t="s">
        <v>5</v>
      </c>
      <c r="C2765" s="4" t="s">
        <v>10</v>
      </c>
      <c r="D2765" s="4" t="s">
        <v>10</v>
      </c>
      <c r="E2765" s="4" t="s">
        <v>10</v>
      </c>
    </row>
    <row r="2766" spans="1:12">
      <c r="A2766" t="n">
        <v>31314</v>
      </c>
      <c r="B2766" s="34" t="n">
        <v>61</v>
      </c>
      <c r="C2766" s="7" t="n">
        <v>0</v>
      </c>
      <c r="D2766" s="7" t="n">
        <v>65533</v>
      </c>
      <c r="E2766" s="7" t="n">
        <v>1000</v>
      </c>
    </row>
    <row r="2767" spans="1:12">
      <c r="A2767" t="s">
        <v>4</v>
      </c>
      <c r="B2767" s="4" t="s">
        <v>5</v>
      </c>
      <c r="C2767" s="4" t="s">
        <v>7</v>
      </c>
      <c r="D2767" s="4" t="s">
        <v>10</v>
      </c>
      <c r="E2767" s="4" t="s">
        <v>15</v>
      </c>
      <c r="F2767" s="4" t="s">
        <v>10</v>
      </c>
      <c r="G2767" s="4" t="s">
        <v>16</v>
      </c>
      <c r="H2767" s="4" t="s">
        <v>16</v>
      </c>
      <c r="I2767" s="4" t="s">
        <v>10</v>
      </c>
      <c r="J2767" s="4" t="s">
        <v>10</v>
      </c>
      <c r="K2767" s="4" t="s">
        <v>16</v>
      </c>
      <c r="L2767" s="4" t="s">
        <v>16</v>
      </c>
      <c r="M2767" s="4" t="s">
        <v>16</v>
      </c>
      <c r="N2767" s="4" t="s">
        <v>16</v>
      </c>
      <c r="O2767" s="4" t="s">
        <v>8</v>
      </c>
    </row>
    <row r="2768" spans="1:12">
      <c r="A2768" t="n">
        <v>31321</v>
      </c>
      <c r="B2768" s="18" t="n">
        <v>50</v>
      </c>
      <c r="C2768" s="7" t="n">
        <v>0</v>
      </c>
      <c r="D2768" s="7" t="n">
        <v>2000</v>
      </c>
      <c r="E2768" s="7" t="n">
        <v>0.699999988079071</v>
      </c>
      <c r="F2768" s="7" t="n">
        <v>0</v>
      </c>
      <c r="G2768" s="7" t="n">
        <v>0</v>
      </c>
      <c r="H2768" s="7" t="n">
        <v>-1073741824</v>
      </c>
      <c r="I2768" s="7" t="n">
        <v>0</v>
      </c>
      <c r="J2768" s="7" t="n">
        <v>65533</v>
      </c>
      <c r="K2768" s="7" t="n">
        <v>0</v>
      </c>
      <c r="L2768" s="7" t="n">
        <v>0</v>
      </c>
      <c r="M2768" s="7" t="n">
        <v>0</v>
      </c>
      <c r="N2768" s="7" t="n">
        <v>0</v>
      </c>
      <c r="O2768" s="7" t="s">
        <v>20</v>
      </c>
    </row>
    <row r="2769" spans="1:15">
      <c r="A2769" t="s">
        <v>4</v>
      </c>
      <c r="B2769" s="4" t="s">
        <v>5</v>
      </c>
      <c r="C2769" s="4" t="s">
        <v>10</v>
      </c>
      <c r="D2769" s="4" t="s">
        <v>7</v>
      </c>
      <c r="E2769" s="4" t="s">
        <v>8</v>
      </c>
      <c r="F2769" s="4" t="s">
        <v>15</v>
      </c>
      <c r="G2769" s="4" t="s">
        <v>15</v>
      </c>
      <c r="H2769" s="4" t="s">
        <v>15</v>
      </c>
    </row>
    <row r="2770" spans="1:15">
      <c r="A2770" t="n">
        <v>31360</v>
      </c>
      <c r="B2770" s="30" t="n">
        <v>48</v>
      </c>
      <c r="C2770" s="7" t="n">
        <v>0</v>
      </c>
      <c r="D2770" s="7" t="n">
        <v>0</v>
      </c>
      <c r="E2770" s="7" t="s">
        <v>291</v>
      </c>
      <c r="F2770" s="7" t="n">
        <v>-1</v>
      </c>
      <c r="G2770" s="7" t="n">
        <v>1</v>
      </c>
      <c r="H2770" s="7" t="n">
        <v>0</v>
      </c>
    </row>
    <row r="2771" spans="1:15">
      <c r="A2771" t="s">
        <v>4</v>
      </c>
      <c r="B2771" s="4" t="s">
        <v>5</v>
      </c>
      <c r="C2771" s="4" t="s">
        <v>10</v>
      </c>
    </row>
    <row r="2772" spans="1:15">
      <c r="A2772" t="n">
        <v>31392</v>
      </c>
      <c r="B2772" s="27" t="n">
        <v>16</v>
      </c>
      <c r="C2772" s="7" t="n">
        <v>1000</v>
      </c>
    </row>
    <row r="2773" spans="1:15">
      <c r="A2773" t="s">
        <v>4</v>
      </c>
      <c r="B2773" s="4" t="s">
        <v>5</v>
      </c>
      <c r="C2773" s="4" t="s">
        <v>10</v>
      </c>
    </row>
    <row r="2774" spans="1:15">
      <c r="A2774" t="n">
        <v>31395</v>
      </c>
      <c r="B2774" s="27" t="n">
        <v>16</v>
      </c>
      <c r="C2774" s="7" t="n">
        <v>300</v>
      </c>
    </row>
    <row r="2775" spans="1:15">
      <c r="A2775" t="s">
        <v>4</v>
      </c>
      <c r="B2775" s="4" t="s">
        <v>5</v>
      </c>
      <c r="C2775" s="4" t="s">
        <v>7</v>
      </c>
      <c r="D2775" s="4" t="s">
        <v>10</v>
      </c>
      <c r="E2775" s="4" t="s">
        <v>8</v>
      </c>
    </row>
    <row r="2776" spans="1:15">
      <c r="A2776" t="n">
        <v>31398</v>
      </c>
      <c r="B2776" s="32" t="n">
        <v>51</v>
      </c>
      <c r="C2776" s="7" t="n">
        <v>4</v>
      </c>
      <c r="D2776" s="7" t="n">
        <v>17</v>
      </c>
      <c r="E2776" s="7" t="s">
        <v>341</v>
      </c>
    </row>
    <row r="2777" spans="1:15">
      <c r="A2777" t="s">
        <v>4</v>
      </c>
      <c r="B2777" s="4" t="s">
        <v>5</v>
      </c>
      <c r="C2777" s="4" t="s">
        <v>10</v>
      </c>
    </row>
    <row r="2778" spans="1:15">
      <c r="A2778" t="n">
        <v>31411</v>
      </c>
      <c r="B2778" s="27" t="n">
        <v>16</v>
      </c>
      <c r="C2778" s="7" t="n">
        <v>0</v>
      </c>
    </row>
    <row r="2779" spans="1:15">
      <c r="A2779" t="s">
        <v>4</v>
      </c>
      <c r="B2779" s="4" t="s">
        <v>5</v>
      </c>
      <c r="C2779" s="4" t="s">
        <v>10</v>
      </c>
      <c r="D2779" s="4" t="s">
        <v>59</v>
      </c>
      <c r="E2779" s="4" t="s">
        <v>7</v>
      </c>
      <c r="F2779" s="4" t="s">
        <v>7</v>
      </c>
    </row>
    <row r="2780" spans="1:15">
      <c r="A2780" t="n">
        <v>31414</v>
      </c>
      <c r="B2780" s="37" t="n">
        <v>26</v>
      </c>
      <c r="C2780" s="7" t="n">
        <v>17</v>
      </c>
      <c r="D2780" s="7" t="s">
        <v>342</v>
      </c>
      <c r="E2780" s="7" t="n">
        <v>2</v>
      </c>
      <c r="F2780" s="7" t="n">
        <v>0</v>
      </c>
    </row>
    <row r="2781" spans="1:15">
      <c r="A2781" t="s">
        <v>4</v>
      </c>
      <c r="B2781" s="4" t="s">
        <v>5</v>
      </c>
    </row>
    <row r="2782" spans="1:15">
      <c r="A2782" t="n">
        <v>31430</v>
      </c>
      <c r="B2782" s="38" t="n">
        <v>28</v>
      </c>
    </row>
    <row r="2783" spans="1:15">
      <c r="A2783" t="s">
        <v>4</v>
      </c>
      <c r="B2783" s="4" t="s">
        <v>5</v>
      </c>
      <c r="C2783" s="4" t="s">
        <v>7</v>
      </c>
      <c r="D2783" s="4" t="s">
        <v>10</v>
      </c>
      <c r="E2783" s="4" t="s">
        <v>8</v>
      </c>
    </row>
    <row r="2784" spans="1:15">
      <c r="A2784" t="n">
        <v>31431</v>
      </c>
      <c r="B2784" s="32" t="n">
        <v>51</v>
      </c>
      <c r="C2784" s="7" t="n">
        <v>4</v>
      </c>
      <c r="D2784" s="7" t="n">
        <v>0</v>
      </c>
      <c r="E2784" s="7" t="s">
        <v>87</v>
      </c>
    </row>
    <row r="2785" spans="1:8">
      <c r="A2785" t="s">
        <v>4</v>
      </c>
      <c r="B2785" s="4" t="s">
        <v>5</v>
      </c>
      <c r="C2785" s="4" t="s">
        <v>10</v>
      </c>
    </row>
    <row r="2786" spans="1:8">
      <c r="A2786" t="n">
        <v>31445</v>
      </c>
      <c r="B2786" s="27" t="n">
        <v>16</v>
      </c>
      <c r="C2786" s="7" t="n">
        <v>0</v>
      </c>
    </row>
    <row r="2787" spans="1:8">
      <c r="A2787" t="s">
        <v>4</v>
      </c>
      <c r="B2787" s="4" t="s">
        <v>5</v>
      </c>
      <c r="C2787" s="4" t="s">
        <v>10</v>
      </c>
      <c r="D2787" s="4" t="s">
        <v>59</v>
      </c>
      <c r="E2787" s="4" t="s">
        <v>7</v>
      </c>
      <c r="F2787" s="4" t="s">
        <v>7</v>
      </c>
      <c r="G2787" s="4" t="s">
        <v>59</v>
      </c>
      <c r="H2787" s="4" t="s">
        <v>7</v>
      </c>
      <c r="I2787" s="4" t="s">
        <v>7</v>
      </c>
    </row>
    <row r="2788" spans="1:8">
      <c r="A2788" t="n">
        <v>31448</v>
      </c>
      <c r="B2788" s="37" t="n">
        <v>26</v>
      </c>
      <c r="C2788" s="7" t="n">
        <v>0</v>
      </c>
      <c r="D2788" s="7" t="s">
        <v>343</v>
      </c>
      <c r="E2788" s="7" t="n">
        <v>2</v>
      </c>
      <c r="F2788" s="7" t="n">
        <v>3</v>
      </c>
      <c r="G2788" s="7" t="s">
        <v>344</v>
      </c>
      <c r="H2788" s="7" t="n">
        <v>2</v>
      </c>
      <c r="I2788" s="7" t="n">
        <v>0</v>
      </c>
    </row>
    <row r="2789" spans="1:8">
      <c r="A2789" t="s">
        <v>4</v>
      </c>
      <c r="B2789" s="4" t="s">
        <v>5</v>
      </c>
    </row>
    <row r="2790" spans="1:8">
      <c r="A2790" t="n">
        <v>31589</v>
      </c>
      <c r="B2790" s="38" t="n">
        <v>28</v>
      </c>
    </row>
    <row r="2791" spans="1:8">
      <c r="A2791" t="s">
        <v>4</v>
      </c>
      <c r="B2791" s="4" t="s">
        <v>5</v>
      </c>
      <c r="C2791" s="4" t="s">
        <v>7</v>
      </c>
      <c r="D2791" s="4" t="s">
        <v>10</v>
      </c>
      <c r="E2791" s="4" t="s">
        <v>8</v>
      </c>
    </row>
    <row r="2792" spans="1:8">
      <c r="A2792" t="n">
        <v>31590</v>
      </c>
      <c r="B2792" s="32" t="n">
        <v>51</v>
      </c>
      <c r="C2792" s="7" t="n">
        <v>4</v>
      </c>
      <c r="D2792" s="7" t="n">
        <v>16</v>
      </c>
      <c r="E2792" s="7" t="s">
        <v>87</v>
      </c>
    </row>
    <row r="2793" spans="1:8">
      <c r="A2793" t="s">
        <v>4</v>
      </c>
      <c r="B2793" s="4" t="s">
        <v>5</v>
      </c>
      <c r="C2793" s="4" t="s">
        <v>10</v>
      </c>
    </row>
    <row r="2794" spans="1:8">
      <c r="A2794" t="n">
        <v>31604</v>
      </c>
      <c r="B2794" s="27" t="n">
        <v>16</v>
      </c>
      <c r="C2794" s="7" t="n">
        <v>0</v>
      </c>
    </row>
    <row r="2795" spans="1:8">
      <c r="A2795" t="s">
        <v>4</v>
      </c>
      <c r="B2795" s="4" t="s">
        <v>5</v>
      </c>
      <c r="C2795" s="4" t="s">
        <v>10</v>
      </c>
      <c r="D2795" s="4" t="s">
        <v>59</v>
      </c>
      <c r="E2795" s="4" t="s">
        <v>7</v>
      </c>
      <c r="F2795" s="4" t="s">
        <v>7</v>
      </c>
      <c r="G2795" s="4" t="s">
        <v>59</v>
      </c>
      <c r="H2795" s="4" t="s">
        <v>7</v>
      </c>
      <c r="I2795" s="4" t="s">
        <v>7</v>
      </c>
    </row>
    <row r="2796" spans="1:8">
      <c r="A2796" t="n">
        <v>31607</v>
      </c>
      <c r="B2796" s="37" t="n">
        <v>26</v>
      </c>
      <c r="C2796" s="7" t="n">
        <v>16</v>
      </c>
      <c r="D2796" s="7" t="s">
        <v>345</v>
      </c>
      <c r="E2796" s="7" t="n">
        <v>2</v>
      </c>
      <c r="F2796" s="7" t="n">
        <v>3</v>
      </c>
      <c r="G2796" s="7" t="s">
        <v>346</v>
      </c>
      <c r="H2796" s="7" t="n">
        <v>2</v>
      </c>
      <c r="I2796" s="7" t="n">
        <v>0</v>
      </c>
    </row>
    <row r="2797" spans="1:8">
      <c r="A2797" t="s">
        <v>4</v>
      </c>
      <c r="B2797" s="4" t="s">
        <v>5</v>
      </c>
    </row>
    <row r="2798" spans="1:8">
      <c r="A2798" t="n">
        <v>31768</v>
      </c>
      <c r="B2798" s="38" t="n">
        <v>28</v>
      </c>
    </row>
    <row r="2799" spans="1:8">
      <c r="A2799" t="s">
        <v>4</v>
      </c>
      <c r="B2799" s="4" t="s">
        <v>5</v>
      </c>
      <c r="C2799" s="4" t="s">
        <v>7</v>
      </c>
      <c r="D2799" s="4" t="s">
        <v>10</v>
      </c>
      <c r="E2799" s="4" t="s">
        <v>8</v>
      </c>
    </row>
    <row r="2800" spans="1:8">
      <c r="A2800" t="n">
        <v>31769</v>
      </c>
      <c r="B2800" s="32" t="n">
        <v>51</v>
      </c>
      <c r="C2800" s="7" t="n">
        <v>4</v>
      </c>
      <c r="D2800" s="7" t="n">
        <v>0</v>
      </c>
      <c r="E2800" s="7" t="s">
        <v>347</v>
      </c>
    </row>
    <row r="2801" spans="1:9">
      <c r="A2801" t="s">
        <v>4</v>
      </c>
      <c r="B2801" s="4" t="s">
        <v>5</v>
      </c>
      <c r="C2801" s="4" t="s">
        <v>10</v>
      </c>
    </row>
    <row r="2802" spans="1:9">
      <c r="A2802" t="n">
        <v>31784</v>
      </c>
      <c r="B2802" s="27" t="n">
        <v>16</v>
      </c>
      <c r="C2802" s="7" t="n">
        <v>0</v>
      </c>
    </row>
    <row r="2803" spans="1:9">
      <c r="A2803" t="s">
        <v>4</v>
      </c>
      <c r="B2803" s="4" t="s">
        <v>5</v>
      </c>
      <c r="C2803" s="4" t="s">
        <v>10</v>
      </c>
      <c r="D2803" s="4" t="s">
        <v>59</v>
      </c>
      <c r="E2803" s="4" t="s">
        <v>7</v>
      </c>
      <c r="F2803" s="4" t="s">
        <v>7</v>
      </c>
    </row>
    <row r="2804" spans="1:9">
      <c r="A2804" t="n">
        <v>31787</v>
      </c>
      <c r="B2804" s="37" t="n">
        <v>26</v>
      </c>
      <c r="C2804" s="7" t="n">
        <v>0</v>
      </c>
      <c r="D2804" s="7" t="s">
        <v>348</v>
      </c>
      <c r="E2804" s="7" t="n">
        <v>2</v>
      </c>
      <c r="F2804" s="7" t="n">
        <v>0</v>
      </c>
    </row>
    <row r="2805" spans="1:9">
      <c r="A2805" t="s">
        <v>4</v>
      </c>
      <c r="B2805" s="4" t="s">
        <v>5</v>
      </c>
    </row>
    <row r="2806" spans="1:9">
      <c r="A2806" t="n">
        <v>31799</v>
      </c>
      <c r="B2806" s="38" t="n">
        <v>28</v>
      </c>
    </row>
    <row r="2807" spans="1:9">
      <c r="A2807" t="s">
        <v>4</v>
      </c>
      <c r="B2807" s="4" t="s">
        <v>5</v>
      </c>
      <c r="C2807" s="4" t="s">
        <v>7</v>
      </c>
      <c r="D2807" s="4" t="s">
        <v>10</v>
      </c>
      <c r="E2807" s="4" t="s">
        <v>8</v>
      </c>
    </row>
    <row r="2808" spans="1:9">
      <c r="A2808" t="n">
        <v>31800</v>
      </c>
      <c r="B2808" s="32" t="n">
        <v>51</v>
      </c>
      <c r="C2808" s="7" t="n">
        <v>4</v>
      </c>
      <c r="D2808" s="7" t="n">
        <v>5703</v>
      </c>
      <c r="E2808" s="7" t="s">
        <v>106</v>
      </c>
    </row>
    <row r="2809" spans="1:9">
      <c r="A2809" t="s">
        <v>4</v>
      </c>
      <c r="B2809" s="4" t="s">
        <v>5</v>
      </c>
      <c r="C2809" s="4" t="s">
        <v>10</v>
      </c>
    </row>
    <row r="2810" spans="1:9">
      <c r="A2810" t="n">
        <v>31814</v>
      </c>
      <c r="B2810" s="27" t="n">
        <v>16</v>
      </c>
      <c r="C2810" s="7" t="n">
        <v>0</v>
      </c>
    </row>
    <row r="2811" spans="1:9">
      <c r="A2811" t="s">
        <v>4</v>
      </c>
      <c r="B2811" s="4" t="s">
        <v>5</v>
      </c>
      <c r="C2811" s="4" t="s">
        <v>10</v>
      </c>
      <c r="D2811" s="4" t="s">
        <v>59</v>
      </c>
      <c r="E2811" s="4" t="s">
        <v>7</v>
      </c>
      <c r="F2811" s="4" t="s">
        <v>7</v>
      </c>
      <c r="G2811" s="4" t="s">
        <v>59</v>
      </c>
      <c r="H2811" s="4" t="s">
        <v>7</v>
      </c>
      <c r="I2811" s="4" t="s">
        <v>7</v>
      </c>
    </row>
    <row r="2812" spans="1:9">
      <c r="A2812" t="n">
        <v>31817</v>
      </c>
      <c r="B2812" s="37" t="n">
        <v>26</v>
      </c>
      <c r="C2812" s="7" t="n">
        <v>5703</v>
      </c>
      <c r="D2812" s="7" t="s">
        <v>349</v>
      </c>
      <c r="E2812" s="7" t="n">
        <v>2</v>
      </c>
      <c r="F2812" s="7" t="n">
        <v>3</v>
      </c>
      <c r="G2812" s="7" t="s">
        <v>350</v>
      </c>
      <c r="H2812" s="7" t="n">
        <v>2</v>
      </c>
      <c r="I2812" s="7" t="n">
        <v>0</v>
      </c>
    </row>
    <row r="2813" spans="1:9">
      <c r="A2813" t="s">
        <v>4</v>
      </c>
      <c r="B2813" s="4" t="s">
        <v>5</v>
      </c>
    </row>
    <row r="2814" spans="1:9">
      <c r="A2814" t="n">
        <v>31922</v>
      </c>
      <c r="B2814" s="38" t="n">
        <v>28</v>
      </c>
    </row>
    <row r="2815" spans="1:9">
      <c r="A2815" t="s">
        <v>4</v>
      </c>
      <c r="B2815" s="4" t="s">
        <v>5</v>
      </c>
      <c r="C2815" s="4" t="s">
        <v>7</v>
      </c>
      <c r="D2815" s="4" t="s">
        <v>10</v>
      </c>
      <c r="E2815" s="4" t="s">
        <v>8</v>
      </c>
    </row>
    <row r="2816" spans="1:9">
      <c r="A2816" t="n">
        <v>31923</v>
      </c>
      <c r="B2816" s="32" t="n">
        <v>51</v>
      </c>
      <c r="C2816" s="7" t="n">
        <v>4</v>
      </c>
      <c r="D2816" s="7" t="n">
        <v>16</v>
      </c>
      <c r="E2816" s="7" t="s">
        <v>351</v>
      </c>
    </row>
    <row r="2817" spans="1:9">
      <c r="A2817" t="s">
        <v>4</v>
      </c>
      <c r="B2817" s="4" t="s">
        <v>5</v>
      </c>
      <c r="C2817" s="4" t="s">
        <v>10</v>
      </c>
    </row>
    <row r="2818" spans="1:9">
      <c r="A2818" t="n">
        <v>31936</v>
      </c>
      <c r="B2818" s="27" t="n">
        <v>16</v>
      </c>
      <c r="C2818" s="7" t="n">
        <v>0</v>
      </c>
    </row>
    <row r="2819" spans="1:9">
      <c r="A2819" t="s">
        <v>4</v>
      </c>
      <c r="B2819" s="4" t="s">
        <v>5</v>
      </c>
      <c r="C2819" s="4" t="s">
        <v>10</v>
      </c>
      <c r="D2819" s="4" t="s">
        <v>59</v>
      </c>
      <c r="E2819" s="4" t="s">
        <v>7</v>
      </c>
      <c r="F2819" s="4" t="s">
        <v>7</v>
      </c>
      <c r="G2819" s="4" t="s">
        <v>59</v>
      </c>
      <c r="H2819" s="4" t="s">
        <v>7</v>
      </c>
      <c r="I2819" s="4" t="s">
        <v>7</v>
      </c>
    </row>
    <row r="2820" spans="1:9">
      <c r="A2820" t="n">
        <v>31939</v>
      </c>
      <c r="B2820" s="37" t="n">
        <v>26</v>
      </c>
      <c r="C2820" s="7" t="n">
        <v>16</v>
      </c>
      <c r="D2820" s="7" t="s">
        <v>352</v>
      </c>
      <c r="E2820" s="7" t="n">
        <v>2</v>
      </c>
      <c r="F2820" s="7" t="n">
        <v>3</v>
      </c>
      <c r="G2820" s="7" t="s">
        <v>353</v>
      </c>
      <c r="H2820" s="7" t="n">
        <v>2</v>
      </c>
      <c r="I2820" s="7" t="n">
        <v>0</v>
      </c>
    </row>
    <row r="2821" spans="1:9">
      <c r="A2821" t="s">
        <v>4</v>
      </c>
      <c r="B2821" s="4" t="s">
        <v>5</v>
      </c>
    </row>
    <row r="2822" spans="1:9">
      <c r="A2822" t="n">
        <v>32050</v>
      </c>
      <c r="B2822" s="38" t="n">
        <v>28</v>
      </c>
    </row>
    <row r="2823" spans="1:9">
      <c r="A2823" t="s">
        <v>4</v>
      </c>
      <c r="B2823" s="4" t="s">
        <v>5</v>
      </c>
      <c r="C2823" s="4" t="s">
        <v>10</v>
      </c>
      <c r="D2823" s="4" t="s">
        <v>10</v>
      </c>
      <c r="E2823" s="4" t="s">
        <v>10</v>
      </c>
    </row>
    <row r="2824" spans="1:9">
      <c r="A2824" t="n">
        <v>32051</v>
      </c>
      <c r="B2824" s="34" t="n">
        <v>61</v>
      </c>
      <c r="C2824" s="7" t="n">
        <v>0</v>
      </c>
      <c r="D2824" s="7" t="n">
        <v>16</v>
      </c>
      <c r="E2824" s="7" t="n">
        <v>1000</v>
      </c>
    </row>
    <row r="2825" spans="1:9">
      <c r="A2825" t="s">
        <v>4</v>
      </c>
      <c r="B2825" s="4" t="s">
        <v>5</v>
      </c>
      <c r="C2825" s="4" t="s">
        <v>10</v>
      </c>
      <c r="D2825" s="4" t="s">
        <v>7</v>
      </c>
      <c r="E2825" s="4" t="s">
        <v>8</v>
      </c>
      <c r="F2825" s="4" t="s">
        <v>15</v>
      </c>
      <c r="G2825" s="4" t="s">
        <v>15</v>
      </c>
      <c r="H2825" s="4" t="s">
        <v>15</v>
      </c>
    </row>
    <row r="2826" spans="1:9">
      <c r="A2826" t="n">
        <v>32058</v>
      </c>
      <c r="B2826" s="30" t="n">
        <v>48</v>
      </c>
      <c r="C2826" s="7" t="n">
        <v>0</v>
      </c>
      <c r="D2826" s="7" t="n">
        <v>0</v>
      </c>
      <c r="E2826" s="7" t="s">
        <v>291</v>
      </c>
      <c r="F2826" s="7" t="n">
        <v>-1</v>
      </c>
      <c r="G2826" s="7" t="n">
        <v>0.800000011920929</v>
      </c>
      <c r="H2826" s="7" t="n">
        <v>2.80259692864963e-45</v>
      </c>
    </row>
    <row r="2827" spans="1:9">
      <c r="A2827" t="s">
        <v>4</v>
      </c>
      <c r="B2827" s="4" t="s">
        <v>5</v>
      </c>
      <c r="C2827" s="4" t="s">
        <v>10</v>
      </c>
      <c r="D2827" s="4" t="s">
        <v>10</v>
      </c>
      <c r="E2827" s="4" t="s">
        <v>10</v>
      </c>
    </row>
    <row r="2828" spans="1:9">
      <c r="A2828" t="n">
        <v>32090</v>
      </c>
      <c r="B2828" s="34" t="n">
        <v>61</v>
      </c>
      <c r="C2828" s="7" t="n">
        <v>17</v>
      </c>
      <c r="D2828" s="7" t="n">
        <v>16</v>
      </c>
      <c r="E2828" s="7" t="n">
        <v>1000</v>
      </c>
    </row>
    <row r="2829" spans="1:9">
      <c r="A2829" t="s">
        <v>4</v>
      </c>
      <c r="B2829" s="4" t="s">
        <v>5</v>
      </c>
      <c r="C2829" s="4" t="s">
        <v>10</v>
      </c>
      <c r="D2829" s="4" t="s">
        <v>10</v>
      </c>
      <c r="E2829" s="4" t="s">
        <v>10</v>
      </c>
    </row>
    <row r="2830" spans="1:9">
      <c r="A2830" t="n">
        <v>32097</v>
      </c>
      <c r="B2830" s="34" t="n">
        <v>61</v>
      </c>
      <c r="C2830" s="7" t="n">
        <v>18</v>
      </c>
      <c r="D2830" s="7" t="n">
        <v>16</v>
      </c>
      <c r="E2830" s="7" t="n">
        <v>1000</v>
      </c>
    </row>
    <row r="2831" spans="1:9">
      <c r="A2831" t="s">
        <v>4</v>
      </c>
      <c r="B2831" s="4" t="s">
        <v>5</v>
      </c>
      <c r="C2831" s="4" t="s">
        <v>10</v>
      </c>
    </row>
    <row r="2832" spans="1:9">
      <c r="A2832" t="n">
        <v>32104</v>
      </c>
      <c r="B2832" s="27" t="n">
        <v>16</v>
      </c>
      <c r="C2832" s="7" t="n">
        <v>800</v>
      </c>
    </row>
    <row r="2833" spans="1:9">
      <c r="A2833" t="s">
        <v>4</v>
      </c>
      <c r="B2833" s="4" t="s">
        <v>5</v>
      </c>
      <c r="C2833" s="4" t="s">
        <v>7</v>
      </c>
      <c r="D2833" s="4" t="s">
        <v>10</v>
      </c>
      <c r="E2833" s="4" t="s">
        <v>8</v>
      </c>
    </row>
    <row r="2834" spans="1:9">
      <c r="A2834" t="n">
        <v>32107</v>
      </c>
      <c r="B2834" s="32" t="n">
        <v>51</v>
      </c>
      <c r="C2834" s="7" t="n">
        <v>4</v>
      </c>
      <c r="D2834" s="7" t="n">
        <v>0</v>
      </c>
      <c r="E2834" s="7" t="s">
        <v>189</v>
      </c>
    </row>
    <row r="2835" spans="1:9">
      <c r="A2835" t="s">
        <v>4</v>
      </c>
      <c r="B2835" s="4" t="s">
        <v>5</v>
      </c>
      <c r="C2835" s="4" t="s">
        <v>10</v>
      </c>
    </row>
    <row r="2836" spans="1:9">
      <c r="A2836" t="n">
        <v>32121</v>
      </c>
      <c r="B2836" s="27" t="n">
        <v>16</v>
      </c>
      <c r="C2836" s="7" t="n">
        <v>0</v>
      </c>
    </row>
    <row r="2837" spans="1:9">
      <c r="A2837" t="s">
        <v>4</v>
      </c>
      <c r="B2837" s="4" t="s">
        <v>5</v>
      </c>
      <c r="C2837" s="4" t="s">
        <v>10</v>
      </c>
      <c r="D2837" s="4" t="s">
        <v>59</v>
      </c>
      <c r="E2837" s="4" t="s">
        <v>7</v>
      </c>
      <c r="F2837" s="4" t="s">
        <v>7</v>
      </c>
    </row>
    <row r="2838" spans="1:9">
      <c r="A2838" t="n">
        <v>32124</v>
      </c>
      <c r="B2838" s="37" t="n">
        <v>26</v>
      </c>
      <c r="C2838" s="7" t="n">
        <v>0</v>
      </c>
      <c r="D2838" s="7" t="s">
        <v>354</v>
      </c>
      <c r="E2838" s="7" t="n">
        <v>2</v>
      </c>
      <c r="F2838" s="7" t="n">
        <v>0</v>
      </c>
    </row>
    <row r="2839" spans="1:9">
      <c r="A2839" t="s">
        <v>4</v>
      </c>
      <c r="B2839" s="4" t="s">
        <v>5</v>
      </c>
    </row>
    <row r="2840" spans="1:9">
      <c r="A2840" t="n">
        <v>32145</v>
      </c>
      <c r="B2840" s="38" t="n">
        <v>28</v>
      </c>
    </row>
    <row r="2841" spans="1:9">
      <c r="A2841" t="s">
        <v>4</v>
      </c>
      <c r="B2841" s="4" t="s">
        <v>5</v>
      </c>
      <c r="C2841" s="4" t="s">
        <v>10</v>
      </c>
      <c r="D2841" s="4" t="s">
        <v>7</v>
      </c>
      <c r="E2841" s="4" t="s">
        <v>8</v>
      </c>
      <c r="F2841" s="4" t="s">
        <v>15</v>
      </c>
      <c r="G2841" s="4" t="s">
        <v>15</v>
      </c>
      <c r="H2841" s="4" t="s">
        <v>15</v>
      </c>
    </row>
    <row r="2842" spans="1:9">
      <c r="A2842" t="n">
        <v>32146</v>
      </c>
      <c r="B2842" s="30" t="n">
        <v>48</v>
      </c>
      <c r="C2842" s="7" t="n">
        <v>16</v>
      </c>
      <c r="D2842" s="7" t="n">
        <v>0</v>
      </c>
      <c r="E2842" s="7" t="s">
        <v>292</v>
      </c>
      <c r="F2842" s="7" t="n">
        <v>-1</v>
      </c>
      <c r="G2842" s="7" t="n">
        <v>1</v>
      </c>
      <c r="H2842" s="7" t="n">
        <v>0</v>
      </c>
    </row>
    <row r="2843" spans="1:9">
      <c r="A2843" t="s">
        <v>4</v>
      </c>
      <c r="B2843" s="4" t="s">
        <v>5</v>
      </c>
      <c r="C2843" s="4" t="s">
        <v>10</v>
      </c>
    </row>
    <row r="2844" spans="1:9">
      <c r="A2844" t="n">
        <v>32177</v>
      </c>
      <c r="B2844" s="27" t="n">
        <v>16</v>
      </c>
      <c r="C2844" s="7" t="n">
        <v>300</v>
      </c>
    </row>
    <row r="2845" spans="1:9">
      <c r="A2845" t="s">
        <v>4</v>
      </c>
      <c r="B2845" s="4" t="s">
        <v>5</v>
      </c>
      <c r="C2845" s="4" t="s">
        <v>7</v>
      </c>
      <c r="D2845" s="4" t="s">
        <v>10</v>
      </c>
      <c r="E2845" s="4" t="s">
        <v>8</v>
      </c>
    </row>
    <row r="2846" spans="1:9">
      <c r="A2846" t="n">
        <v>32180</v>
      </c>
      <c r="B2846" s="32" t="n">
        <v>51</v>
      </c>
      <c r="C2846" s="7" t="n">
        <v>4</v>
      </c>
      <c r="D2846" s="7" t="n">
        <v>16</v>
      </c>
      <c r="E2846" s="7" t="s">
        <v>68</v>
      </c>
    </row>
    <row r="2847" spans="1:9">
      <c r="A2847" t="s">
        <v>4</v>
      </c>
      <c r="B2847" s="4" t="s">
        <v>5</v>
      </c>
      <c r="C2847" s="4" t="s">
        <v>10</v>
      </c>
    </row>
    <row r="2848" spans="1:9">
      <c r="A2848" t="n">
        <v>32193</v>
      </c>
      <c r="B2848" s="27" t="n">
        <v>16</v>
      </c>
      <c r="C2848" s="7" t="n">
        <v>0</v>
      </c>
    </row>
    <row r="2849" spans="1:8">
      <c r="A2849" t="s">
        <v>4</v>
      </c>
      <c r="B2849" s="4" t="s">
        <v>5</v>
      </c>
      <c r="C2849" s="4" t="s">
        <v>10</v>
      </c>
      <c r="D2849" s="4" t="s">
        <v>59</v>
      </c>
      <c r="E2849" s="4" t="s">
        <v>7</v>
      </c>
      <c r="F2849" s="4" t="s">
        <v>7</v>
      </c>
      <c r="G2849" s="4" t="s">
        <v>59</v>
      </c>
      <c r="H2849" s="4" t="s">
        <v>7</v>
      </c>
      <c r="I2849" s="4" t="s">
        <v>7</v>
      </c>
    </row>
    <row r="2850" spans="1:8">
      <c r="A2850" t="n">
        <v>32196</v>
      </c>
      <c r="B2850" s="37" t="n">
        <v>26</v>
      </c>
      <c r="C2850" s="7" t="n">
        <v>16</v>
      </c>
      <c r="D2850" s="7" t="s">
        <v>355</v>
      </c>
      <c r="E2850" s="7" t="n">
        <v>2</v>
      </c>
      <c r="F2850" s="7" t="n">
        <v>3</v>
      </c>
      <c r="G2850" s="7" t="s">
        <v>356</v>
      </c>
      <c r="H2850" s="7" t="n">
        <v>2</v>
      </c>
      <c r="I2850" s="7" t="n">
        <v>0</v>
      </c>
    </row>
    <row r="2851" spans="1:8">
      <c r="A2851" t="s">
        <v>4</v>
      </c>
      <c r="B2851" s="4" t="s">
        <v>5</v>
      </c>
    </row>
    <row r="2852" spans="1:8">
      <c r="A2852" t="n">
        <v>32326</v>
      </c>
      <c r="B2852" s="38" t="n">
        <v>28</v>
      </c>
    </row>
    <row r="2853" spans="1:8">
      <c r="A2853" t="s">
        <v>4</v>
      </c>
      <c r="B2853" s="4" t="s">
        <v>5</v>
      </c>
      <c r="C2853" s="4" t="s">
        <v>10</v>
      </c>
      <c r="D2853" s="4" t="s">
        <v>7</v>
      </c>
      <c r="E2853" s="4" t="s">
        <v>15</v>
      </c>
      <c r="F2853" s="4" t="s">
        <v>10</v>
      </c>
    </row>
    <row r="2854" spans="1:8">
      <c r="A2854" t="n">
        <v>32327</v>
      </c>
      <c r="B2854" s="39" t="n">
        <v>59</v>
      </c>
      <c r="C2854" s="7" t="n">
        <v>0</v>
      </c>
      <c r="D2854" s="7" t="n">
        <v>13</v>
      </c>
      <c r="E2854" s="7" t="n">
        <v>0.150000005960464</v>
      </c>
      <c r="F2854" s="7" t="n">
        <v>0</v>
      </c>
    </row>
    <row r="2855" spans="1:8">
      <c r="A2855" t="s">
        <v>4</v>
      </c>
      <c r="B2855" s="4" t="s">
        <v>5</v>
      </c>
      <c r="C2855" s="4" t="s">
        <v>10</v>
      </c>
    </row>
    <row r="2856" spans="1:8">
      <c r="A2856" t="n">
        <v>32337</v>
      </c>
      <c r="B2856" s="27" t="n">
        <v>16</v>
      </c>
      <c r="C2856" s="7" t="n">
        <v>1000</v>
      </c>
    </row>
    <row r="2857" spans="1:8">
      <c r="A2857" t="s">
        <v>4</v>
      </c>
      <c r="B2857" s="4" t="s">
        <v>5</v>
      </c>
      <c r="C2857" s="4" t="s">
        <v>7</v>
      </c>
      <c r="D2857" s="4" t="s">
        <v>10</v>
      </c>
      <c r="E2857" s="4" t="s">
        <v>8</v>
      </c>
    </row>
    <row r="2858" spans="1:8">
      <c r="A2858" t="n">
        <v>32340</v>
      </c>
      <c r="B2858" s="32" t="n">
        <v>51</v>
      </c>
      <c r="C2858" s="7" t="n">
        <v>4</v>
      </c>
      <c r="D2858" s="7" t="n">
        <v>17</v>
      </c>
      <c r="E2858" s="7" t="s">
        <v>189</v>
      </c>
    </row>
    <row r="2859" spans="1:8">
      <c r="A2859" t="s">
        <v>4</v>
      </c>
      <c r="B2859" s="4" t="s">
        <v>5</v>
      </c>
      <c r="C2859" s="4" t="s">
        <v>10</v>
      </c>
    </row>
    <row r="2860" spans="1:8">
      <c r="A2860" t="n">
        <v>32354</v>
      </c>
      <c r="B2860" s="27" t="n">
        <v>16</v>
      </c>
      <c r="C2860" s="7" t="n">
        <v>0</v>
      </c>
    </row>
    <row r="2861" spans="1:8">
      <c r="A2861" t="s">
        <v>4</v>
      </c>
      <c r="B2861" s="4" t="s">
        <v>5</v>
      </c>
      <c r="C2861" s="4" t="s">
        <v>10</v>
      </c>
      <c r="D2861" s="4" t="s">
        <v>59</v>
      </c>
      <c r="E2861" s="4" t="s">
        <v>7</v>
      </c>
      <c r="F2861" s="4" t="s">
        <v>7</v>
      </c>
    </row>
    <row r="2862" spans="1:8">
      <c r="A2862" t="n">
        <v>32357</v>
      </c>
      <c r="B2862" s="37" t="n">
        <v>26</v>
      </c>
      <c r="C2862" s="7" t="n">
        <v>17</v>
      </c>
      <c r="D2862" s="7" t="s">
        <v>357</v>
      </c>
      <c r="E2862" s="7" t="n">
        <v>2</v>
      </c>
      <c r="F2862" s="7" t="n">
        <v>0</v>
      </c>
    </row>
    <row r="2863" spans="1:8">
      <c r="A2863" t="s">
        <v>4</v>
      </c>
      <c r="B2863" s="4" t="s">
        <v>5</v>
      </c>
    </row>
    <row r="2864" spans="1:8">
      <c r="A2864" t="n">
        <v>32384</v>
      </c>
      <c r="B2864" s="38" t="n">
        <v>28</v>
      </c>
    </row>
    <row r="2865" spans="1:9">
      <c r="A2865" t="s">
        <v>4</v>
      </c>
      <c r="B2865" s="4" t="s">
        <v>5</v>
      </c>
      <c r="C2865" s="4" t="s">
        <v>7</v>
      </c>
      <c r="D2865" s="4" t="s">
        <v>10</v>
      </c>
      <c r="E2865" s="4" t="s">
        <v>8</v>
      </c>
    </row>
    <row r="2866" spans="1:9">
      <c r="A2866" t="n">
        <v>32385</v>
      </c>
      <c r="B2866" s="32" t="n">
        <v>51</v>
      </c>
      <c r="C2866" s="7" t="n">
        <v>4</v>
      </c>
      <c r="D2866" s="7" t="n">
        <v>0</v>
      </c>
      <c r="E2866" s="7" t="s">
        <v>189</v>
      </c>
    </row>
    <row r="2867" spans="1:9">
      <c r="A2867" t="s">
        <v>4</v>
      </c>
      <c r="B2867" s="4" t="s">
        <v>5</v>
      </c>
      <c r="C2867" s="4" t="s">
        <v>10</v>
      </c>
    </row>
    <row r="2868" spans="1:9">
      <c r="A2868" t="n">
        <v>32399</v>
      </c>
      <c r="B2868" s="27" t="n">
        <v>16</v>
      </c>
      <c r="C2868" s="7" t="n">
        <v>0</v>
      </c>
    </row>
    <row r="2869" spans="1:9">
      <c r="A2869" t="s">
        <v>4</v>
      </c>
      <c r="B2869" s="4" t="s">
        <v>5</v>
      </c>
      <c r="C2869" s="4" t="s">
        <v>10</v>
      </c>
      <c r="D2869" s="4" t="s">
        <v>59</v>
      </c>
      <c r="E2869" s="4" t="s">
        <v>7</v>
      </c>
      <c r="F2869" s="4" t="s">
        <v>7</v>
      </c>
    </row>
    <row r="2870" spans="1:9">
      <c r="A2870" t="n">
        <v>32402</v>
      </c>
      <c r="B2870" s="37" t="n">
        <v>26</v>
      </c>
      <c r="C2870" s="7" t="n">
        <v>0</v>
      </c>
      <c r="D2870" s="7" t="s">
        <v>358</v>
      </c>
      <c r="E2870" s="7" t="n">
        <v>2</v>
      </c>
      <c r="F2870" s="7" t="n">
        <v>0</v>
      </c>
    </row>
    <row r="2871" spans="1:9">
      <c r="A2871" t="s">
        <v>4</v>
      </c>
      <c r="B2871" s="4" t="s">
        <v>5</v>
      </c>
    </row>
    <row r="2872" spans="1:9">
      <c r="A2872" t="n">
        <v>32448</v>
      </c>
      <c r="B2872" s="38" t="n">
        <v>28</v>
      </c>
    </row>
    <row r="2873" spans="1:9">
      <c r="A2873" t="s">
        <v>4</v>
      </c>
      <c r="B2873" s="4" t="s">
        <v>5</v>
      </c>
      <c r="C2873" s="4" t="s">
        <v>10</v>
      </c>
      <c r="D2873" s="4" t="s">
        <v>7</v>
      </c>
      <c r="E2873" s="4" t="s">
        <v>8</v>
      </c>
      <c r="F2873" s="4" t="s">
        <v>15</v>
      </c>
      <c r="G2873" s="4" t="s">
        <v>15</v>
      </c>
      <c r="H2873" s="4" t="s">
        <v>15</v>
      </c>
    </row>
    <row r="2874" spans="1:9">
      <c r="A2874" t="n">
        <v>32449</v>
      </c>
      <c r="B2874" s="30" t="n">
        <v>48</v>
      </c>
      <c r="C2874" s="7" t="n">
        <v>16</v>
      </c>
      <c r="D2874" s="7" t="n">
        <v>0</v>
      </c>
      <c r="E2874" s="7" t="s">
        <v>293</v>
      </c>
      <c r="F2874" s="7" t="n">
        <v>-1</v>
      </c>
      <c r="G2874" s="7" t="n">
        <v>1</v>
      </c>
      <c r="H2874" s="7" t="n">
        <v>0</v>
      </c>
    </row>
    <row r="2875" spans="1:9">
      <c r="A2875" t="s">
        <v>4</v>
      </c>
      <c r="B2875" s="4" t="s">
        <v>5</v>
      </c>
      <c r="C2875" s="4" t="s">
        <v>10</v>
      </c>
    </row>
    <row r="2876" spans="1:9">
      <c r="A2876" t="n">
        <v>32481</v>
      </c>
      <c r="B2876" s="27" t="n">
        <v>16</v>
      </c>
      <c r="C2876" s="7" t="n">
        <v>500</v>
      </c>
    </row>
    <row r="2877" spans="1:9">
      <c r="A2877" t="s">
        <v>4</v>
      </c>
      <c r="B2877" s="4" t="s">
        <v>5</v>
      </c>
      <c r="C2877" s="4" t="s">
        <v>7</v>
      </c>
      <c r="D2877" s="4" t="s">
        <v>10</v>
      </c>
      <c r="E2877" s="4" t="s">
        <v>8</v>
      </c>
    </row>
    <row r="2878" spans="1:9">
      <c r="A2878" t="n">
        <v>32484</v>
      </c>
      <c r="B2878" s="32" t="n">
        <v>51</v>
      </c>
      <c r="C2878" s="7" t="n">
        <v>4</v>
      </c>
      <c r="D2878" s="7" t="n">
        <v>16</v>
      </c>
      <c r="E2878" s="7" t="s">
        <v>249</v>
      </c>
    </row>
    <row r="2879" spans="1:9">
      <c r="A2879" t="s">
        <v>4</v>
      </c>
      <c r="B2879" s="4" t="s">
        <v>5</v>
      </c>
      <c r="C2879" s="4" t="s">
        <v>10</v>
      </c>
    </row>
    <row r="2880" spans="1:9">
      <c r="A2880" t="n">
        <v>32498</v>
      </c>
      <c r="B2880" s="27" t="n">
        <v>16</v>
      </c>
      <c r="C2880" s="7" t="n">
        <v>0</v>
      </c>
    </row>
    <row r="2881" spans="1:8">
      <c r="A2881" t="s">
        <v>4</v>
      </c>
      <c r="B2881" s="4" t="s">
        <v>5</v>
      </c>
      <c r="C2881" s="4" t="s">
        <v>10</v>
      </c>
      <c r="D2881" s="4" t="s">
        <v>59</v>
      </c>
      <c r="E2881" s="4" t="s">
        <v>7</v>
      </c>
      <c r="F2881" s="4" t="s">
        <v>7</v>
      </c>
      <c r="G2881" s="4" t="s">
        <v>59</v>
      </c>
      <c r="H2881" s="4" t="s">
        <v>7</v>
      </c>
      <c r="I2881" s="4" t="s">
        <v>7</v>
      </c>
      <c r="J2881" s="4" t="s">
        <v>59</v>
      </c>
      <c r="K2881" s="4" t="s">
        <v>7</v>
      </c>
      <c r="L2881" s="4" t="s">
        <v>7</v>
      </c>
    </row>
    <row r="2882" spans="1:8">
      <c r="A2882" t="n">
        <v>32501</v>
      </c>
      <c r="B2882" s="37" t="n">
        <v>26</v>
      </c>
      <c r="C2882" s="7" t="n">
        <v>16</v>
      </c>
      <c r="D2882" s="7" t="s">
        <v>359</v>
      </c>
      <c r="E2882" s="7" t="n">
        <v>2</v>
      </c>
      <c r="F2882" s="7" t="n">
        <v>3</v>
      </c>
      <c r="G2882" s="7" t="s">
        <v>360</v>
      </c>
      <c r="H2882" s="7" t="n">
        <v>2</v>
      </c>
      <c r="I2882" s="7" t="n">
        <v>3</v>
      </c>
      <c r="J2882" s="7" t="s">
        <v>361</v>
      </c>
      <c r="K2882" s="7" t="n">
        <v>2</v>
      </c>
      <c r="L2882" s="7" t="n">
        <v>0</v>
      </c>
    </row>
    <row r="2883" spans="1:8">
      <c r="A2883" t="s">
        <v>4</v>
      </c>
      <c r="B2883" s="4" t="s">
        <v>5</v>
      </c>
    </row>
    <row r="2884" spans="1:8">
      <c r="A2884" t="n">
        <v>32734</v>
      </c>
      <c r="B2884" s="38" t="n">
        <v>28</v>
      </c>
    </row>
    <row r="2885" spans="1:8">
      <c r="A2885" t="s">
        <v>4</v>
      </c>
      <c r="B2885" s="4" t="s">
        <v>5</v>
      </c>
      <c r="C2885" s="4" t="s">
        <v>7</v>
      </c>
      <c r="D2885" s="4" t="s">
        <v>10</v>
      </c>
      <c r="E2885" s="4" t="s">
        <v>8</v>
      </c>
    </row>
    <row r="2886" spans="1:8">
      <c r="A2886" t="n">
        <v>32735</v>
      </c>
      <c r="B2886" s="32" t="n">
        <v>51</v>
      </c>
      <c r="C2886" s="7" t="n">
        <v>4</v>
      </c>
      <c r="D2886" s="7" t="n">
        <v>0</v>
      </c>
      <c r="E2886" s="7" t="s">
        <v>362</v>
      </c>
    </row>
    <row r="2887" spans="1:8">
      <c r="A2887" t="s">
        <v>4</v>
      </c>
      <c r="B2887" s="4" t="s">
        <v>5</v>
      </c>
      <c r="C2887" s="4" t="s">
        <v>10</v>
      </c>
    </row>
    <row r="2888" spans="1:8">
      <c r="A2888" t="n">
        <v>32748</v>
      </c>
      <c r="B2888" s="27" t="n">
        <v>16</v>
      </c>
      <c r="C2888" s="7" t="n">
        <v>0</v>
      </c>
    </row>
    <row r="2889" spans="1:8">
      <c r="A2889" t="s">
        <v>4</v>
      </c>
      <c r="B2889" s="4" t="s">
        <v>5</v>
      </c>
      <c r="C2889" s="4" t="s">
        <v>10</v>
      </c>
      <c r="D2889" s="4" t="s">
        <v>59</v>
      </c>
      <c r="E2889" s="4" t="s">
        <v>7</v>
      </c>
      <c r="F2889" s="4" t="s">
        <v>7</v>
      </c>
    </row>
    <row r="2890" spans="1:8">
      <c r="A2890" t="n">
        <v>32751</v>
      </c>
      <c r="B2890" s="37" t="n">
        <v>26</v>
      </c>
      <c r="C2890" s="7" t="n">
        <v>0</v>
      </c>
      <c r="D2890" s="7" t="s">
        <v>363</v>
      </c>
      <c r="E2890" s="7" t="n">
        <v>2</v>
      </c>
      <c r="F2890" s="7" t="n">
        <v>0</v>
      </c>
    </row>
    <row r="2891" spans="1:8">
      <c r="A2891" t="s">
        <v>4</v>
      </c>
      <c r="B2891" s="4" t="s">
        <v>5</v>
      </c>
    </row>
    <row r="2892" spans="1:8">
      <c r="A2892" t="n">
        <v>32786</v>
      </c>
      <c r="B2892" s="38" t="n">
        <v>28</v>
      </c>
    </row>
    <row r="2893" spans="1:8">
      <c r="A2893" t="s">
        <v>4</v>
      </c>
      <c r="B2893" s="4" t="s">
        <v>5</v>
      </c>
      <c r="C2893" s="4" t="s">
        <v>7</v>
      </c>
      <c r="D2893" s="4" t="s">
        <v>10</v>
      </c>
      <c r="E2893" s="4" t="s">
        <v>8</v>
      </c>
    </row>
    <row r="2894" spans="1:8">
      <c r="A2894" t="n">
        <v>32787</v>
      </c>
      <c r="B2894" s="32" t="n">
        <v>51</v>
      </c>
      <c r="C2894" s="7" t="n">
        <v>4</v>
      </c>
      <c r="D2894" s="7" t="n">
        <v>7032</v>
      </c>
      <c r="E2894" s="7" t="s">
        <v>58</v>
      </c>
    </row>
    <row r="2895" spans="1:8">
      <c r="A2895" t="s">
        <v>4</v>
      </c>
      <c r="B2895" s="4" t="s">
        <v>5</v>
      </c>
      <c r="C2895" s="4" t="s">
        <v>10</v>
      </c>
    </row>
    <row r="2896" spans="1:8">
      <c r="A2896" t="n">
        <v>32801</v>
      </c>
      <c r="B2896" s="27" t="n">
        <v>16</v>
      </c>
      <c r="C2896" s="7" t="n">
        <v>0</v>
      </c>
    </row>
    <row r="2897" spans="1:12">
      <c r="A2897" t="s">
        <v>4</v>
      </c>
      <c r="B2897" s="4" t="s">
        <v>5</v>
      </c>
      <c r="C2897" s="4" t="s">
        <v>10</v>
      </c>
      <c r="D2897" s="4" t="s">
        <v>59</v>
      </c>
      <c r="E2897" s="4" t="s">
        <v>7</v>
      </c>
      <c r="F2897" s="4" t="s">
        <v>7</v>
      </c>
    </row>
    <row r="2898" spans="1:12">
      <c r="A2898" t="n">
        <v>32804</v>
      </c>
      <c r="B2898" s="37" t="n">
        <v>26</v>
      </c>
      <c r="C2898" s="7" t="n">
        <v>7032</v>
      </c>
      <c r="D2898" s="7" t="s">
        <v>364</v>
      </c>
      <c r="E2898" s="7" t="n">
        <v>2</v>
      </c>
      <c r="F2898" s="7" t="n">
        <v>0</v>
      </c>
    </row>
    <row r="2899" spans="1:12">
      <c r="A2899" t="s">
        <v>4</v>
      </c>
      <c r="B2899" s="4" t="s">
        <v>5</v>
      </c>
    </row>
    <row r="2900" spans="1:12">
      <c r="A2900" t="n">
        <v>32837</v>
      </c>
      <c r="B2900" s="38" t="n">
        <v>28</v>
      </c>
    </row>
    <row r="2901" spans="1:12">
      <c r="A2901" t="s">
        <v>4</v>
      </c>
      <c r="B2901" s="4" t="s">
        <v>5</v>
      </c>
      <c r="C2901" s="4" t="s">
        <v>10</v>
      </c>
      <c r="D2901" s="4" t="s">
        <v>7</v>
      </c>
    </row>
    <row r="2902" spans="1:12">
      <c r="A2902" t="n">
        <v>32838</v>
      </c>
      <c r="B2902" s="40" t="n">
        <v>89</v>
      </c>
      <c r="C2902" s="7" t="n">
        <v>65533</v>
      </c>
      <c r="D2902" s="7" t="n">
        <v>1</v>
      </c>
    </row>
    <row r="2903" spans="1:12">
      <c r="A2903" t="s">
        <v>4</v>
      </c>
      <c r="B2903" s="4" t="s">
        <v>5</v>
      </c>
      <c r="C2903" s="4" t="s">
        <v>7</v>
      </c>
      <c r="D2903" s="4" t="s">
        <v>10</v>
      </c>
      <c r="E2903" s="4" t="s">
        <v>15</v>
      </c>
    </row>
    <row r="2904" spans="1:12">
      <c r="A2904" t="n">
        <v>32842</v>
      </c>
      <c r="B2904" s="41" t="n">
        <v>58</v>
      </c>
      <c r="C2904" s="7" t="n">
        <v>101</v>
      </c>
      <c r="D2904" s="7" t="n">
        <v>500</v>
      </c>
      <c r="E2904" s="7" t="n">
        <v>1</v>
      </c>
    </row>
    <row r="2905" spans="1:12">
      <c r="A2905" t="s">
        <v>4</v>
      </c>
      <c r="B2905" s="4" t="s">
        <v>5</v>
      </c>
      <c r="C2905" s="4" t="s">
        <v>7</v>
      </c>
      <c r="D2905" s="4" t="s">
        <v>10</v>
      </c>
    </row>
    <row r="2906" spans="1:12">
      <c r="A2906" t="n">
        <v>32850</v>
      </c>
      <c r="B2906" s="41" t="n">
        <v>58</v>
      </c>
      <c r="C2906" s="7" t="n">
        <v>254</v>
      </c>
      <c r="D2906" s="7" t="n">
        <v>0</v>
      </c>
    </row>
    <row r="2907" spans="1:12">
      <c r="A2907" t="s">
        <v>4</v>
      </c>
      <c r="B2907" s="4" t="s">
        <v>5</v>
      </c>
      <c r="C2907" s="4" t="s">
        <v>7</v>
      </c>
      <c r="D2907" s="4" t="s">
        <v>7</v>
      </c>
      <c r="E2907" s="4" t="s">
        <v>15</v>
      </c>
      <c r="F2907" s="4" t="s">
        <v>15</v>
      </c>
      <c r="G2907" s="4" t="s">
        <v>15</v>
      </c>
      <c r="H2907" s="4" t="s">
        <v>10</v>
      </c>
    </row>
    <row r="2908" spans="1:12">
      <c r="A2908" t="n">
        <v>32854</v>
      </c>
      <c r="B2908" s="54" t="n">
        <v>45</v>
      </c>
      <c r="C2908" s="7" t="n">
        <v>2</v>
      </c>
      <c r="D2908" s="7" t="n">
        <v>3</v>
      </c>
      <c r="E2908" s="7" t="n">
        <v>-11.0600004196167</v>
      </c>
      <c r="F2908" s="7" t="n">
        <v>0.699999988079071</v>
      </c>
      <c r="G2908" s="7" t="n">
        <v>3.25</v>
      </c>
      <c r="H2908" s="7" t="n">
        <v>0</v>
      </c>
    </row>
    <row r="2909" spans="1:12">
      <c r="A2909" t="s">
        <v>4</v>
      </c>
      <c r="B2909" s="4" t="s">
        <v>5</v>
      </c>
      <c r="C2909" s="4" t="s">
        <v>7</v>
      </c>
      <c r="D2909" s="4" t="s">
        <v>7</v>
      </c>
      <c r="E2909" s="4" t="s">
        <v>15</v>
      </c>
      <c r="F2909" s="4" t="s">
        <v>15</v>
      </c>
      <c r="G2909" s="4" t="s">
        <v>15</v>
      </c>
      <c r="H2909" s="4" t="s">
        <v>10</v>
      </c>
      <c r="I2909" s="4" t="s">
        <v>7</v>
      </c>
    </row>
    <row r="2910" spans="1:12">
      <c r="A2910" t="n">
        <v>32871</v>
      </c>
      <c r="B2910" s="54" t="n">
        <v>45</v>
      </c>
      <c r="C2910" s="7" t="n">
        <v>4</v>
      </c>
      <c r="D2910" s="7" t="n">
        <v>3</v>
      </c>
      <c r="E2910" s="7" t="n">
        <v>23.0100002288818</v>
      </c>
      <c r="F2910" s="7" t="n">
        <v>27.5699996948242</v>
      </c>
      <c r="G2910" s="7" t="n">
        <v>0</v>
      </c>
      <c r="H2910" s="7" t="n">
        <v>0</v>
      </c>
      <c r="I2910" s="7" t="n">
        <v>0</v>
      </c>
    </row>
    <row r="2911" spans="1:12">
      <c r="A2911" t="s">
        <v>4</v>
      </c>
      <c r="B2911" s="4" t="s">
        <v>5</v>
      </c>
      <c r="C2911" s="4" t="s">
        <v>7</v>
      </c>
      <c r="D2911" s="4" t="s">
        <v>7</v>
      </c>
      <c r="E2911" s="4" t="s">
        <v>15</v>
      </c>
      <c r="F2911" s="4" t="s">
        <v>10</v>
      </c>
    </row>
    <row r="2912" spans="1:12">
      <c r="A2912" t="n">
        <v>32889</v>
      </c>
      <c r="B2912" s="54" t="n">
        <v>45</v>
      </c>
      <c r="C2912" s="7" t="n">
        <v>5</v>
      </c>
      <c r="D2912" s="7" t="n">
        <v>3</v>
      </c>
      <c r="E2912" s="7" t="n">
        <v>3.29999995231628</v>
      </c>
      <c r="F2912" s="7" t="n">
        <v>0</v>
      </c>
    </row>
    <row r="2913" spans="1:9">
      <c r="A2913" t="s">
        <v>4</v>
      </c>
      <c r="B2913" s="4" t="s">
        <v>5</v>
      </c>
      <c r="C2913" s="4" t="s">
        <v>7</v>
      </c>
      <c r="D2913" s="4" t="s">
        <v>7</v>
      </c>
      <c r="E2913" s="4" t="s">
        <v>15</v>
      </c>
      <c r="F2913" s="4" t="s">
        <v>10</v>
      </c>
    </row>
    <row r="2914" spans="1:9">
      <c r="A2914" t="n">
        <v>32898</v>
      </c>
      <c r="B2914" s="54" t="n">
        <v>45</v>
      </c>
      <c r="C2914" s="7" t="n">
        <v>11</v>
      </c>
      <c r="D2914" s="7" t="n">
        <v>3</v>
      </c>
      <c r="E2914" s="7" t="n">
        <v>31.7000007629395</v>
      </c>
      <c r="F2914" s="7" t="n">
        <v>0</v>
      </c>
    </row>
    <row r="2915" spans="1:9">
      <c r="A2915" t="s">
        <v>4</v>
      </c>
      <c r="B2915" s="4" t="s">
        <v>5</v>
      </c>
      <c r="C2915" s="4" t="s">
        <v>7</v>
      </c>
      <c r="D2915" s="4" t="s">
        <v>7</v>
      </c>
      <c r="E2915" s="4" t="s">
        <v>15</v>
      </c>
      <c r="F2915" s="4" t="s">
        <v>10</v>
      </c>
    </row>
    <row r="2916" spans="1:9">
      <c r="A2916" t="n">
        <v>32907</v>
      </c>
      <c r="B2916" s="54" t="n">
        <v>45</v>
      </c>
      <c r="C2916" s="7" t="n">
        <v>5</v>
      </c>
      <c r="D2916" s="7" t="n">
        <v>3</v>
      </c>
      <c r="E2916" s="7" t="n">
        <v>3</v>
      </c>
      <c r="F2916" s="7" t="n">
        <v>20000</v>
      </c>
    </row>
    <row r="2917" spans="1:9">
      <c r="A2917" t="s">
        <v>4</v>
      </c>
      <c r="B2917" s="4" t="s">
        <v>5</v>
      </c>
      <c r="C2917" s="4" t="s">
        <v>7</v>
      </c>
    </row>
    <row r="2918" spans="1:9">
      <c r="A2918" t="n">
        <v>32916</v>
      </c>
      <c r="B2918" s="53" t="n">
        <v>116</v>
      </c>
      <c r="C2918" s="7" t="n">
        <v>0</v>
      </c>
    </row>
    <row r="2919" spans="1:9">
      <c r="A2919" t="s">
        <v>4</v>
      </c>
      <c r="B2919" s="4" t="s">
        <v>5</v>
      </c>
      <c r="C2919" s="4" t="s">
        <v>7</v>
      </c>
      <c r="D2919" s="4" t="s">
        <v>10</v>
      </c>
    </row>
    <row r="2920" spans="1:9">
      <c r="A2920" t="n">
        <v>32918</v>
      </c>
      <c r="B2920" s="53" t="n">
        <v>116</v>
      </c>
      <c r="C2920" s="7" t="n">
        <v>2</v>
      </c>
      <c r="D2920" s="7" t="n">
        <v>1</v>
      </c>
    </row>
    <row r="2921" spans="1:9">
      <c r="A2921" t="s">
        <v>4</v>
      </c>
      <c r="B2921" s="4" t="s">
        <v>5</v>
      </c>
      <c r="C2921" s="4" t="s">
        <v>7</v>
      </c>
      <c r="D2921" s="4" t="s">
        <v>16</v>
      </c>
    </row>
    <row r="2922" spans="1:9">
      <c r="A2922" t="n">
        <v>32922</v>
      </c>
      <c r="B2922" s="53" t="n">
        <v>116</v>
      </c>
      <c r="C2922" s="7" t="n">
        <v>5</v>
      </c>
      <c r="D2922" s="7" t="n">
        <v>1084227584</v>
      </c>
    </row>
    <row r="2923" spans="1:9">
      <c r="A2923" t="s">
        <v>4</v>
      </c>
      <c r="B2923" s="4" t="s">
        <v>5</v>
      </c>
      <c r="C2923" s="4" t="s">
        <v>7</v>
      </c>
      <c r="D2923" s="4" t="s">
        <v>10</v>
      </c>
    </row>
    <row r="2924" spans="1:9">
      <c r="A2924" t="n">
        <v>32928</v>
      </c>
      <c r="B2924" s="53" t="n">
        <v>116</v>
      </c>
      <c r="C2924" s="7" t="n">
        <v>6</v>
      </c>
      <c r="D2924" s="7" t="n">
        <v>1</v>
      </c>
    </row>
    <row r="2925" spans="1:9">
      <c r="A2925" t="s">
        <v>4</v>
      </c>
      <c r="B2925" s="4" t="s">
        <v>5</v>
      </c>
      <c r="C2925" s="4" t="s">
        <v>7</v>
      </c>
      <c r="D2925" s="4" t="s">
        <v>10</v>
      </c>
    </row>
    <row r="2926" spans="1:9">
      <c r="A2926" t="n">
        <v>32932</v>
      </c>
      <c r="B2926" s="41" t="n">
        <v>58</v>
      </c>
      <c r="C2926" s="7" t="n">
        <v>255</v>
      </c>
      <c r="D2926" s="7" t="n">
        <v>0</v>
      </c>
    </row>
    <row r="2927" spans="1:9">
      <c r="A2927" t="s">
        <v>4</v>
      </c>
      <c r="B2927" s="4" t="s">
        <v>5</v>
      </c>
      <c r="C2927" s="4" t="s">
        <v>10</v>
      </c>
      <c r="D2927" s="4" t="s">
        <v>10</v>
      </c>
      <c r="E2927" s="4" t="s">
        <v>10</v>
      </c>
    </row>
    <row r="2928" spans="1:9">
      <c r="A2928" t="n">
        <v>32936</v>
      </c>
      <c r="B2928" s="34" t="n">
        <v>61</v>
      </c>
      <c r="C2928" s="7" t="n">
        <v>0</v>
      </c>
      <c r="D2928" s="7" t="n">
        <v>7032</v>
      </c>
      <c r="E2928" s="7" t="n">
        <v>1000</v>
      </c>
    </row>
    <row r="2929" spans="1:6">
      <c r="A2929" t="s">
        <v>4</v>
      </c>
      <c r="B2929" s="4" t="s">
        <v>5</v>
      </c>
      <c r="C2929" s="4" t="s">
        <v>10</v>
      </c>
      <c r="D2929" s="4" t="s">
        <v>10</v>
      </c>
      <c r="E2929" s="4" t="s">
        <v>10</v>
      </c>
    </row>
    <row r="2930" spans="1:6">
      <c r="A2930" t="n">
        <v>32943</v>
      </c>
      <c r="B2930" s="34" t="n">
        <v>61</v>
      </c>
      <c r="C2930" s="7" t="n">
        <v>17</v>
      </c>
      <c r="D2930" s="7" t="n">
        <v>7032</v>
      </c>
      <c r="E2930" s="7" t="n">
        <v>1000</v>
      </c>
    </row>
    <row r="2931" spans="1:6">
      <c r="A2931" t="s">
        <v>4</v>
      </c>
      <c r="B2931" s="4" t="s">
        <v>5</v>
      </c>
      <c r="C2931" s="4" t="s">
        <v>10</v>
      </c>
      <c r="D2931" s="4" t="s">
        <v>10</v>
      </c>
      <c r="E2931" s="4" t="s">
        <v>10</v>
      </c>
    </row>
    <row r="2932" spans="1:6">
      <c r="A2932" t="n">
        <v>32950</v>
      </c>
      <c r="B2932" s="34" t="n">
        <v>61</v>
      </c>
      <c r="C2932" s="7" t="n">
        <v>18</v>
      </c>
      <c r="D2932" s="7" t="n">
        <v>7032</v>
      </c>
      <c r="E2932" s="7" t="n">
        <v>1000</v>
      </c>
    </row>
    <row r="2933" spans="1:6">
      <c r="A2933" t="s">
        <v>4</v>
      </c>
      <c r="B2933" s="4" t="s">
        <v>5</v>
      </c>
      <c r="C2933" s="4" t="s">
        <v>7</v>
      </c>
      <c r="D2933" s="4" t="s">
        <v>10</v>
      </c>
      <c r="E2933" s="4" t="s">
        <v>10</v>
      </c>
      <c r="F2933" s="4" t="s">
        <v>7</v>
      </c>
    </row>
    <row r="2934" spans="1:6">
      <c r="A2934" t="n">
        <v>32957</v>
      </c>
      <c r="B2934" s="42" t="n">
        <v>25</v>
      </c>
      <c r="C2934" s="7" t="n">
        <v>1</v>
      </c>
      <c r="D2934" s="7" t="n">
        <v>60</v>
      </c>
      <c r="E2934" s="7" t="n">
        <v>280</v>
      </c>
      <c r="F2934" s="7" t="n">
        <v>1</v>
      </c>
    </row>
    <row r="2935" spans="1:6">
      <c r="A2935" t="s">
        <v>4</v>
      </c>
      <c r="B2935" s="4" t="s">
        <v>5</v>
      </c>
      <c r="C2935" s="4" t="s">
        <v>7</v>
      </c>
      <c r="D2935" s="4" t="s">
        <v>10</v>
      </c>
      <c r="E2935" s="4" t="s">
        <v>8</v>
      </c>
    </row>
    <row r="2936" spans="1:6">
      <c r="A2936" t="n">
        <v>32964</v>
      </c>
      <c r="B2936" s="32" t="n">
        <v>51</v>
      </c>
      <c r="C2936" s="7" t="n">
        <v>4</v>
      </c>
      <c r="D2936" s="7" t="n">
        <v>18</v>
      </c>
      <c r="E2936" s="7" t="s">
        <v>365</v>
      </c>
    </row>
    <row r="2937" spans="1:6">
      <c r="A2937" t="s">
        <v>4</v>
      </c>
      <c r="B2937" s="4" t="s">
        <v>5</v>
      </c>
      <c r="C2937" s="4" t="s">
        <v>10</v>
      </c>
    </row>
    <row r="2938" spans="1:6">
      <c r="A2938" t="n">
        <v>32978</v>
      </c>
      <c r="B2938" s="27" t="n">
        <v>16</v>
      </c>
      <c r="C2938" s="7" t="n">
        <v>0</v>
      </c>
    </row>
    <row r="2939" spans="1:6">
      <c r="A2939" t="s">
        <v>4</v>
      </c>
      <c r="B2939" s="4" t="s">
        <v>5</v>
      </c>
      <c r="C2939" s="4" t="s">
        <v>10</v>
      </c>
      <c r="D2939" s="4" t="s">
        <v>59</v>
      </c>
      <c r="E2939" s="4" t="s">
        <v>7</v>
      </c>
      <c r="F2939" s="4" t="s">
        <v>7</v>
      </c>
    </row>
    <row r="2940" spans="1:6">
      <c r="A2940" t="n">
        <v>32981</v>
      </c>
      <c r="B2940" s="37" t="n">
        <v>26</v>
      </c>
      <c r="C2940" s="7" t="n">
        <v>18</v>
      </c>
      <c r="D2940" s="7" t="s">
        <v>366</v>
      </c>
      <c r="E2940" s="7" t="n">
        <v>2</v>
      </c>
      <c r="F2940" s="7" t="n">
        <v>0</v>
      </c>
    </row>
    <row r="2941" spans="1:6">
      <c r="A2941" t="s">
        <v>4</v>
      </c>
      <c r="B2941" s="4" t="s">
        <v>5</v>
      </c>
    </row>
    <row r="2942" spans="1:6">
      <c r="A2942" t="n">
        <v>33001</v>
      </c>
      <c r="B2942" s="38" t="n">
        <v>28</v>
      </c>
    </row>
    <row r="2943" spans="1:6">
      <c r="A2943" t="s">
        <v>4</v>
      </c>
      <c r="B2943" s="4" t="s">
        <v>5</v>
      </c>
      <c r="C2943" s="4" t="s">
        <v>7</v>
      </c>
      <c r="D2943" s="4" t="s">
        <v>10</v>
      </c>
      <c r="E2943" s="4" t="s">
        <v>10</v>
      </c>
      <c r="F2943" s="4" t="s">
        <v>7</v>
      </c>
    </row>
    <row r="2944" spans="1:6">
      <c r="A2944" t="n">
        <v>33002</v>
      </c>
      <c r="B2944" s="42" t="n">
        <v>25</v>
      </c>
      <c r="C2944" s="7" t="n">
        <v>1</v>
      </c>
      <c r="D2944" s="7" t="n">
        <v>65535</v>
      </c>
      <c r="E2944" s="7" t="n">
        <v>65535</v>
      </c>
      <c r="F2944" s="7" t="n">
        <v>0</v>
      </c>
    </row>
    <row r="2945" spans="1:6">
      <c r="A2945" t="s">
        <v>4</v>
      </c>
      <c r="B2945" s="4" t="s">
        <v>5</v>
      </c>
      <c r="C2945" s="4" t="s">
        <v>10</v>
      </c>
      <c r="D2945" s="4" t="s">
        <v>10</v>
      </c>
      <c r="E2945" s="4" t="s">
        <v>10</v>
      </c>
    </row>
    <row r="2946" spans="1:6">
      <c r="A2946" t="n">
        <v>33009</v>
      </c>
      <c r="B2946" s="34" t="n">
        <v>61</v>
      </c>
      <c r="C2946" s="7" t="n">
        <v>7032</v>
      </c>
      <c r="D2946" s="7" t="n">
        <v>0</v>
      </c>
      <c r="E2946" s="7" t="n">
        <v>1000</v>
      </c>
    </row>
    <row r="2947" spans="1:6">
      <c r="A2947" t="s">
        <v>4</v>
      </c>
      <c r="B2947" s="4" t="s">
        <v>5</v>
      </c>
      <c r="C2947" s="4" t="s">
        <v>7</v>
      </c>
      <c r="D2947" s="4" t="s">
        <v>10</v>
      </c>
      <c r="E2947" s="4" t="s">
        <v>8</v>
      </c>
    </row>
    <row r="2948" spans="1:6">
      <c r="A2948" t="n">
        <v>33016</v>
      </c>
      <c r="B2948" s="32" t="n">
        <v>51</v>
      </c>
      <c r="C2948" s="7" t="n">
        <v>4</v>
      </c>
      <c r="D2948" s="7" t="n">
        <v>7032</v>
      </c>
      <c r="E2948" s="7" t="s">
        <v>270</v>
      </c>
    </row>
    <row r="2949" spans="1:6">
      <c r="A2949" t="s">
        <v>4</v>
      </c>
      <c r="B2949" s="4" t="s">
        <v>5</v>
      </c>
      <c r="C2949" s="4" t="s">
        <v>10</v>
      </c>
    </row>
    <row r="2950" spans="1:6">
      <c r="A2950" t="n">
        <v>33029</v>
      </c>
      <c r="B2950" s="27" t="n">
        <v>16</v>
      </c>
      <c r="C2950" s="7" t="n">
        <v>0</v>
      </c>
    </row>
    <row r="2951" spans="1:6">
      <c r="A2951" t="s">
        <v>4</v>
      </c>
      <c r="B2951" s="4" t="s">
        <v>5</v>
      </c>
      <c r="C2951" s="4" t="s">
        <v>10</v>
      </c>
      <c r="D2951" s="4" t="s">
        <v>59</v>
      </c>
      <c r="E2951" s="4" t="s">
        <v>7</v>
      </c>
      <c r="F2951" s="4" t="s">
        <v>7</v>
      </c>
      <c r="G2951" s="4" t="s">
        <v>59</v>
      </c>
      <c r="H2951" s="4" t="s">
        <v>7</v>
      </c>
      <c r="I2951" s="4" t="s">
        <v>7</v>
      </c>
    </row>
    <row r="2952" spans="1:6">
      <c r="A2952" t="n">
        <v>33032</v>
      </c>
      <c r="B2952" s="37" t="n">
        <v>26</v>
      </c>
      <c r="C2952" s="7" t="n">
        <v>7032</v>
      </c>
      <c r="D2952" s="7" t="s">
        <v>367</v>
      </c>
      <c r="E2952" s="7" t="n">
        <v>2</v>
      </c>
      <c r="F2952" s="7" t="n">
        <v>3</v>
      </c>
      <c r="G2952" s="7" t="s">
        <v>368</v>
      </c>
      <c r="H2952" s="7" t="n">
        <v>2</v>
      </c>
      <c r="I2952" s="7" t="n">
        <v>0</v>
      </c>
    </row>
    <row r="2953" spans="1:6">
      <c r="A2953" t="s">
        <v>4</v>
      </c>
      <c r="B2953" s="4" t="s">
        <v>5</v>
      </c>
    </row>
    <row r="2954" spans="1:6">
      <c r="A2954" t="n">
        <v>33139</v>
      </c>
      <c r="B2954" s="38" t="n">
        <v>28</v>
      </c>
    </row>
    <row r="2955" spans="1:6">
      <c r="A2955" t="s">
        <v>4</v>
      </c>
      <c r="B2955" s="4" t="s">
        <v>5</v>
      </c>
      <c r="C2955" s="4" t="s">
        <v>10</v>
      </c>
      <c r="D2955" s="4" t="s">
        <v>7</v>
      </c>
      <c r="E2955" s="4" t="s">
        <v>15</v>
      </c>
      <c r="F2955" s="4" t="s">
        <v>10</v>
      </c>
    </row>
    <row r="2956" spans="1:6">
      <c r="A2956" t="n">
        <v>33140</v>
      </c>
      <c r="B2956" s="39" t="n">
        <v>59</v>
      </c>
      <c r="C2956" s="7" t="n">
        <v>0</v>
      </c>
      <c r="D2956" s="7" t="n">
        <v>1</v>
      </c>
      <c r="E2956" s="7" t="n">
        <v>0.150000005960464</v>
      </c>
      <c r="F2956" s="7" t="n">
        <v>0</v>
      </c>
    </row>
    <row r="2957" spans="1:6">
      <c r="A2957" t="s">
        <v>4</v>
      </c>
      <c r="B2957" s="4" t="s">
        <v>5</v>
      </c>
      <c r="C2957" s="4" t="s">
        <v>10</v>
      </c>
    </row>
    <row r="2958" spans="1:6">
      <c r="A2958" t="n">
        <v>33150</v>
      </c>
      <c r="B2958" s="27" t="n">
        <v>16</v>
      </c>
      <c r="C2958" s="7" t="n">
        <v>1000</v>
      </c>
    </row>
    <row r="2959" spans="1:6">
      <c r="A2959" t="s">
        <v>4</v>
      </c>
      <c r="B2959" s="4" t="s">
        <v>5</v>
      </c>
      <c r="C2959" s="4" t="s">
        <v>7</v>
      </c>
      <c r="D2959" s="4" t="s">
        <v>10</v>
      </c>
      <c r="E2959" s="4" t="s">
        <v>8</v>
      </c>
    </row>
    <row r="2960" spans="1:6">
      <c r="A2960" t="n">
        <v>33153</v>
      </c>
      <c r="B2960" s="32" t="n">
        <v>51</v>
      </c>
      <c r="C2960" s="7" t="n">
        <v>4</v>
      </c>
      <c r="D2960" s="7" t="n">
        <v>0</v>
      </c>
      <c r="E2960" s="7" t="s">
        <v>189</v>
      </c>
    </row>
    <row r="2961" spans="1:9">
      <c r="A2961" t="s">
        <v>4</v>
      </c>
      <c r="B2961" s="4" t="s">
        <v>5</v>
      </c>
      <c r="C2961" s="4" t="s">
        <v>10</v>
      </c>
    </row>
    <row r="2962" spans="1:9">
      <c r="A2962" t="n">
        <v>33167</v>
      </c>
      <c r="B2962" s="27" t="n">
        <v>16</v>
      </c>
      <c r="C2962" s="7" t="n">
        <v>0</v>
      </c>
    </row>
    <row r="2963" spans="1:9">
      <c r="A2963" t="s">
        <v>4</v>
      </c>
      <c r="B2963" s="4" t="s">
        <v>5</v>
      </c>
      <c r="C2963" s="4" t="s">
        <v>10</v>
      </c>
      <c r="D2963" s="4" t="s">
        <v>59</v>
      </c>
      <c r="E2963" s="4" t="s">
        <v>7</v>
      </c>
      <c r="F2963" s="4" t="s">
        <v>7</v>
      </c>
    </row>
    <row r="2964" spans="1:9">
      <c r="A2964" t="n">
        <v>33170</v>
      </c>
      <c r="B2964" s="37" t="n">
        <v>26</v>
      </c>
      <c r="C2964" s="7" t="n">
        <v>0</v>
      </c>
      <c r="D2964" s="7" t="s">
        <v>369</v>
      </c>
      <c r="E2964" s="7" t="n">
        <v>2</v>
      </c>
      <c r="F2964" s="7" t="n">
        <v>0</v>
      </c>
    </row>
    <row r="2965" spans="1:9">
      <c r="A2965" t="s">
        <v>4</v>
      </c>
      <c r="B2965" s="4" t="s">
        <v>5</v>
      </c>
    </row>
    <row r="2966" spans="1:9">
      <c r="A2966" t="n">
        <v>33190</v>
      </c>
      <c r="B2966" s="38" t="n">
        <v>28</v>
      </c>
    </row>
    <row r="2967" spans="1:9">
      <c r="A2967" t="s">
        <v>4</v>
      </c>
      <c r="B2967" s="4" t="s">
        <v>5</v>
      </c>
      <c r="C2967" s="4" t="s">
        <v>7</v>
      </c>
      <c r="D2967" s="4" t="s">
        <v>10</v>
      </c>
      <c r="E2967" s="4" t="s">
        <v>8</v>
      </c>
    </row>
    <row r="2968" spans="1:9">
      <c r="A2968" t="n">
        <v>33191</v>
      </c>
      <c r="B2968" s="32" t="n">
        <v>51</v>
      </c>
      <c r="C2968" s="7" t="n">
        <v>4</v>
      </c>
      <c r="D2968" s="7" t="n">
        <v>7032</v>
      </c>
      <c r="E2968" s="7" t="s">
        <v>58</v>
      </c>
    </row>
    <row r="2969" spans="1:9">
      <c r="A2969" t="s">
        <v>4</v>
      </c>
      <c r="B2969" s="4" t="s">
        <v>5</v>
      </c>
      <c r="C2969" s="4" t="s">
        <v>10</v>
      </c>
    </row>
    <row r="2970" spans="1:9">
      <c r="A2970" t="n">
        <v>33205</v>
      </c>
      <c r="B2970" s="27" t="n">
        <v>16</v>
      </c>
      <c r="C2970" s="7" t="n">
        <v>0</v>
      </c>
    </row>
    <row r="2971" spans="1:9">
      <c r="A2971" t="s">
        <v>4</v>
      </c>
      <c r="B2971" s="4" t="s">
        <v>5</v>
      </c>
      <c r="C2971" s="4" t="s">
        <v>10</v>
      </c>
      <c r="D2971" s="4" t="s">
        <v>59</v>
      </c>
      <c r="E2971" s="4" t="s">
        <v>7</v>
      </c>
      <c r="F2971" s="4" t="s">
        <v>7</v>
      </c>
      <c r="G2971" s="4" t="s">
        <v>59</v>
      </c>
      <c r="H2971" s="4" t="s">
        <v>7</v>
      </c>
      <c r="I2971" s="4" t="s">
        <v>7</v>
      </c>
      <c r="J2971" s="4" t="s">
        <v>59</v>
      </c>
      <c r="K2971" s="4" t="s">
        <v>7</v>
      </c>
      <c r="L2971" s="4" t="s">
        <v>7</v>
      </c>
    </row>
    <row r="2972" spans="1:9">
      <c r="A2972" t="n">
        <v>33208</v>
      </c>
      <c r="B2972" s="37" t="n">
        <v>26</v>
      </c>
      <c r="C2972" s="7" t="n">
        <v>7032</v>
      </c>
      <c r="D2972" s="7" t="s">
        <v>370</v>
      </c>
      <c r="E2972" s="7" t="n">
        <v>2</v>
      </c>
      <c r="F2972" s="7" t="n">
        <v>3</v>
      </c>
      <c r="G2972" s="7" t="s">
        <v>371</v>
      </c>
      <c r="H2972" s="7" t="n">
        <v>2</v>
      </c>
      <c r="I2972" s="7" t="n">
        <v>3</v>
      </c>
      <c r="J2972" s="7" t="s">
        <v>372</v>
      </c>
      <c r="K2972" s="7" t="n">
        <v>2</v>
      </c>
      <c r="L2972" s="7" t="n">
        <v>0</v>
      </c>
    </row>
    <row r="2973" spans="1:9">
      <c r="A2973" t="s">
        <v>4</v>
      </c>
      <c r="B2973" s="4" t="s">
        <v>5</v>
      </c>
    </row>
    <row r="2974" spans="1:9">
      <c r="A2974" t="n">
        <v>33405</v>
      </c>
      <c r="B2974" s="38" t="n">
        <v>28</v>
      </c>
    </row>
    <row r="2975" spans="1:9">
      <c r="A2975" t="s">
        <v>4</v>
      </c>
      <c r="B2975" s="4" t="s">
        <v>5</v>
      </c>
      <c r="C2975" s="4" t="s">
        <v>7</v>
      </c>
      <c r="D2975" s="4" t="s">
        <v>10</v>
      </c>
      <c r="E2975" s="4" t="s">
        <v>10</v>
      </c>
      <c r="F2975" s="4" t="s">
        <v>7</v>
      </c>
    </row>
    <row r="2976" spans="1:9">
      <c r="A2976" t="n">
        <v>33406</v>
      </c>
      <c r="B2976" s="42" t="n">
        <v>25</v>
      </c>
      <c r="C2976" s="7" t="n">
        <v>1</v>
      </c>
      <c r="D2976" s="7" t="n">
        <v>60</v>
      </c>
      <c r="E2976" s="7" t="n">
        <v>640</v>
      </c>
      <c r="F2976" s="7" t="n">
        <v>1</v>
      </c>
    </row>
    <row r="2977" spans="1:12">
      <c r="A2977" t="s">
        <v>4</v>
      </c>
      <c r="B2977" s="4" t="s">
        <v>5</v>
      </c>
      <c r="C2977" s="4" t="s">
        <v>7</v>
      </c>
      <c r="D2977" s="4" t="s">
        <v>10</v>
      </c>
      <c r="E2977" s="4" t="s">
        <v>8</v>
      </c>
    </row>
    <row r="2978" spans="1:12">
      <c r="A2978" t="n">
        <v>33413</v>
      </c>
      <c r="B2978" s="32" t="n">
        <v>51</v>
      </c>
      <c r="C2978" s="7" t="n">
        <v>4</v>
      </c>
      <c r="D2978" s="7" t="n">
        <v>17</v>
      </c>
      <c r="E2978" s="7" t="s">
        <v>189</v>
      </c>
    </row>
    <row r="2979" spans="1:12">
      <c r="A2979" t="s">
        <v>4</v>
      </c>
      <c r="B2979" s="4" t="s">
        <v>5</v>
      </c>
      <c r="C2979" s="4" t="s">
        <v>10</v>
      </c>
    </row>
    <row r="2980" spans="1:12">
      <c r="A2980" t="n">
        <v>33427</v>
      </c>
      <c r="B2980" s="27" t="n">
        <v>16</v>
      </c>
      <c r="C2980" s="7" t="n">
        <v>0</v>
      </c>
    </row>
    <row r="2981" spans="1:12">
      <c r="A2981" t="s">
        <v>4</v>
      </c>
      <c r="B2981" s="4" t="s">
        <v>5</v>
      </c>
      <c r="C2981" s="4" t="s">
        <v>10</v>
      </c>
      <c r="D2981" s="4" t="s">
        <v>59</v>
      </c>
      <c r="E2981" s="4" t="s">
        <v>7</v>
      </c>
      <c r="F2981" s="4" t="s">
        <v>7</v>
      </c>
    </row>
    <row r="2982" spans="1:12">
      <c r="A2982" t="n">
        <v>33430</v>
      </c>
      <c r="B2982" s="37" t="n">
        <v>26</v>
      </c>
      <c r="C2982" s="7" t="n">
        <v>17</v>
      </c>
      <c r="D2982" s="7" t="s">
        <v>373</v>
      </c>
      <c r="E2982" s="7" t="n">
        <v>2</v>
      </c>
      <c r="F2982" s="7" t="n">
        <v>0</v>
      </c>
    </row>
    <row r="2983" spans="1:12">
      <c r="A2983" t="s">
        <v>4</v>
      </c>
      <c r="B2983" s="4" t="s">
        <v>5</v>
      </c>
    </row>
    <row r="2984" spans="1:12">
      <c r="A2984" t="n">
        <v>33455</v>
      </c>
      <c r="B2984" s="38" t="n">
        <v>28</v>
      </c>
    </row>
    <row r="2985" spans="1:12">
      <c r="A2985" t="s">
        <v>4</v>
      </c>
      <c r="B2985" s="4" t="s">
        <v>5</v>
      </c>
      <c r="C2985" s="4" t="s">
        <v>10</v>
      </c>
      <c r="D2985" s="4" t="s">
        <v>7</v>
      </c>
    </row>
    <row r="2986" spans="1:12">
      <c r="A2986" t="n">
        <v>33456</v>
      </c>
      <c r="B2986" s="40" t="n">
        <v>89</v>
      </c>
      <c r="C2986" s="7" t="n">
        <v>65533</v>
      </c>
      <c r="D2986" s="7" t="n">
        <v>1</v>
      </c>
    </row>
    <row r="2987" spans="1:12">
      <c r="A2987" t="s">
        <v>4</v>
      </c>
      <c r="B2987" s="4" t="s">
        <v>5</v>
      </c>
      <c r="C2987" s="4" t="s">
        <v>7</v>
      </c>
      <c r="D2987" s="4" t="s">
        <v>10</v>
      </c>
      <c r="E2987" s="4" t="s">
        <v>10</v>
      </c>
      <c r="F2987" s="4" t="s">
        <v>7</v>
      </c>
    </row>
    <row r="2988" spans="1:12">
      <c r="A2988" t="n">
        <v>33460</v>
      </c>
      <c r="B2988" s="42" t="n">
        <v>25</v>
      </c>
      <c r="C2988" s="7" t="n">
        <v>1</v>
      </c>
      <c r="D2988" s="7" t="n">
        <v>65535</v>
      </c>
      <c r="E2988" s="7" t="n">
        <v>65535</v>
      </c>
      <c r="F2988" s="7" t="n">
        <v>0</v>
      </c>
    </row>
    <row r="2989" spans="1:12">
      <c r="A2989" t="s">
        <v>4</v>
      </c>
      <c r="B2989" s="4" t="s">
        <v>5</v>
      </c>
      <c r="C2989" s="4" t="s">
        <v>7</v>
      </c>
      <c r="D2989" s="4" t="s">
        <v>10</v>
      </c>
      <c r="E2989" s="4" t="s">
        <v>15</v>
      </c>
    </row>
    <row r="2990" spans="1:12">
      <c r="A2990" t="n">
        <v>33467</v>
      </c>
      <c r="B2990" s="41" t="n">
        <v>58</v>
      </c>
      <c r="C2990" s="7" t="n">
        <v>101</v>
      </c>
      <c r="D2990" s="7" t="n">
        <v>500</v>
      </c>
      <c r="E2990" s="7" t="n">
        <v>1</v>
      </c>
    </row>
    <row r="2991" spans="1:12">
      <c r="A2991" t="s">
        <v>4</v>
      </c>
      <c r="B2991" s="4" t="s">
        <v>5</v>
      </c>
      <c r="C2991" s="4" t="s">
        <v>7</v>
      </c>
      <c r="D2991" s="4" t="s">
        <v>10</v>
      </c>
    </row>
    <row r="2992" spans="1:12">
      <c r="A2992" t="n">
        <v>33475</v>
      </c>
      <c r="B2992" s="41" t="n">
        <v>58</v>
      </c>
      <c r="C2992" s="7" t="n">
        <v>254</v>
      </c>
      <c r="D2992" s="7" t="n">
        <v>0</v>
      </c>
    </row>
    <row r="2993" spans="1:6">
      <c r="A2993" t="s">
        <v>4</v>
      </c>
      <c r="B2993" s="4" t="s">
        <v>5</v>
      </c>
      <c r="C2993" s="4" t="s">
        <v>7</v>
      </c>
      <c r="D2993" s="4" t="s">
        <v>7</v>
      </c>
      <c r="E2993" s="4" t="s">
        <v>15</v>
      </c>
      <c r="F2993" s="4" t="s">
        <v>15</v>
      </c>
      <c r="G2993" s="4" t="s">
        <v>15</v>
      </c>
      <c r="H2993" s="4" t="s">
        <v>10</v>
      </c>
    </row>
    <row r="2994" spans="1:6">
      <c r="A2994" t="n">
        <v>33479</v>
      </c>
      <c r="B2994" s="54" t="n">
        <v>45</v>
      </c>
      <c r="C2994" s="7" t="n">
        <v>2</v>
      </c>
      <c r="D2994" s="7" t="n">
        <v>3</v>
      </c>
      <c r="E2994" s="7" t="n">
        <v>-12.3500003814697</v>
      </c>
      <c r="F2994" s="7" t="n">
        <v>1</v>
      </c>
      <c r="G2994" s="7" t="n">
        <v>5.19999980926514</v>
      </c>
      <c r="H2994" s="7" t="n">
        <v>0</v>
      </c>
    </row>
    <row r="2995" spans="1:6">
      <c r="A2995" t="s">
        <v>4</v>
      </c>
      <c r="B2995" s="4" t="s">
        <v>5</v>
      </c>
      <c r="C2995" s="4" t="s">
        <v>7</v>
      </c>
      <c r="D2995" s="4" t="s">
        <v>7</v>
      </c>
      <c r="E2995" s="4" t="s">
        <v>15</v>
      </c>
      <c r="F2995" s="4" t="s">
        <v>15</v>
      </c>
      <c r="G2995" s="4" t="s">
        <v>15</v>
      </c>
      <c r="H2995" s="4" t="s">
        <v>10</v>
      </c>
      <c r="I2995" s="4" t="s">
        <v>7</v>
      </c>
    </row>
    <row r="2996" spans="1:6">
      <c r="A2996" t="n">
        <v>33496</v>
      </c>
      <c r="B2996" s="54" t="n">
        <v>45</v>
      </c>
      <c r="C2996" s="7" t="n">
        <v>4</v>
      </c>
      <c r="D2996" s="7" t="n">
        <v>3</v>
      </c>
      <c r="E2996" s="7" t="n">
        <v>9</v>
      </c>
      <c r="F2996" s="7" t="n">
        <v>13</v>
      </c>
      <c r="G2996" s="7" t="n">
        <v>0</v>
      </c>
      <c r="H2996" s="7" t="n">
        <v>0</v>
      </c>
      <c r="I2996" s="7" t="n">
        <v>0</v>
      </c>
    </row>
    <row r="2997" spans="1:6">
      <c r="A2997" t="s">
        <v>4</v>
      </c>
      <c r="B2997" s="4" t="s">
        <v>5</v>
      </c>
      <c r="C2997" s="4" t="s">
        <v>7</v>
      </c>
      <c r="D2997" s="4" t="s">
        <v>7</v>
      </c>
      <c r="E2997" s="4" t="s">
        <v>15</v>
      </c>
      <c r="F2997" s="4" t="s">
        <v>10</v>
      </c>
    </row>
    <row r="2998" spans="1:6">
      <c r="A2998" t="n">
        <v>33514</v>
      </c>
      <c r="B2998" s="54" t="n">
        <v>45</v>
      </c>
      <c r="C2998" s="7" t="n">
        <v>5</v>
      </c>
      <c r="D2998" s="7" t="n">
        <v>3</v>
      </c>
      <c r="E2998" s="7" t="n">
        <v>5.5</v>
      </c>
      <c r="F2998" s="7" t="n">
        <v>0</v>
      </c>
    </row>
    <row r="2999" spans="1:6">
      <c r="A2999" t="s">
        <v>4</v>
      </c>
      <c r="B2999" s="4" t="s">
        <v>5</v>
      </c>
      <c r="C2999" s="4" t="s">
        <v>7</v>
      </c>
      <c r="D2999" s="4" t="s">
        <v>7</v>
      </c>
      <c r="E2999" s="4" t="s">
        <v>15</v>
      </c>
      <c r="F2999" s="4" t="s">
        <v>10</v>
      </c>
    </row>
    <row r="3000" spans="1:6">
      <c r="A3000" t="n">
        <v>33523</v>
      </c>
      <c r="B3000" s="54" t="n">
        <v>45</v>
      </c>
      <c r="C3000" s="7" t="n">
        <v>11</v>
      </c>
      <c r="D3000" s="7" t="n">
        <v>3</v>
      </c>
      <c r="E3000" s="7" t="n">
        <v>28.2000007629395</v>
      </c>
      <c r="F3000" s="7" t="n">
        <v>0</v>
      </c>
    </row>
    <row r="3001" spans="1:6">
      <c r="A3001" t="s">
        <v>4</v>
      </c>
      <c r="B3001" s="4" t="s">
        <v>5</v>
      </c>
      <c r="C3001" s="4" t="s">
        <v>7</v>
      </c>
      <c r="D3001" s="4" t="s">
        <v>7</v>
      </c>
      <c r="E3001" s="4" t="s">
        <v>15</v>
      </c>
      <c r="F3001" s="4" t="s">
        <v>15</v>
      </c>
      <c r="G3001" s="4" t="s">
        <v>15</v>
      </c>
      <c r="H3001" s="4" t="s">
        <v>10</v>
      </c>
      <c r="I3001" s="4" t="s">
        <v>7</v>
      </c>
    </row>
    <row r="3002" spans="1:6">
      <c r="A3002" t="n">
        <v>33532</v>
      </c>
      <c r="B3002" s="54" t="n">
        <v>45</v>
      </c>
      <c r="C3002" s="7" t="n">
        <v>4</v>
      </c>
      <c r="D3002" s="7" t="n">
        <v>3</v>
      </c>
      <c r="E3002" s="7" t="n">
        <v>9</v>
      </c>
      <c r="F3002" s="7" t="n">
        <v>29</v>
      </c>
      <c r="G3002" s="7" t="n">
        <v>0</v>
      </c>
      <c r="H3002" s="7" t="n">
        <v>50000</v>
      </c>
      <c r="I3002" s="7" t="n">
        <v>0</v>
      </c>
    </row>
    <row r="3003" spans="1:6">
      <c r="A3003" t="s">
        <v>4</v>
      </c>
      <c r="B3003" s="4" t="s">
        <v>5</v>
      </c>
      <c r="C3003" s="4" t="s">
        <v>7</v>
      </c>
      <c r="D3003" s="4" t="s">
        <v>7</v>
      </c>
      <c r="E3003" s="4" t="s">
        <v>15</v>
      </c>
      <c r="F3003" s="4" t="s">
        <v>10</v>
      </c>
    </row>
    <row r="3004" spans="1:6">
      <c r="A3004" t="n">
        <v>33550</v>
      </c>
      <c r="B3004" s="54" t="n">
        <v>45</v>
      </c>
      <c r="C3004" s="7" t="n">
        <v>5</v>
      </c>
      <c r="D3004" s="7" t="n">
        <v>3</v>
      </c>
      <c r="E3004" s="7" t="n">
        <v>5.80000019073486</v>
      </c>
      <c r="F3004" s="7" t="n">
        <v>50000</v>
      </c>
    </row>
    <row r="3005" spans="1:6">
      <c r="A3005" t="s">
        <v>4</v>
      </c>
      <c r="B3005" s="4" t="s">
        <v>5</v>
      </c>
      <c r="C3005" s="4" t="s">
        <v>7</v>
      </c>
    </row>
    <row r="3006" spans="1:6">
      <c r="A3006" t="n">
        <v>33559</v>
      </c>
      <c r="B3006" s="53" t="n">
        <v>116</v>
      </c>
      <c r="C3006" s="7" t="n">
        <v>0</v>
      </c>
    </row>
    <row r="3007" spans="1:6">
      <c r="A3007" t="s">
        <v>4</v>
      </c>
      <c r="B3007" s="4" t="s">
        <v>5</v>
      </c>
      <c r="C3007" s="4" t="s">
        <v>7</v>
      </c>
      <c r="D3007" s="4" t="s">
        <v>10</v>
      </c>
    </row>
    <row r="3008" spans="1:6">
      <c r="A3008" t="n">
        <v>33561</v>
      </c>
      <c r="B3008" s="53" t="n">
        <v>116</v>
      </c>
      <c r="C3008" s="7" t="n">
        <v>2</v>
      </c>
      <c r="D3008" s="7" t="n">
        <v>1</v>
      </c>
    </row>
    <row r="3009" spans="1:9">
      <c r="A3009" t="s">
        <v>4</v>
      </c>
      <c r="B3009" s="4" t="s">
        <v>5</v>
      </c>
      <c r="C3009" s="4" t="s">
        <v>7</v>
      </c>
      <c r="D3009" s="4" t="s">
        <v>16</v>
      </c>
    </row>
    <row r="3010" spans="1:9">
      <c r="A3010" t="n">
        <v>33565</v>
      </c>
      <c r="B3010" s="53" t="n">
        <v>116</v>
      </c>
      <c r="C3010" s="7" t="n">
        <v>5</v>
      </c>
      <c r="D3010" s="7" t="n">
        <v>1092616192</v>
      </c>
    </row>
    <row r="3011" spans="1:9">
      <c r="A3011" t="s">
        <v>4</v>
      </c>
      <c r="B3011" s="4" t="s">
        <v>5</v>
      </c>
      <c r="C3011" s="4" t="s">
        <v>7</v>
      </c>
      <c r="D3011" s="4" t="s">
        <v>10</v>
      </c>
    </row>
    <row r="3012" spans="1:9">
      <c r="A3012" t="n">
        <v>33571</v>
      </c>
      <c r="B3012" s="53" t="n">
        <v>116</v>
      </c>
      <c r="C3012" s="7" t="n">
        <v>6</v>
      </c>
      <c r="D3012" s="7" t="n">
        <v>1</v>
      </c>
    </row>
    <row r="3013" spans="1:9">
      <c r="A3013" t="s">
        <v>4</v>
      </c>
      <c r="B3013" s="4" t="s">
        <v>5</v>
      </c>
      <c r="C3013" s="4" t="s">
        <v>10</v>
      </c>
      <c r="D3013" s="4" t="s">
        <v>7</v>
      </c>
      <c r="E3013" s="4" t="s">
        <v>8</v>
      </c>
      <c r="F3013" s="4" t="s">
        <v>15</v>
      </c>
      <c r="G3013" s="4" t="s">
        <v>15</v>
      </c>
      <c r="H3013" s="4" t="s">
        <v>15</v>
      </c>
    </row>
    <row r="3014" spans="1:9">
      <c r="A3014" t="n">
        <v>33575</v>
      </c>
      <c r="B3014" s="30" t="n">
        <v>48</v>
      </c>
      <c r="C3014" s="7" t="n">
        <v>16</v>
      </c>
      <c r="D3014" s="7" t="n">
        <v>0</v>
      </c>
      <c r="E3014" s="7" t="s">
        <v>293</v>
      </c>
      <c r="F3014" s="7" t="n">
        <v>-1</v>
      </c>
      <c r="G3014" s="7" t="n">
        <v>1</v>
      </c>
      <c r="H3014" s="7" t="n">
        <v>2.80259692864963e-45</v>
      </c>
    </row>
    <row r="3015" spans="1:9">
      <c r="A3015" t="s">
        <v>4</v>
      </c>
      <c r="B3015" s="4" t="s">
        <v>5</v>
      </c>
      <c r="C3015" s="4" t="s">
        <v>7</v>
      </c>
      <c r="D3015" s="4" t="s">
        <v>10</v>
      </c>
    </row>
    <row r="3016" spans="1:9">
      <c r="A3016" t="n">
        <v>33607</v>
      </c>
      <c r="B3016" s="41" t="n">
        <v>58</v>
      </c>
      <c r="C3016" s="7" t="n">
        <v>255</v>
      </c>
      <c r="D3016" s="7" t="n">
        <v>0</v>
      </c>
    </row>
    <row r="3017" spans="1:9">
      <c r="A3017" t="s">
        <v>4</v>
      </c>
      <c r="B3017" s="4" t="s">
        <v>5</v>
      </c>
      <c r="C3017" s="4" t="s">
        <v>10</v>
      </c>
    </row>
    <row r="3018" spans="1:9">
      <c r="A3018" t="n">
        <v>33611</v>
      </c>
      <c r="B3018" s="27" t="n">
        <v>16</v>
      </c>
      <c r="C3018" s="7" t="n">
        <v>500</v>
      </c>
    </row>
    <row r="3019" spans="1:9">
      <c r="A3019" t="s">
        <v>4</v>
      </c>
      <c r="B3019" s="4" t="s">
        <v>5</v>
      </c>
      <c r="C3019" s="4" t="s">
        <v>7</v>
      </c>
      <c r="D3019" s="4" t="s">
        <v>10</v>
      </c>
      <c r="E3019" s="4" t="s">
        <v>8</v>
      </c>
    </row>
    <row r="3020" spans="1:9">
      <c r="A3020" t="n">
        <v>33614</v>
      </c>
      <c r="B3020" s="32" t="n">
        <v>51</v>
      </c>
      <c r="C3020" s="7" t="n">
        <v>4</v>
      </c>
      <c r="D3020" s="7" t="n">
        <v>16</v>
      </c>
      <c r="E3020" s="7" t="s">
        <v>87</v>
      </c>
    </row>
    <row r="3021" spans="1:9">
      <c r="A3021" t="s">
        <v>4</v>
      </c>
      <c r="B3021" s="4" t="s">
        <v>5</v>
      </c>
      <c r="C3021" s="4" t="s">
        <v>10</v>
      </c>
    </row>
    <row r="3022" spans="1:9">
      <c r="A3022" t="n">
        <v>33628</v>
      </c>
      <c r="B3022" s="27" t="n">
        <v>16</v>
      </c>
      <c r="C3022" s="7" t="n">
        <v>0</v>
      </c>
    </row>
    <row r="3023" spans="1:9">
      <c r="A3023" t="s">
        <v>4</v>
      </c>
      <c r="B3023" s="4" t="s">
        <v>5</v>
      </c>
      <c r="C3023" s="4" t="s">
        <v>10</v>
      </c>
      <c r="D3023" s="4" t="s">
        <v>59</v>
      </c>
      <c r="E3023" s="4" t="s">
        <v>7</v>
      </c>
      <c r="F3023" s="4" t="s">
        <v>7</v>
      </c>
      <c r="G3023" s="4" t="s">
        <v>59</v>
      </c>
      <c r="H3023" s="4" t="s">
        <v>7</v>
      </c>
      <c r="I3023" s="4" t="s">
        <v>7</v>
      </c>
      <c r="J3023" s="4" t="s">
        <v>59</v>
      </c>
      <c r="K3023" s="4" t="s">
        <v>7</v>
      </c>
      <c r="L3023" s="4" t="s">
        <v>7</v>
      </c>
    </row>
    <row r="3024" spans="1:9">
      <c r="A3024" t="n">
        <v>33631</v>
      </c>
      <c r="B3024" s="37" t="n">
        <v>26</v>
      </c>
      <c r="C3024" s="7" t="n">
        <v>16</v>
      </c>
      <c r="D3024" s="7" t="s">
        <v>374</v>
      </c>
      <c r="E3024" s="7" t="n">
        <v>2</v>
      </c>
      <c r="F3024" s="7" t="n">
        <v>3</v>
      </c>
      <c r="G3024" s="7" t="s">
        <v>375</v>
      </c>
      <c r="H3024" s="7" t="n">
        <v>2</v>
      </c>
      <c r="I3024" s="7" t="n">
        <v>3</v>
      </c>
      <c r="J3024" s="7" t="s">
        <v>376</v>
      </c>
      <c r="K3024" s="7" t="n">
        <v>2</v>
      </c>
      <c r="L3024" s="7" t="n">
        <v>0</v>
      </c>
    </row>
    <row r="3025" spans="1:12">
      <c r="A3025" t="s">
        <v>4</v>
      </c>
      <c r="B3025" s="4" t="s">
        <v>5</v>
      </c>
    </row>
    <row r="3026" spans="1:12">
      <c r="A3026" t="n">
        <v>33908</v>
      </c>
      <c r="B3026" s="38" t="n">
        <v>28</v>
      </c>
    </row>
    <row r="3027" spans="1:12">
      <c r="A3027" t="s">
        <v>4</v>
      </c>
      <c r="B3027" s="4" t="s">
        <v>5</v>
      </c>
      <c r="C3027" s="4" t="s">
        <v>10</v>
      </c>
      <c r="D3027" s="4" t="s">
        <v>10</v>
      </c>
      <c r="E3027" s="4" t="s">
        <v>10</v>
      </c>
    </row>
    <row r="3028" spans="1:12">
      <c r="A3028" t="n">
        <v>33909</v>
      </c>
      <c r="B3028" s="34" t="n">
        <v>61</v>
      </c>
      <c r="C3028" s="7" t="n">
        <v>0</v>
      </c>
      <c r="D3028" s="7" t="n">
        <v>16</v>
      </c>
      <c r="E3028" s="7" t="n">
        <v>1000</v>
      </c>
    </row>
    <row r="3029" spans="1:12">
      <c r="A3029" t="s">
        <v>4</v>
      </c>
      <c r="B3029" s="4" t="s">
        <v>5</v>
      </c>
      <c r="C3029" s="4" t="s">
        <v>10</v>
      </c>
      <c r="D3029" s="4" t="s">
        <v>10</v>
      </c>
      <c r="E3029" s="4" t="s">
        <v>10</v>
      </c>
    </row>
    <row r="3030" spans="1:12">
      <c r="A3030" t="n">
        <v>33916</v>
      </c>
      <c r="B3030" s="34" t="n">
        <v>61</v>
      </c>
      <c r="C3030" s="7" t="n">
        <v>17</v>
      </c>
      <c r="D3030" s="7" t="n">
        <v>0</v>
      </c>
      <c r="E3030" s="7" t="n">
        <v>1000</v>
      </c>
    </row>
    <row r="3031" spans="1:12">
      <c r="A3031" t="s">
        <v>4</v>
      </c>
      <c r="B3031" s="4" t="s">
        <v>5</v>
      </c>
      <c r="C3031" s="4" t="s">
        <v>10</v>
      </c>
      <c r="D3031" s="4" t="s">
        <v>10</v>
      </c>
      <c r="E3031" s="4" t="s">
        <v>10</v>
      </c>
    </row>
    <row r="3032" spans="1:12">
      <c r="A3032" t="n">
        <v>33923</v>
      </c>
      <c r="B3032" s="34" t="n">
        <v>61</v>
      </c>
      <c r="C3032" s="7" t="n">
        <v>18</v>
      </c>
      <c r="D3032" s="7" t="n">
        <v>0</v>
      </c>
      <c r="E3032" s="7" t="n">
        <v>1000</v>
      </c>
    </row>
    <row r="3033" spans="1:12">
      <c r="A3033" t="s">
        <v>4</v>
      </c>
      <c r="B3033" s="4" t="s">
        <v>5</v>
      </c>
      <c r="C3033" s="4" t="s">
        <v>7</v>
      </c>
      <c r="D3033" s="4" t="s">
        <v>10</v>
      </c>
      <c r="E3033" s="4" t="s">
        <v>8</v>
      </c>
    </row>
    <row r="3034" spans="1:12">
      <c r="A3034" t="n">
        <v>33930</v>
      </c>
      <c r="B3034" s="32" t="n">
        <v>51</v>
      </c>
      <c r="C3034" s="7" t="n">
        <v>4</v>
      </c>
      <c r="D3034" s="7" t="n">
        <v>0</v>
      </c>
      <c r="E3034" s="7" t="s">
        <v>362</v>
      </c>
    </row>
    <row r="3035" spans="1:12">
      <c r="A3035" t="s">
        <v>4</v>
      </c>
      <c r="B3035" s="4" t="s">
        <v>5</v>
      </c>
      <c r="C3035" s="4" t="s">
        <v>10</v>
      </c>
    </row>
    <row r="3036" spans="1:12">
      <c r="A3036" t="n">
        <v>33943</v>
      </c>
      <c r="B3036" s="27" t="n">
        <v>16</v>
      </c>
      <c r="C3036" s="7" t="n">
        <v>0</v>
      </c>
    </row>
    <row r="3037" spans="1:12">
      <c r="A3037" t="s">
        <v>4</v>
      </c>
      <c r="B3037" s="4" t="s">
        <v>5</v>
      </c>
      <c r="C3037" s="4" t="s">
        <v>10</v>
      </c>
      <c r="D3037" s="4" t="s">
        <v>59</v>
      </c>
      <c r="E3037" s="4" t="s">
        <v>7</v>
      </c>
      <c r="F3037" s="4" t="s">
        <v>7</v>
      </c>
      <c r="G3037" s="4" t="s">
        <v>59</v>
      </c>
      <c r="H3037" s="4" t="s">
        <v>7</v>
      </c>
      <c r="I3037" s="4" t="s">
        <v>7</v>
      </c>
    </row>
    <row r="3038" spans="1:12">
      <c r="A3038" t="n">
        <v>33946</v>
      </c>
      <c r="B3038" s="37" t="n">
        <v>26</v>
      </c>
      <c r="C3038" s="7" t="n">
        <v>0</v>
      </c>
      <c r="D3038" s="7" t="s">
        <v>377</v>
      </c>
      <c r="E3038" s="7" t="n">
        <v>2</v>
      </c>
      <c r="F3038" s="7" t="n">
        <v>3</v>
      </c>
      <c r="G3038" s="7" t="s">
        <v>378</v>
      </c>
      <c r="H3038" s="7" t="n">
        <v>2</v>
      </c>
      <c r="I3038" s="7" t="n">
        <v>0</v>
      </c>
    </row>
    <row r="3039" spans="1:12">
      <c r="A3039" t="s">
        <v>4</v>
      </c>
      <c r="B3039" s="4" t="s">
        <v>5</v>
      </c>
    </row>
    <row r="3040" spans="1:12">
      <c r="A3040" t="n">
        <v>33999</v>
      </c>
      <c r="B3040" s="38" t="n">
        <v>28</v>
      </c>
    </row>
    <row r="3041" spans="1:9">
      <c r="A3041" t="s">
        <v>4</v>
      </c>
      <c r="B3041" s="4" t="s">
        <v>5</v>
      </c>
      <c r="C3041" s="4" t="s">
        <v>10</v>
      </c>
    </row>
    <row r="3042" spans="1:9">
      <c r="A3042" t="n">
        <v>34000</v>
      </c>
      <c r="B3042" s="27" t="n">
        <v>16</v>
      </c>
      <c r="C3042" s="7" t="n">
        <v>500</v>
      </c>
    </row>
    <row r="3043" spans="1:9">
      <c r="A3043" t="s">
        <v>4</v>
      </c>
      <c r="B3043" s="4" t="s">
        <v>5</v>
      </c>
      <c r="C3043" s="4" t="s">
        <v>7</v>
      </c>
      <c r="D3043" s="4" t="s">
        <v>10</v>
      </c>
      <c r="E3043" s="4" t="s">
        <v>8</v>
      </c>
    </row>
    <row r="3044" spans="1:9">
      <c r="A3044" t="n">
        <v>34003</v>
      </c>
      <c r="B3044" s="32" t="n">
        <v>51</v>
      </c>
      <c r="C3044" s="7" t="n">
        <v>4</v>
      </c>
      <c r="D3044" s="7" t="n">
        <v>5703</v>
      </c>
      <c r="E3044" s="7" t="s">
        <v>106</v>
      </c>
    </row>
    <row r="3045" spans="1:9">
      <c r="A3045" t="s">
        <v>4</v>
      </c>
      <c r="B3045" s="4" t="s">
        <v>5</v>
      </c>
      <c r="C3045" s="4" t="s">
        <v>10</v>
      </c>
    </row>
    <row r="3046" spans="1:9">
      <c r="A3046" t="n">
        <v>34017</v>
      </c>
      <c r="B3046" s="27" t="n">
        <v>16</v>
      </c>
      <c r="C3046" s="7" t="n">
        <v>0</v>
      </c>
    </row>
    <row r="3047" spans="1:9">
      <c r="A3047" t="s">
        <v>4</v>
      </c>
      <c r="B3047" s="4" t="s">
        <v>5</v>
      </c>
      <c r="C3047" s="4" t="s">
        <v>10</v>
      </c>
      <c r="D3047" s="4" t="s">
        <v>59</v>
      </c>
      <c r="E3047" s="4" t="s">
        <v>7</v>
      </c>
      <c r="F3047" s="4" t="s">
        <v>7</v>
      </c>
      <c r="G3047" s="4" t="s">
        <v>59</v>
      </c>
      <c r="H3047" s="4" t="s">
        <v>7</v>
      </c>
      <c r="I3047" s="4" t="s">
        <v>7</v>
      </c>
    </row>
    <row r="3048" spans="1:9">
      <c r="A3048" t="n">
        <v>34020</v>
      </c>
      <c r="B3048" s="37" t="n">
        <v>26</v>
      </c>
      <c r="C3048" s="7" t="n">
        <v>5703</v>
      </c>
      <c r="D3048" s="7" t="s">
        <v>379</v>
      </c>
      <c r="E3048" s="7" t="n">
        <v>2</v>
      </c>
      <c r="F3048" s="7" t="n">
        <v>3</v>
      </c>
      <c r="G3048" s="7" t="s">
        <v>380</v>
      </c>
      <c r="H3048" s="7" t="n">
        <v>2</v>
      </c>
      <c r="I3048" s="7" t="n">
        <v>0</v>
      </c>
    </row>
    <row r="3049" spans="1:9">
      <c r="A3049" t="s">
        <v>4</v>
      </c>
      <c r="B3049" s="4" t="s">
        <v>5</v>
      </c>
    </row>
    <row r="3050" spans="1:9">
      <c r="A3050" t="n">
        <v>34181</v>
      </c>
      <c r="B3050" s="38" t="n">
        <v>28</v>
      </c>
    </row>
    <row r="3051" spans="1:9">
      <c r="A3051" t="s">
        <v>4</v>
      </c>
      <c r="B3051" s="4" t="s">
        <v>5</v>
      </c>
      <c r="C3051" s="4" t="s">
        <v>7</v>
      </c>
      <c r="D3051" s="4" t="s">
        <v>10</v>
      </c>
      <c r="E3051" s="4" t="s">
        <v>8</v>
      </c>
    </row>
    <row r="3052" spans="1:9">
      <c r="A3052" t="n">
        <v>34182</v>
      </c>
      <c r="B3052" s="32" t="n">
        <v>51</v>
      </c>
      <c r="C3052" s="7" t="n">
        <v>4</v>
      </c>
      <c r="D3052" s="7" t="n">
        <v>5704</v>
      </c>
      <c r="E3052" s="7" t="s">
        <v>58</v>
      </c>
    </row>
    <row r="3053" spans="1:9">
      <c r="A3053" t="s">
        <v>4</v>
      </c>
      <c r="B3053" s="4" t="s">
        <v>5</v>
      </c>
      <c r="C3053" s="4" t="s">
        <v>10</v>
      </c>
    </row>
    <row r="3054" spans="1:9">
      <c r="A3054" t="n">
        <v>34196</v>
      </c>
      <c r="B3054" s="27" t="n">
        <v>16</v>
      </c>
      <c r="C3054" s="7" t="n">
        <v>0</v>
      </c>
    </row>
    <row r="3055" spans="1:9">
      <c r="A3055" t="s">
        <v>4</v>
      </c>
      <c r="B3055" s="4" t="s">
        <v>5</v>
      </c>
      <c r="C3055" s="4" t="s">
        <v>10</v>
      </c>
      <c r="D3055" s="4" t="s">
        <v>59</v>
      </c>
      <c r="E3055" s="4" t="s">
        <v>7</v>
      </c>
      <c r="F3055" s="4" t="s">
        <v>7</v>
      </c>
      <c r="G3055" s="4" t="s">
        <v>59</v>
      </c>
      <c r="H3055" s="4" t="s">
        <v>7</v>
      </c>
      <c r="I3055" s="4" t="s">
        <v>7</v>
      </c>
    </row>
    <row r="3056" spans="1:9">
      <c r="A3056" t="n">
        <v>34199</v>
      </c>
      <c r="B3056" s="37" t="n">
        <v>26</v>
      </c>
      <c r="C3056" s="7" t="n">
        <v>5704</v>
      </c>
      <c r="D3056" s="7" t="s">
        <v>381</v>
      </c>
      <c r="E3056" s="7" t="n">
        <v>2</v>
      </c>
      <c r="F3056" s="7" t="n">
        <v>3</v>
      </c>
      <c r="G3056" s="7" t="s">
        <v>382</v>
      </c>
      <c r="H3056" s="7" t="n">
        <v>2</v>
      </c>
      <c r="I3056" s="7" t="n">
        <v>0</v>
      </c>
    </row>
    <row r="3057" spans="1:9">
      <c r="A3057" t="s">
        <v>4</v>
      </c>
      <c r="B3057" s="4" t="s">
        <v>5</v>
      </c>
    </row>
    <row r="3058" spans="1:9">
      <c r="A3058" t="n">
        <v>34330</v>
      </c>
      <c r="B3058" s="38" t="n">
        <v>28</v>
      </c>
    </row>
    <row r="3059" spans="1:9">
      <c r="A3059" t="s">
        <v>4</v>
      </c>
      <c r="B3059" s="4" t="s">
        <v>5</v>
      </c>
      <c r="C3059" s="4" t="s">
        <v>7</v>
      </c>
      <c r="D3059" s="4" t="s">
        <v>10</v>
      </c>
      <c r="E3059" s="4" t="s">
        <v>8</v>
      </c>
    </row>
    <row r="3060" spans="1:9">
      <c r="A3060" t="n">
        <v>34331</v>
      </c>
      <c r="B3060" s="32" t="n">
        <v>51</v>
      </c>
      <c r="C3060" s="7" t="n">
        <v>4</v>
      </c>
      <c r="D3060" s="7" t="n">
        <v>17</v>
      </c>
      <c r="E3060" s="7" t="s">
        <v>125</v>
      </c>
    </row>
    <row r="3061" spans="1:9">
      <c r="A3061" t="s">
        <v>4</v>
      </c>
      <c r="B3061" s="4" t="s">
        <v>5</v>
      </c>
      <c r="C3061" s="4" t="s">
        <v>10</v>
      </c>
    </row>
    <row r="3062" spans="1:9">
      <c r="A3062" t="n">
        <v>34345</v>
      </c>
      <c r="B3062" s="27" t="n">
        <v>16</v>
      </c>
      <c r="C3062" s="7" t="n">
        <v>0</v>
      </c>
    </row>
    <row r="3063" spans="1:9">
      <c r="A3063" t="s">
        <v>4</v>
      </c>
      <c r="B3063" s="4" t="s">
        <v>5</v>
      </c>
      <c r="C3063" s="4" t="s">
        <v>10</v>
      </c>
      <c r="D3063" s="4" t="s">
        <v>59</v>
      </c>
      <c r="E3063" s="4" t="s">
        <v>7</v>
      </c>
      <c r="F3063" s="4" t="s">
        <v>7</v>
      </c>
      <c r="G3063" s="4" t="s">
        <v>59</v>
      </c>
      <c r="H3063" s="4" t="s">
        <v>7</v>
      </c>
      <c r="I3063" s="4" t="s">
        <v>7</v>
      </c>
    </row>
    <row r="3064" spans="1:9">
      <c r="A3064" t="n">
        <v>34348</v>
      </c>
      <c r="B3064" s="37" t="n">
        <v>26</v>
      </c>
      <c r="C3064" s="7" t="n">
        <v>17</v>
      </c>
      <c r="D3064" s="7" t="s">
        <v>383</v>
      </c>
      <c r="E3064" s="7" t="n">
        <v>2</v>
      </c>
      <c r="F3064" s="7" t="n">
        <v>3</v>
      </c>
      <c r="G3064" s="7" t="s">
        <v>384</v>
      </c>
      <c r="H3064" s="7" t="n">
        <v>2</v>
      </c>
      <c r="I3064" s="7" t="n">
        <v>0</v>
      </c>
    </row>
    <row r="3065" spans="1:9">
      <c r="A3065" t="s">
        <v>4</v>
      </c>
      <c r="B3065" s="4" t="s">
        <v>5</v>
      </c>
    </row>
    <row r="3066" spans="1:9">
      <c r="A3066" t="n">
        <v>34480</v>
      </c>
      <c r="B3066" s="38" t="n">
        <v>28</v>
      </c>
    </row>
    <row r="3067" spans="1:9">
      <c r="A3067" t="s">
        <v>4</v>
      </c>
      <c r="B3067" s="4" t="s">
        <v>5</v>
      </c>
      <c r="C3067" s="4" t="s">
        <v>10</v>
      </c>
      <c r="D3067" s="4" t="s">
        <v>7</v>
      </c>
      <c r="E3067" s="4" t="s">
        <v>15</v>
      </c>
      <c r="F3067" s="4" t="s">
        <v>10</v>
      </c>
    </row>
    <row r="3068" spans="1:9">
      <c r="A3068" t="n">
        <v>34481</v>
      </c>
      <c r="B3068" s="39" t="n">
        <v>59</v>
      </c>
      <c r="C3068" s="7" t="n">
        <v>0</v>
      </c>
      <c r="D3068" s="7" t="n">
        <v>8</v>
      </c>
      <c r="E3068" s="7" t="n">
        <v>0.150000005960464</v>
      </c>
      <c r="F3068" s="7" t="n">
        <v>0</v>
      </c>
    </row>
    <row r="3069" spans="1:9">
      <c r="A3069" t="s">
        <v>4</v>
      </c>
      <c r="B3069" s="4" t="s">
        <v>5</v>
      </c>
      <c r="C3069" s="4" t="s">
        <v>10</v>
      </c>
    </row>
    <row r="3070" spans="1:9">
      <c r="A3070" t="n">
        <v>34491</v>
      </c>
      <c r="B3070" s="27" t="n">
        <v>16</v>
      </c>
      <c r="C3070" s="7" t="n">
        <v>1500</v>
      </c>
    </row>
    <row r="3071" spans="1:9">
      <c r="A3071" t="s">
        <v>4</v>
      </c>
      <c r="B3071" s="4" t="s">
        <v>5</v>
      </c>
      <c r="C3071" s="4" t="s">
        <v>10</v>
      </c>
      <c r="D3071" s="4" t="s">
        <v>7</v>
      </c>
      <c r="E3071" s="4" t="s">
        <v>15</v>
      </c>
      <c r="F3071" s="4" t="s">
        <v>10</v>
      </c>
    </row>
    <row r="3072" spans="1:9">
      <c r="A3072" t="n">
        <v>34494</v>
      </c>
      <c r="B3072" s="39" t="n">
        <v>59</v>
      </c>
      <c r="C3072" s="7" t="n">
        <v>0</v>
      </c>
      <c r="D3072" s="7" t="n">
        <v>255</v>
      </c>
      <c r="E3072" s="7" t="n">
        <v>0</v>
      </c>
      <c r="F3072" s="7" t="n">
        <v>0</v>
      </c>
    </row>
    <row r="3073" spans="1:9">
      <c r="A3073" t="s">
        <v>4</v>
      </c>
      <c r="B3073" s="4" t="s">
        <v>5</v>
      </c>
      <c r="C3073" s="4" t="s">
        <v>10</v>
      </c>
      <c r="D3073" s="4" t="s">
        <v>10</v>
      </c>
      <c r="E3073" s="4" t="s">
        <v>10</v>
      </c>
    </row>
    <row r="3074" spans="1:9">
      <c r="A3074" t="n">
        <v>34504</v>
      </c>
      <c r="B3074" s="34" t="n">
        <v>61</v>
      </c>
      <c r="C3074" s="7" t="n">
        <v>0</v>
      </c>
      <c r="D3074" s="7" t="n">
        <v>17</v>
      </c>
      <c r="E3074" s="7" t="n">
        <v>1000</v>
      </c>
    </row>
    <row r="3075" spans="1:9">
      <c r="A3075" t="s">
        <v>4</v>
      </c>
      <c r="B3075" s="4" t="s">
        <v>5</v>
      </c>
      <c r="C3075" s="4" t="s">
        <v>7</v>
      </c>
      <c r="D3075" s="4" t="s">
        <v>10</v>
      </c>
      <c r="E3075" s="4" t="s">
        <v>8</v>
      </c>
    </row>
    <row r="3076" spans="1:9">
      <c r="A3076" t="n">
        <v>34511</v>
      </c>
      <c r="B3076" s="32" t="n">
        <v>51</v>
      </c>
      <c r="C3076" s="7" t="n">
        <v>4</v>
      </c>
      <c r="D3076" s="7" t="n">
        <v>0</v>
      </c>
      <c r="E3076" s="7" t="s">
        <v>362</v>
      </c>
    </row>
    <row r="3077" spans="1:9">
      <c r="A3077" t="s">
        <v>4</v>
      </c>
      <c r="B3077" s="4" t="s">
        <v>5</v>
      </c>
      <c r="C3077" s="4" t="s">
        <v>10</v>
      </c>
    </row>
    <row r="3078" spans="1:9">
      <c r="A3078" t="n">
        <v>34524</v>
      </c>
      <c r="B3078" s="27" t="n">
        <v>16</v>
      </c>
      <c r="C3078" s="7" t="n">
        <v>0</v>
      </c>
    </row>
    <row r="3079" spans="1:9">
      <c r="A3079" t="s">
        <v>4</v>
      </c>
      <c r="B3079" s="4" t="s">
        <v>5</v>
      </c>
      <c r="C3079" s="4" t="s">
        <v>10</v>
      </c>
      <c r="D3079" s="4" t="s">
        <v>59</v>
      </c>
      <c r="E3079" s="4" t="s">
        <v>7</v>
      </c>
      <c r="F3079" s="4" t="s">
        <v>7</v>
      </c>
    </row>
    <row r="3080" spans="1:9">
      <c r="A3080" t="n">
        <v>34527</v>
      </c>
      <c r="B3080" s="37" t="n">
        <v>26</v>
      </c>
      <c r="C3080" s="7" t="n">
        <v>0</v>
      </c>
      <c r="D3080" s="7" t="s">
        <v>385</v>
      </c>
      <c r="E3080" s="7" t="n">
        <v>2</v>
      </c>
      <c r="F3080" s="7" t="n">
        <v>0</v>
      </c>
    </row>
    <row r="3081" spans="1:9">
      <c r="A3081" t="s">
        <v>4</v>
      </c>
      <c r="B3081" s="4" t="s">
        <v>5</v>
      </c>
    </row>
    <row r="3082" spans="1:9">
      <c r="A3082" t="n">
        <v>34602</v>
      </c>
      <c r="B3082" s="38" t="n">
        <v>28</v>
      </c>
    </row>
    <row r="3083" spans="1:9">
      <c r="A3083" t="s">
        <v>4</v>
      </c>
      <c r="B3083" s="4" t="s">
        <v>5</v>
      </c>
      <c r="C3083" s="4" t="s">
        <v>10</v>
      </c>
      <c r="D3083" s="4" t="s">
        <v>10</v>
      </c>
      <c r="E3083" s="4" t="s">
        <v>10</v>
      </c>
    </row>
    <row r="3084" spans="1:9">
      <c r="A3084" t="n">
        <v>34603</v>
      </c>
      <c r="B3084" s="34" t="n">
        <v>61</v>
      </c>
      <c r="C3084" s="7" t="n">
        <v>0</v>
      </c>
      <c r="D3084" s="7" t="n">
        <v>5703</v>
      </c>
      <c r="E3084" s="7" t="n">
        <v>1000</v>
      </c>
    </row>
    <row r="3085" spans="1:9">
      <c r="A3085" t="s">
        <v>4</v>
      </c>
      <c r="B3085" s="4" t="s">
        <v>5</v>
      </c>
      <c r="C3085" s="4" t="s">
        <v>10</v>
      </c>
    </row>
    <row r="3086" spans="1:9">
      <c r="A3086" t="n">
        <v>34610</v>
      </c>
      <c r="B3086" s="27" t="n">
        <v>16</v>
      </c>
      <c r="C3086" s="7" t="n">
        <v>500</v>
      </c>
    </row>
    <row r="3087" spans="1:9">
      <c r="A3087" t="s">
        <v>4</v>
      </c>
      <c r="B3087" s="4" t="s">
        <v>5</v>
      </c>
      <c r="C3087" s="4" t="s">
        <v>7</v>
      </c>
      <c r="D3087" s="4" t="s">
        <v>10</v>
      </c>
      <c r="E3087" s="4" t="s">
        <v>8</v>
      </c>
    </row>
    <row r="3088" spans="1:9">
      <c r="A3088" t="n">
        <v>34613</v>
      </c>
      <c r="B3088" s="32" t="n">
        <v>51</v>
      </c>
      <c r="C3088" s="7" t="n">
        <v>4</v>
      </c>
      <c r="D3088" s="7" t="n">
        <v>0</v>
      </c>
      <c r="E3088" s="7" t="s">
        <v>362</v>
      </c>
    </row>
    <row r="3089" spans="1:6">
      <c r="A3089" t="s">
        <v>4</v>
      </c>
      <c r="B3089" s="4" t="s">
        <v>5</v>
      </c>
      <c r="C3089" s="4" t="s">
        <v>10</v>
      </c>
    </row>
    <row r="3090" spans="1:6">
      <c r="A3090" t="n">
        <v>34626</v>
      </c>
      <c r="B3090" s="27" t="n">
        <v>16</v>
      </c>
      <c r="C3090" s="7" t="n">
        <v>0</v>
      </c>
    </row>
    <row r="3091" spans="1:6">
      <c r="A3091" t="s">
        <v>4</v>
      </c>
      <c r="B3091" s="4" t="s">
        <v>5</v>
      </c>
      <c r="C3091" s="4" t="s">
        <v>10</v>
      </c>
      <c r="D3091" s="4" t="s">
        <v>59</v>
      </c>
      <c r="E3091" s="4" t="s">
        <v>7</v>
      </c>
      <c r="F3091" s="4" t="s">
        <v>7</v>
      </c>
    </row>
    <row r="3092" spans="1:6">
      <c r="A3092" t="n">
        <v>34629</v>
      </c>
      <c r="B3092" s="37" t="n">
        <v>26</v>
      </c>
      <c r="C3092" s="7" t="n">
        <v>0</v>
      </c>
      <c r="D3092" s="7" t="s">
        <v>386</v>
      </c>
      <c r="E3092" s="7" t="n">
        <v>2</v>
      </c>
      <c r="F3092" s="7" t="n">
        <v>0</v>
      </c>
    </row>
    <row r="3093" spans="1:6">
      <c r="A3093" t="s">
        <v>4</v>
      </c>
      <c r="B3093" s="4" t="s">
        <v>5</v>
      </c>
    </row>
    <row r="3094" spans="1:6">
      <c r="A3094" t="n">
        <v>34697</v>
      </c>
      <c r="B3094" s="38" t="n">
        <v>28</v>
      </c>
    </row>
    <row r="3095" spans="1:6">
      <c r="A3095" t="s">
        <v>4</v>
      </c>
      <c r="B3095" s="4" t="s">
        <v>5</v>
      </c>
      <c r="C3095" s="4" t="s">
        <v>7</v>
      </c>
      <c r="D3095" s="4" t="s">
        <v>10</v>
      </c>
      <c r="E3095" s="4" t="s">
        <v>15</v>
      </c>
    </row>
    <row r="3096" spans="1:6">
      <c r="A3096" t="n">
        <v>34698</v>
      </c>
      <c r="B3096" s="41" t="n">
        <v>58</v>
      </c>
      <c r="C3096" s="7" t="n">
        <v>0</v>
      </c>
      <c r="D3096" s="7" t="n">
        <v>1000</v>
      </c>
      <c r="E3096" s="7" t="n">
        <v>1</v>
      </c>
    </row>
    <row r="3097" spans="1:6">
      <c r="A3097" t="s">
        <v>4</v>
      </c>
      <c r="B3097" s="4" t="s">
        <v>5</v>
      </c>
      <c r="C3097" s="4" t="s">
        <v>7</v>
      </c>
      <c r="D3097" s="4" t="s">
        <v>10</v>
      </c>
      <c r="E3097" s="4" t="s">
        <v>7</v>
      </c>
    </row>
    <row r="3098" spans="1:6">
      <c r="A3098" t="n">
        <v>34706</v>
      </c>
      <c r="B3098" s="17" t="n">
        <v>49</v>
      </c>
      <c r="C3098" s="7" t="n">
        <v>1</v>
      </c>
      <c r="D3098" s="7" t="n">
        <v>3000</v>
      </c>
      <c r="E3098" s="7" t="n">
        <v>0</v>
      </c>
    </row>
    <row r="3099" spans="1:6">
      <c r="A3099" t="s">
        <v>4</v>
      </c>
      <c r="B3099" s="4" t="s">
        <v>5</v>
      </c>
      <c r="C3099" s="4" t="s">
        <v>7</v>
      </c>
      <c r="D3099" s="4" t="s">
        <v>7</v>
      </c>
    </row>
    <row r="3100" spans="1:6">
      <c r="A3100" t="n">
        <v>34711</v>
      </c>
      <c r="B3100" s="17" t="n">
        <v>49</v>
      </c>
      <c r="C3100" s="7" t="n">
        <v>2</v>
      </c>
      <c r="D3100" s="7" t="n">
        <v>0</v>
      </c>
    </row>
    <row r="3101" spans="1:6">
      <c r="A3101" t="s">
        <v>4</v>
      </c>
      <c r="B3101" s="4" t="s">
        <v>5</v>
      </c>
      <c r="C3101" s="4" t="s">
        <v>7</v>
      </c>
      <c r="D3101" s="4" t="s">
        <v>10</v>
      </c>
    </row>
    <row r="3102" spans="1:6">
      <c r="A3102" t="n">
        <v>34714</v>
      </c>
      <c r="B3102" s="17" t="n">
        <v>49</v>
      </c>
      <c r="C3102" s="7" t="n">
        <v>6</v>
      </c>
      <c r="D3102" s="7" t="n">
        <v>1</v>
      </c>
    </row>
    <row r="3103" spans="1:6">
      <c r="A3103" t="s">
        <v>4</v>
      </c>
      <c r="B3103" s="4" t="s">
        <v>5</v>
      </c>
      <c r="C3103" s="4" t="s">
        <v>7</v>
      </c>
      <c r="D3103" s="4" t="s">
        <v>10</v>
      </c>
    </row>
    <row r="3104" spans="1:6">
      <c r="A3104" t="n">
        <v>34718</v>
      </c>
      <c r="B3104" s="41" t="n">
        <v>58</v>
      </c>
      <c r="C3104" s="7" t="n">
        <v>255</v>
      </c>
      <c r="D3104" s="7" t="n">
        <v>0</v>
      </c>
    </row>
    <row r="3105" spans="1:6">
      <c r="A3105" t="s">
        <v>4</v>
      </c>
      <c r="B3105" s="4" t="s">
        <v>5</v>
      </c>
      <c r="C3105" s="4" t="s">
        <v>10</v>
      </c>
    </row>
    <row r="3106" spans="1:6">
      <c r="A3106" t="n">
        <v>34722</v>
      </c>
      <c r="B3106" s="27" t="n">
        <v>16</v>
      </c>
      <c r="C3106" s="7" t="n">
        <v>1000</v>
      </c>
    </row>
    <row r="3107" spans="1:6">
      <c r="A3107" t="s">
        <v>4</v>
      </c>
      <c r="B3107" s="4" t="s">
        <v>5</v>
      </c>
      <c r="C3107" s="4" t="s">
        <v>7</v>
      </c>
      <c r="D3107" s="4" t="s">
        <v>7</v>
      </c>
      <c r="E3107" s="4" t="s">
        <v>7</v>
      </c>
      <c r="F3107" s="4" t="s">
        <v>15</v>
      </c>
      <c r="G3107" s="4" t="s">
        <v>15</v>
      </c>
      <c r="H3107" s="4" t="s">
        <v>15</v>
      </c>
      <c r="I3107" s="4" t="s">
        <v>15</v>
      </c>
      <c r="J3107" s="4" t="s">
        <v>15</v>
      </c>
    </row>
    <row r="3108" spans="1:6">
      <c r="A3108" t="n">
        <v>34725</v>
      </c>
      <c r="B3108" s="51" t="n">
        <v>76</v>
      </c>
      <c r="C3108" s="7" t="n">
        <v>0</v>
      </c>
      <c r="D3108" s="7" t="n">
        <v>3</v>
      </c>
      <c r="E3108" s="7" t="n">
        <v>0</v>
      </c>
      <c r="F3108" s="7" t="n">
        <v>1</v>
      </c>
      <c r="G3108" s="7" t="n">
        <v>1</v>
      </c>
      <c r="H3108" s="7" t="n">
        <v>1</v>
      </c>
      <c r="I3108" s="7" t="n">
        <v>1</v>
      </c>
      <c r="J3108" s="7" t="n">
        <v>1000</v>
      </c>
    </row>
    <row r="3109" spans="1:6">
      <c r="A3109" t="s">
        <v>4</v>
      </c>
      <c r="B3109" s="4" t="s">
        <v>5</v>
      </c>
      <c r="C3109" s="4" t="s">
        <v>7</v>
      </c>
      <c r="D3109" s="4" t="s">
        <v>7</v>
      </c>
    </row>
    <row r="3110" spans="1:6">
      <c r="A3110" t="n">
        <v>34749</v>
      </c>
      <c r="B3110" s="56" t="n">
        <v>77</v>
      </c>
      <c r="C3110" s="7" t="n">
        <v>0</v>
      </c>
      <c r="D3110" s="7" t="n">
        <v>3</v>
      </c>
    </row>
    <row r="3111" spans="1:6">
      <c r="A3111" t="s">
        <v>4</v>
      </c>
      <c r="B3111" s="4" t="s">
        <v>5</v>
      </c>
    </row>
    <row r="3112" spans="1:6">
      <c r="A3112" t="n">
        <v>34752</v>
      </c>
      <c r="B3112" s="58" t="n">
        <v>88</v>
      </c>
    </row>
    <row r="3113" spans="1:6">
      <c r="A3113" t="s">
        <v>4</v>
      </c>
      <c r="B3113" s="4" t="s">
        <v>5</v>
      </c>
      <c r="C3113" s="4" t="s">
        <v>7</v>
      </c>
      <c r="D3113" s="4" t="s">
        <v>7</v>
      </c>
      <c r="E3113" s="4" t="s">
        <v>7</v>
      </c>
      <c r="F3113" s="4" t="s">
        <v>15</v>
      </c>
      <c r="G3113" s="4" t="s">
        <v>15</v>
      </c>
      <c r="H3113" s="4" t="s">
        <v>15</v>
      </c>
      <c r="I3113" s="4" t="s">
        <v>15</v>
      </c>
      <c r="J3113" s="4" t="s">
        <v>15</v>
      </c>
    </row>
    <row r="3114" spans="1:6">
      <c r="A3114" t="n">
        <v>34753</v>
      </c>
      <c r="B3114" s="51" t="n">
        <v>76</v>
      </c>
      <c r="C3114" s="7" t="n">
        <v>0</v>
      </c>
      <c r="D3114" s="7" t="n">
        <v>3</v>
      </c>
      <c r="E3114" s="7" t="n">
        <v>0</v>
      </c>
      <c r="F3114" s="7" t="n">
        <v>1</v>
      </c>
      <c r="G3114" s="7" t="n">
        <v>1</v>
      </c>
      <c r="H3114" s="7" t="n">
        <v>1</v>
      </c>
      <c r="I3114" s="7" t="n">
        <v>0</v>
      </c>
      <c r="J3114" s="7" t="n">
        <v>1000</v>
      </c>
    </row>
    <row r="3115" spans="1:6">
      <c r="A3115" t="s">
        <v>4</v>
      </c>
      <c r="B3115" s="4" t="s">
        <v>5</v>
      </c>
      <c r="C3115" s="4" t="s">
        <v>7</v>
      </c>
      <c r="D3115" s="4" t="s">
        <v>7</v>
      </c>
    </row>
    <row r="3116" spans="1:6">
      <c r="A3116" t="n">
        <v>34777</v>
      </c>
      <c r="B3116" s="56" t="n">
        <v>77</v>
      </c>
      <c r="C3116" s="7" t="n">
        <v>0</v>
      </c>
      <c r="D3116" s="7" t="n">
        <v>3</v>
      </c>
    </row>
    <row r="3117" spans="1:6">
      <c r="A3117" t="s">
        <v>4</v>
      </c>
      <c r="B3117" s="4" t="s">
        <v>5</v>
      </c>
      <c r="C3117" s="4" t="s">
        <v>7</v>
      </c>
      <c r="D3117" s="4" t="s">
        <v>7</v>
      </c>
      <c r="E3117" s="4" t="s">
        <v>15</v>
      </c>
      <c r="F3117" s="4" t="s">
        <v>15</v>
      </c>
      <c r="G3117" s="4" t="s">
        <v>15</v>
      </c>
      <c r="H3117" s="4" t="s">
        <v>10</v>
      </c>
    </row>
    <row r="3118" spans="1:6">
      <c r="A3118" t="n">
        <v>34780</v>
      </c>
      <c r="B3118" s="54" t="n">
        <v>45</v>
      </c>
      <c r="C3118" s="7" t="n">
        <v>2</v>
      </c>
      <c r="D3118" s="7" t="n">
        <v>3</v>
      </c>
      <c r="E3118" s="7" t="n">
        <v>-4.84999990463257</v>
      </c>
      <c r="F3118" s="7" t="n">
        <v>1.29999995231628</v>
      </c>
      <c r="G3118" s="7" t="n">
        <v>7.5</v>
      </c>
      <c r="H3118" s="7" t="n">
        <v>0</v>
      </c>
    </row>
    <row r="3119" spans="1:6">
      <c r="A3119" t="s">
        <v>4</v>
      </c>
      <c r="B3119" s="4" t="s">
        <v>5</v>
      </c>
      <c r="C3119" s="4" t="s">
        <v>7</v>
      </c>
      <c r="D3119" s="4" t="s">
        <v>7</v>
      </c>
      <c r="E3119" s="4" t="s">
        <v>15</v>
      </c>
      <c r="F3119" s="4" t="s">
        <v>15</v>
      </c>
      <c r="G3119" s="4" t="s">
        <v>15</v>
      </c>
      <c r="H3119" s="4" t="s">
        <v>10</v>
      </c>
      <c r="I3119" s="4" t="s">
        <v>7</v>
      </c>
    </row>
    <row r="3120" spans="1:6">
      <c r="A3120" t="n">
        <v>34797</v>
      </c>
      <c r="B3120" s="54" t="n">
        <v>45</v>
      </c>
      <c r="C3120" s="7" t="n">
        <v>4</v>
      </c>
      <c r="D3120" s="7" t="n">
        <v>3</v>
      </c>
      <c r="E3120" s="7" t="n">
        <v>5</v>
      </c>
      <c r="F3120" s="7" t="n">
        <v>55</v>
      </c>
      <c r="G3120" s="7" t="n">
        <v>0</v>
      </c>
      <c r="H3120" s="7" t="n">
        <v>0</v>
      </c>
      <c r="I3120" s="7" t="n">
        <v>0</v>
      </c>
    </row>
    <row r="3121" spans="1:10">
      <c r="A3121" t="s">
        <v>4</v>
      </c>
      <c r="B3121" s="4" t="s">
        <v>5</v>
      </c>
      <c r="C3121" s="4" t="s">
        <v>7</v>
      </c>
      <c r="D3121" s="4" t="s">
        <v>7</v>
      </c>
      <c r="E3121" s="4" t="s">
        <v>15</v>
      </c>
      <c r="F3121" s="4" t="s">
        <v>10</v>
      </c>
    </row>
    <row r="3122" spans="1:10">
      <c r="A3122" t="n">
        <v>34815</v>
      </c>
      <c r="B3122" s="54" t="n">
        <v>45</v>
      </c>
      <c r="C3122" s="7" t="n">
        <v>5</v>
      </c>
      <c r="D3122" s="7" t="n">
        <v>3</v>
      </c>
      <c r="E3122" s="7" t="n">
        <v>3.79999995231628</v>
      </c>
      <c r="F3122" s="7" t="n">
        <v>0</v>
      </c>
    </row>
    <row r="3123" spans="1:10">
      <c r="A3123" t="s">
        <v>4</v>
      </c>
      <c r="B3123" s="4" t="s">
        <v>5</v>
      </c>
      <c r="C3123" s="4" t="s">
        <v>7</v>
      </c>
      <c r="D3123" s="4" t="s">
        <v>7</v>
      </c>
      <c r="E3123" s="4" t="s">
        <v>15</v>
      </c>
      <c r="F3123" s="4" t="s">
        <v>10</v>
      </c>
    </row>
    <row r="3124" spans="1:10">
      <c r="A3124" t="n">
        <v>34824</v>
      </c>
      <c r="B3124" s="54" t="n">
        <v>45</v>
      </c>
      <c r="C3124" s="7" t="n">
        <v>11</v>
      </c>
      <c r="D3124" s="7" t="n">
        <v>3</v>
      </c>
      <c r="E3124" s="7" t="n">
        <v>34</v>
      </c>
      <c r="F3124" s="7" t="n">
        <v>0</v>
      </c>
    </row>
    <row r="3125" spans="1:10">
      <c r="A3125" t="s">
        <v>4</v>
      </c>
      <c r="B3125" s="4" t="s">
        <v>5</v>
      </c>
      <c r="C3125" s="4" t="s">
        <v>10</v>
      </c>
      <c r="D3125" s="4" t="s">
        <v>15</v>
      </c>
      <c r="E3125" s="4" t="s">
        <v>15</v>
      </c>
      <c r="F3125" s="4" t="s">
        <v>15</v>
      </c>
      <c r="G3125" s="4" t="s">
        <v>15</v>
      </c>
    </row>
    <row r="3126" spans="1:10">
      <c r="A3126" t="n">
        <v>34833</v>
      </c>
      <c r="B3126" s="26" t="n">
        <v>46</v>
      </c>
      <c r="C3126" s="7" t="n">
        <v>0</v>
      </c>
      <c r="D3126" s="7" t="n">
        <v>-5</v>
      </c>
      <c r="E3126" s="7" t="n">
        <v>0</v>
      </c>
      <c r="F3126" s="7" t="n">
        <v>7.5</v>
      </c>
      <c r="G3126" s="7" t="n">
        <v>90</v>
      </c>
    </row>
    <row r="3127" spans="1:10">
      <c r="A3127" t="s">
        <v>4</v>
      </c>
      <c r="B3127" s="4" t="s">
        <v>5</v>
      </c>
      <c r="C3127" s="4" t="s">
        <v>10</v>
      </c>
      <c r="D3127" s="4" t="s">
        <v>15</v>
      </c>
      <c r="E3127" s="4" t="s">
        <v>15</v>
      </c>
      <c r="F3127" s="4" t="s">
        <v>15</v>
      </c>
      <c r="G3127" s="4" t="s">
        <v>10</v>
      </c>
      <c r="H3127" s="4" t="s">
        <v>10</v>
      </c>
    </row>
    <row r="3128" spans="1:10">
      <c r="A3128" t="n">
        <v>34852</v>
      </c>
      <c r="B3128" s="28" t="n">
        <v>60</v>
      </c>
      <c r="C3128" s="7" t="n">
        <v>0</v>
      </c>
      <c r="D3128" s="7" t="n">
        <v>0</v>
      </c>
      <c r="E3128" s="7" t="n">
        <v>0</v>
      </c>
      <c r="F3128" s="7" t="n">
        <v>0</v>
      </c>
      <c r="G3128" s="7" t="n">
        <v>0</v>
      </c>
      <c r="H3128" s="7" t="n">
        <v>1</v>
      </c>
    </row>
    <row r="3129" spans="1:10">
      <c r="A3129" t="s">
        <v>4</v>
      </c>
      <c r="B3129" s="4" t="s">
        <v>5</v>
      </c>
      <c r="C3129" s="4" t="s">
        <v>10</v>
      </c>
      <c r="D3129" s="4" t="s">
        <v>15</v>
      </c>
      <c r="E3129" s="4" t="s">
        <v>15</v>
      </c>
      <c r="F3129" s="4" t="s">
        <v>15</v>
      </c>
      <c r="G3129" s="4" t="s">
        <v>10</v>
      </c>
      <c r="H3129" s="4" t="s">
        <v>10</v>
      </c>
    </row>
    <row r="3130" spans="1:10">
      <c r="A3130" t="n">
        <v>34871</v>
      </c>
      <c r="B3130" s="28" t="n">
        <v>60</v>
      </c>
      <c r="C3130" s="7" t="n">
        <v>0</v>
      </c>
      <c r="D3130" s="7" t="n">
        <v>0</v>
      </c>
      <c r="E3130" s="7" t="n">
        <v>0</v>
      </c>
      <c r="F3130" s="7" t="n">
        <v>0</v>
      </c>
      <c r="G3130" s="7" t="n">
        <v>0</v>
      </c>
      <c r="H3130" s="7" t="n">
        <v>0</v>
      </c>
    </row>
    <row r="3131" spans="1:10">
      <c r="A3131" t="s">
        <v>4</v>
      </c>
      <c r="B3131" s="4" t="s">
        <v>5</v>
      </c>
      <c r="C3131" s="4" t="s">
        <v>10</v>
      </c>
      <c r="D3131" s="4" t="s">
        <v>10</v>
      </c>
      <c r="E3131" s="4" t="s">
        <v>10</v>
      </c>
    </row>
    <row r="3132" spans="1:10">
      <c r="A3132" t="n">
        <v>34890</v>
      </c>
      <c r="B3132" s="34" t="n">
        <v>61</v>
      </c>
      <c r="C3132" s="7" t="n">
        <v>0</v>
      </c>
      <c r="D3132" s="7" t="n">
        <v>65533</v>
      </c>
      <c r="E3132" s="7" t="n">
        <v>0</v>
      </c>
    </row>
    <row r="3133" spans="1:10">
      <c r="A3133" t="s">
        <v>4</v>
      </c>
      <c r="B3133" s="4" t="s">
        <v>5</v>
      </c>
      <c r="C3133" s="4" t="s">
        <v>10</v>
      </c>
      <c r="D3133" s="4" t="s">
        <v>7</v>
      </c>
      <c r="E3133" s="4" t="s">
        <v>8</v>
      </c>
      <c r="F3133" s="4" t="s">
        <v>15</v>
      </c>
      <c r="G3133" s="4" t="s">
        <v>15</v>
      </c>
      <c r="H3133" s="4" t="s">
        <v>15</v>
      </c>
    </row>
    <row r="3134" spans="1:10">
      <c r="A3134" t="n">
        <v>34897</v>
      </c>
      <c r="B3134" s="30" t="n">
        <v>48</v>
      </c>
      <c r="C3134" s="7" t="n">
        <v>0</v>
      </c>
      <c r="D3134" s="7" t="n">
        <v>0</v>
      </c>
      <c r="E3134" s="7" t="s">
        <v>387</v>
      </c>
      <c r="F3134" s="7" t="n">
        <v>-1</v>
      </c>
      <c r="G3134" s="7" t="n">
        <v>1</v>
      </c>
      <c r="H3134" s="7" t="n">
        <v>0</v>
      </c>
    </row>
    <row r="3135" spans="1:10">
      <c r="A3135" t="s">
        <v>4</v>
      </c>
      <c r="B3135" s="4" t="s">
        <v>5</v>
      </c>
      <c r="C3135" s="4" t="s">
        <v>7</v>
      </c>
      <c r="D3135" s="4" t="s">
        <v>10</v>
      </c>
      <c r="E3135" s="4" t="s">
        <v>16</v>
      </c>
      <c r="F3135" s="4" t="s">
        <v>10</v>
      </c>
      <c r="G3135" s="4" t="s">
        <v>16</v>
      </c>
      <c r="H3135" s="4" t="s">
        <v>7</v>
      </c>
    </row>
    <row r="3136" spans="1:10">
      <c r="A3136" t="n">
        <v>34923</v>
      </c>
      <c r="B3136" s="17" t="n">
        <v>49</v>
      </c>
      <c r="C3136" s="7" t="n">
        <v>0</v>
      </c>
      <c r="D3136" s="7" t="n">
        <v>121</v>
      </c>
      <c r="E3136" s="7" t="n">
        <v>1065353216</v>
      </c>
      <c r="F3136" s="7" t="n">
        <v>0</v>
      </c>
      <c r="G3136" s="7" t="n">
        <v>0</v>
      </c>
      <c r="H3136" s="7" t="n">
        <v>0</v>
      </c>
    </row>
    <row r="3137" spans="1:8">
      <c r="A3137" t="s">
        <v>4</v>
      </c>
      <c r="B3137" s="4" t="s">
        <v>5</v>
      </c>
      <c r="C3137" s="4" t="s">
        <v>7</v>
      </c>
      <c r="D3137" s="4" t="s">
        <v>10</v>
      </c>
      <c r="E3137" s="4" t="s">
        <v>10</v>
      </c>
    </row>
    <row r="3138" spans="1:8">
      <c r="A3138" t="n">
        <v>34938</v>
      </c>
      <c r="B3138" s="17" t="n">
        <v>49</v>
      </c>
      <c r="C3138" s="7" t="n">
        <v>5</v>
      </c>
      <c r="D3138" s="7" t="n">
        <v>120</v>
      </c>
      <c r="E3138" s="7" t="n">
        <v>121</v>
      </c>
    </row>
    <row r="3139" spans="1:8">
      <c r="A3139" t="s">
        <v>4</v>
      </c>
      <c r="B3139" s="4" t="s">
        <v>5</v>
      </c>
      <c r="C3139" s="4" t="s">
        <v>7</v>
      </c>
    </row>
    <row r="3140" spans="1:8">
      <c r="A3140" t="n">
        <v>34944</v>
      </c>
      <c r="B3140" s="53" t="n">
        <v>116</v>
      </c>
      <c r="C3140" s="7" t="n">
        <v>0</v>
      </c>
    </row>
    <row r="3141" spans="1:8">
      <c r="A3141" t="s">
        <v>4</v>
      </c>
      <c r="B3141" s="4" t="s">
        <v>5</v>
      </c>
      <c r="C3141" s="4" t="s">
        <v>7</v>
      </c>
      <c r="D3141" s="4" t="s">
        <v>10</v>
      </c>
    </row>
    <row r="3142" spans="1:8">
      <c r="A3142" t="n">
        <v>34946</v>
      </c>
      <c r="B3142" s="53" t="n">
        <v>116</v>
      </c>
      <c r="C3142" s="7" t="n">
        <v>2</v>
      </c>
      <c r="D3142" s="7" t="n">
        <v>1</v>
      </c>
    </row>
    <row r="3143" spans="1:8">
      <c r="A3143" t="s">
        <v>4</v>
      </c>
      <c r="B3143" s="4" t="s">
        <v>5</v>
      </c>
      <c r="C3143" s="4" t="s">
        <v>7</v>
      </c>
      <c r="D3143" s="4" t="s">
        <v>16</v>
      </c>
    </row>
    <row r="3144" spans="1:8">
      <c r="A3144" t="n">
        <v>34950</v>
      </c>
      <c r="B3144" s="53" t="n">
        <v>116</v>
      </c>
      <c r="C3144" s="7" t="n">
        <v>5</v>
      </c>
      <c r="D3144" s="7" t="n">
        <v>1084227584</v>
      </c>
    </row>
    <row r="3145" spans="1:8">
      <c r="A3145" t="s">
        <v>4</v>
      </c>
      <c r="B3145" s="4" t="s">
        <v>5</v>
      </c>
      <c r="C3145" s="4" t="s">
        <v>7</v>
      </c>
      <c r="D3145" s="4" t="s">
        <v>10</v>
      </c>
    </row>
    <row r="3146" spans="1:8">
      <c r="A3146" t="n">
        <v>34956</v>
      </c>
      <c r="B3146" s="53" t="n">
        <v>116</v>
      </c>
      <c r="C3146" s="7" t="n">
        <v>6</v>
      </c>
      <c r="D3146" s="7" t="n">
        <v>1</v>
      </c>
    </row>
    <row r="3147" spans="1:8">
      <c r="A3147" t="s">
        <v>4</v>
      </c>
      <c r="B3147" s="4" t="s">
        <v>5</v>
      </c>
      <c r="C3147" s="4" t="s">
        <v>7</v>
      </c>
      <c r="D3147" s="4" t="s">
        <v>10</v>
      </c>
      <c r="E3147" s="4" t="s">
        <v>8</v>
      </c>
      <c r="F3147" s="4" t="s">
        <v>8</v>
      </c>
      <c r="G3147" s="4" t="s">
        <v>8</v>
      </c>
      <c r="H3147" s="4" t="s">
        <v>8</v>
      </c>
    </row>
    <row r="3148" spans="1:8">
      <c r="A3148" t="n">
        <v>34960</v>
      </c>
      <c r="B3148" s="32" t="n">
        <v>51</v>
      </c>
      <c r="C3148" s="7" t="n">
        <v>3</v>
      </c>
      <c r="D3148" s="7" t="n">
        <v>0</v>
      </c>
      <c r="E3148" s="7" t="s">
        <v>39</v>
      </c>
      <c r="F3148" s="7" t="s">
        <v>42</v>
      </c>
      <c r="G3148" s="7" t="s">
        <v>41</v>
      </c>
      <c r="H3148" s="7" t="s">
        <v>42</v>
      </c>
    </row>
    <row r="3149" spans="1:8">
      <c r="A3149" t="s">
        <v>4</v>
      </c>
      <c r="B3149" s="4" t="s">
        <v>5</v>
      </c>
      <c r="C3149" s="4" t="s">
        <v>10</v>
      </c>
      <c r="D3149" s="4" t="s">
        <v>7</v>
      </c>
      <c r="E3149" s="4" t="s">
        <v>7</v>
      </c>
      <c r="F3149" s="4" t="s">
        <v>8</v>
      </c>
    </row>
    <row r="3150" spans="1:8">
      <c r="A3150" t="n">
        <v>34973</v>
      </c>
      <c r="B3150" s="46" t="n">
        <v>47</v>
      </c>
      <c r="C3150" s="7" t="n">
        <v>0</v>
      </c>
      <c r="D3150" s="7" t="n">
        <v>0</v>
      </c>
      <c r="E3150" s="7" t="n">
        <v>0</v>
      </c>
      <c r="F3150" s="7" t="s">
        <v>388</v>
      </c>
    </row>
    <row r="3151" spans="1:8">
      <c r="A3151" t="s">
        <v>4</v>
      </c>
      <c r="B3151" s="4" t="s">
        <v>5</v>
      </c>
      <c r="C3151" s="4" t="s">
        <v>7</v>
      </c>
      <c r="D3151" s="4" t="s">
        <v>7</v>
      </c>
      <c r="E3151" s="4" t="s">
        <v>15</v>
      </c>
      <c r="F3151" s="4" t="s">
        <v>10</v>
      </c>
    </row>
    <row r="3152" spans="1:8">
      <c r="A3152" t="n">
        <v>34987</v>
      </c>
      <c r="B3152" s="54" t="n">
        <v>45</v>
      </c>
      <c r="C3152" s="7" t="n">
        <v>5</v>
      </c>
      <c r="D3152" s="7" t="n">
        <v>3</v>
      </c>
      <c r="E3152" s="7" t="n">
        <v>3.29999995231628</v>
      </c>
      <c r="F3152" s="7" t="n">
        <v>2000</v>
      </c>
    </row>
    <row r="3153" spans="1:8">
      <c r="A3153" t="s">
        <v>4</v>
      </c>
      <c r="B3153" s="4" t="s">
        <v>5</v>
      </c>
      <c r="C3153" s="4" t="s">
        <v>7</v>
      </c>
      <c r="D3153" s="4" t="s">
        <v>10</v>
      </c>
      <c r="E3153" s="4" t="s">
        <v>15</v>
      </c>
    </row>
    <row r="3154" spans="1:8">
      <c r="A3154" t="n">
        <v>34996</v>
      </c>
      <c r="B3154" s="41" t="n">
        <v>58</v>
      </c>
      <c r="C3154" s="7" t="n">
        <v>100</v>
      </c>
      <c r="D3154" s="7" t="n">
        <v>1000</v>
      </c>
      <c r="E3154" s="7" t="n">
        <v>1</v>
      </c>
    </row>
    <row r="3155" spans="1:8">
      <c r="A3155" t="s">
        <v>4</v>
      </c>
      <c r="B3155" s="4" t="s">
        <v>5</v>
      </c>
      <c r="C3155" s="4" t="s">
        <v>7</v>
      </c>
      <c r="D3155" s="4" t="s">
        <v>10</v>
      </c>
    </row>
    <row r="3156" spans="1:8">
      <c r="A3156" t="n">
        <v>35004</v>
      </c>
      <c r="B3156" s="41" t="n">
        <v>58</v>
      </c>
      <c r="C3156" s="7" t="n">
        <v>255</v>
      </c>
      <c r="D3156" s="7" t="n">
        <v>0</v>
      </c>
    </row>
    <row r="3157" spans="1:8">
      <c r="A3157" t="s">
        <v>4</v>
      </c>
      <c r="B3157" s="4" t="s">
        <v>5</v>
      </c>
      <c r="C3157" s="4" t="s">
        <v>7</v>
      </c>
      <c r="D3157" s="4" t="s">
        <v>10</v>
      </c>
    </row>
    <row r="3158" spans="1:8">
      <c r="A3158" t="n">
        <v>35008</v>
      </c>
      <c r="B3158" s="54" t="n">
        <v>45</v>
      </c>
      <c r="C3158" s="7" t="n">
        <v>7</v>
      </c>
      <c r="D3158" s="7" t="n">
        <v>255</v>
      </c>
    </row>
    <row r="3159" spans="1:8">
      <c r="A3159" t="s">
        <v>4</v>
      </c>
      <c r="B3159" s="4" t="s">
        <v>5</v>
      </c>
      <c r="C3159" s="4" t="s">
        <v>7</v>
      </c>
      <c r="D3159" s="4" t="s">
        <v>10</v>
      </c>
      <c r="E3159" s="4" t="s">
        <v>8</v>
      </c>
    </row>
    <row r="3160" spans="1:8">
      <c r="A3160" t="n">
        <v>35012</v>
      </c>
      <c r="B3160" s="32" t="n">
        <v>51</v>
      </c>
      <c r="C3160" s="7" t="n">
        <v>4</v>
      </c>
      <c r="D3160" s="7" t="n">
        <v>0</v>
      </c>
      <c r="E3160" s="7" t="s">
        <v>389</v>
      </c>
    </row>
    <row r="3161" spans="1:8">
      <c r="A3161" t="s">
        <v>4</v>
      </c>
      <c r="B3161" s="4" t="s">
        <v>5</v>
      </c>
      <c r="C3161" s="4" t="s">
        <v>10</v>
      </c>
    </row>
    <row r="3162" spans="1:8">
      <c r="A3162" t="n">
        <v>35026</v>
      </c>
      <c r="B3162" s="27" t="n">
        <v>16</v>
      </c>
      <c r="C3162" s="7" t="n">
        <v>0</v>
      </c>
    </row>
    <row r="3163" spans="1:8">
      <c r="A3163" t="s">
        <v>4</v>
      </c>
      <c r="B3163" s="4" t="s">
        <v>5</v>
      </c>
      <c r="C3163" s="4" t="s">
        <v>10</v>
      </c>
      <c r="D3163" s="4" t="s">
        <v>59</v>
      </c>
      <c r="E3163" s="4" t="s">
        <v>7</v>
      </c>
      <c r="F3163" s="4" t="s">
        <v>7</v>
      </c>
      <c r="G3163" s="4" t="s">
        <v>59</v>
      </c>
      <c r="H3163" s="4" t="s">
        <v>7</v>
      </c>
      <c r="I3163" s="4" t="s">
        <v>7</v>
      </c>
      <c r="J3163" s="4" t="s">
        <v>59</v>
      </c>
      <c r="K3163" s="4" t="s">
        <v>7</v>
      </c>
      <c r="L3163" s="4" t="s">
        <v>7</v>
      </c>
    </row>
    <row r="3164" spans="1:8">
      <c r="A3164" t="n">
        <v>35029</v>
      </c>
      <c r="B3164" s="37" t="n">
        <v>26</v>
      </c>
      <c r="C3164" s="7" t="n">
        <v>0</v>
      </c>
      <c r="D3164" s="7" t="s">
        <v>390</v>
      </c>
      <c r="E3164" s="7" t="n">
        <v>2</v>
      </c>
      <c r="F3164" s="7" t="n">
        <v>3</v>
      </c>
      <c r="G3164" s="7" t="s">
        <v>391</v>
      </c>
      <c r="H3164" s="7" t="n">
        <v>2</v>
      </c>
      <c r="I3164" s="7" t="n">
        <v>3</v>
      </c>
      <c r="J3164" s="7" t="s">
        <v>392</v>
      </c>
      <c r="K3164" s="7" t="n">
        <v>2</v>
      </c>
      <c r="L3164" s="7" t="n">
        <v>0</v>
      </c>
    </row>
    <row r="3165" spans="1:8">
      <c r="A3165" t="s">
        <v>4</v>
      </c>
      <c r="B3165" s="4" t="s">
        <v>5</v>
      </c>
    </row>
    <row r="3166" spans="1:8">
      <c r="A3166" t="n">
        <v>35253</v>
      </c>
      <c r="B3166" s="38" t="n">
        <v>28</v>
      </c>
    </row>
    <row r="3167" spans="1:8">
      <c r="A3167" t="s">
        <v>4</v>
      </c>
      <c r="B3167" s="4" t="s">
        <v>5</v>
      </c>
      <c r="C3167" s="4" t="s">
        <v>7</v>
      </c>
      <c r="D3167" s="4" t="s">
        <v>10</v>
      </c>
      <c r="E3167" s="4" t="s">
        <v>15</v>
      </c>
    </row>
    <row r="3168" spans="1:8">
      <c r="A3168" t="n">
        <v>35254</v>
      </c>
      <c r="B3168" s="41" t="n">
        <v>58</v>
      </c>
      <c r="C3168" s="7" t="n">
        <v>0</v>
      </c>
      <c r="D3168" s="7" t="n">
        <v>1000</v>
      </c>
      <c r="E3168" s="7" t="n">
        <v>1</v>
      </c>
    </row>
    <row r="3169" spans="1:12">
      <c r="A3169" t="s">
        <v>4</v>
      </c>
      <c r="B3169" s="4" t="s">
        <v>5</v>
      </c>
      <c r="C3169" s="4" t="s">
        <v>7</v>
      </c>
      <c r="D3169" s="4" t="s">
        <v>10</v>
      </c>
    </row>
    <row r="3170" spans="1:12">
      <c r="A3170" t="n">
        <v>35262</v>
      </c>
      <c r="B3170" s="41" t="n">
        <v>58</v>
      </c>
      <c r="C3170" s="7" t="n">
        <v>255</v>
      </c>
      <c r="D3170" s="7" t="n">
        <v>0</v>
      </c>
    </row>
    <row r="3171" spans="1:12">
      <c r="A3171" t="s">
        <v>4</v>
      </c>
      <c r="B3171" s="4" t="s">
        <v>5</v>
      </c>
      <c r="C3171" s="4" t="s">
        <v>7</v>
      </c>
    </row>
    <row r="3172" spans="1:12">
      <c r="A3172" t="n">
        <v>35266</v>
      </c>
      <c r="B3172" s="59" t="n">
        <v>78</v>
      </c>
      <c r="C3172" s="7" t="n">
        <v>255</v>
      </c>
    </row>
    <row r="3173" spans="1:12">
      <c r="A3173" t="s">
        <v>4</v>
      </c>
      <c r="B3173" s="4" t="s">
        <v>5</v>
      </c>
      <c r="C3173" s="4" t="s">
        <v>10</v>
      </c>
    </row>
    <row r="3174" spans="1:12">
      <c r="A3174" t="n">
        <v>35268</v>
      </c>
      <c r="B3174" s="11" t="n">
        <v>12</v>
      </c>
      <c r="C3174" s="7" t="n">
        <v>8195</v>
      </c>
    </row>
    <row r="3175" spans="1:12">
      <c r="A3175" t="s">
        <v>4</v>
      </c>
      <c r="B3175" s="4" t="s">
        <v>5</v>
      </c>
      <c r="C3175" s="4" t="s">
        <v>10</v>
      </c>
    </row>
    <row r="3176" spans="1:12">
      <c r="A3176" t="n">
        <v>35271</v>
      </c>
      <c r="B3176" s="11" t="n">
        <v>12</v>
      </c>
      <c r="C3176" s="7" t="n">
        <v>8433</v>
      </c>
    </row>
    <row r="3177" spans="1:12">
      <c r="A3177" t="s">
        <v>4</v>
      </c>
      <c r="B3177" s="4" t="s">
        <v>5</v>
      </c>
      <c r="C3177" s="4" t="s">
        <v>10</v>
      </c>
      <c r="D3177" s="4" t="s">
        <v>7</v>
      </c>
      <c r="E3177" s="4" t="s">
        <v>10</v>
      </c>
    </row>
    <row r="3178" spans="1:12">
      <c r="A3178" t="n">
        <v>35274</v>
      </c>
      <c r="B3178" s="60" t="n">
        <v>104</v>
      </c>
      <c r="C3178" s="7" t="n">
        <v>100</v>
      </c>
      <c r="D3178" s="7" t="n">
        <v>1</v>
      </c>
      <c r="E3178" s="7" t="n">
        <v>3</v>
      </c>
    </row>
    <row r="3179" spans="1:12">
      <c r="A3179" t="s">
        <v>4</v>
      </c>
      <c r="B3179" s="4" t="s">
        <v>5</v>
      </c>
    </row>
    <row r="3180" spans="1:12">
      <c r="A3180" t="n">
        <v>35280</v>
      </c>
      <c r="B3180" s="5" t="n">
        <v>1</v>
      </c>
    </row>
    <row r="3181" spans="1:12">
      <c r="A3181" t="s">
        <v>4</v>
      </c>
      <c r="B3181" s="4" t="s">
        <v>5</v>
      </c>
      <c r="C3181" s="4" t="s">
        <v>10</v>
      </c>
      <c r="D3181" s="4" t="s">
        <v>7</v>
      </c>
      <c r="E3181" s="4" t="s">
        <v>7</v>
      </c>
    </row>
    <row r="3182" spans="1:12">
      <c r="A3182" t="n">
        <v>35281</v>
      </c>
      <c r="B3182" s="60" t="n">
        <v>104</v>
      </c>
      <c r="C3182" s="7" t="n">
        <v>100</v>
      </c>
      <c r="D3182" s="7" t="n">
        <v>3</v>
      </c>
      <c r="E3182" s="7" t="n">
        <v>2</v>
      </c>
    </row>
    <row r="3183" spans="1:12">
      <c r="A3183" t="s">
        <v>4</v>
      </c>
      <c r="B3183" s="4" t="s">
        <v>5</v>
      </c>
    </row>
    <row r="3184" spans="1:12">
      <c r="A3184" t="n">
        <v>35286</v>
      </c>
      <c r="B3184" s="5" t="n">
        <v>1</v>
      </c>
    </row>
    <row r="3185" spans="1:5">
      <c r="A3185" t="s">
        <v>4</v>
      </c>
      <c r="B3185" s="4" t="s">
        <v>5</v>
      </c>
      <c r="C3185" s="4" t="s">
        <v>10</v>
      </c>
      <c r="D3185" s="4" t="s">
        <v>7</v>
      </c>
      <c r="E3185" s="4" t="s">
        <v>7</v>
      </c>
    </row>
    <row r="3186" spans="1:5">
      <c r="A3186" t="n">
        <v>35287</v>
      </c>
      <c r="B3186" s="60" t="n">
        <v>104</v>
      </c>
      <c r="C3186" s="7" t="n">
        <v>101</v>
      </c>
      <c r="D3186" s="7" t="n">
        <v>3</v>
      </c>
      <c r="E3186" s="7" t="n">
        <v>1</v>
      </c>
    </row>
    <row r="3187" spans="1:5">
      <c r="A3187" t="s">
        <v>4</v>
      </c>
      <c r="B3187" s="4" t="s">
        <v>5</v>
      </c>
    </row>
    <row r="3188" spans="1:5">
      <c r="A3188" t="n">
        <v>35292</v>
      </c>
      <c r="B3188" s="5" t="n">
        <v>1</v>
      </c>
    </row>
    <row r="3189" spans="1:5">
      <c r="A3189" t="s">
        <v>4</v>
      </c>
      <c r="B3189" s="4" t="s">
        <v>5</v>
      </c>
      <c r="C3189" s="4" t="s">
        <v>10</v>
      </c>
      <c r="D3189" s="4" t="s">
        <v>7</v>
      </c>
      <c r="E3189" s="4" t="s">
        <v>10</v>
      </c>
    </row>
    <row r="3190" spans="1:5">
      <c r="A3190" t="n">
        <v>35293</v>
      </c>
      <c r="B3190" s="60" t="n">
        <v>104</v>
      </c>
      <c r="C3190" s="7" t="n">
        <v>101</v>
      </c>
      <c r="D3190" s="7" t="n">
        <v>1</v>
      </c>
      <c r="E3190" s="7" t="n">
        <v>0</v>
      </c>
    </row>
    <row r="3191" spans="1:5">
      <c r="A3191" t="s">
        <v>4</v>
      </c>
      <c r="B3191" s="4" t="s">
        <v>5</v>
      </c>
    </row>
    <row r="3192" spans="1:5">
      <c r="A3192" t="n">
        <v>35299</v>
      </c>
      <c r="B3192" s="5" t="n">
        <v>1</v>
      </c>
    </row>
    <row r="3193" spans="1:5">
      <c r="A3193" t="s">
        <v>4</v>
      </c>
      <c r="B3193" s="4" t="s">
        <v>5</v>
      </c>
      <c r="C3193" s="4" t="s">
        <v>10</v>
      </c>
      <c r="D3193" s="4" t="s">
        <v>16</v>
      </c>
    </row>
    <row r="3194" spans="1:5">
      <c r="A3194" t="n">
        <v>35300</v>
      </c>
      <c r="B3194" s="31" t="n">
        <v>43</v>
      </c>
      <c r="C3194" s="7" t="n">
        <v>122</v>
      </c>
      <c r="D3194" s="7" t="n">
        <v>1</v>
      </c>
    </row>
    <row r="3195" spans="1:5">
      <c r="A3195" t="s">
        <v>4</v>
      </c>
      <c r="B3195" s="4" t="s">
        <v>5</v>
      </c>
      <c r="C3195" s="4" t="s">
        <v>10</v>
      </c>
    </row>
    <row r="3196" spans="1:5">
      <c r="A3196" t="n">
        <v>35307</v>
      </c>
      <c r="B3196" s="14" t="n">
        <v>13</v>
      </c>
      <c r="C3196" s="7" t="n">
        <v>6413</v>
      </c>
    </row>
    <row r="3197" spans="1:5">
      <c r="A3197" t="s">
        <v>4</v>
      </c>
      <c r="B3197" s="4" t="s">
        <v>5</v>
      </c>
      <c r="C3197" s="4" t="s">
        <v>7</v>
      </c>
      <c r="D3197" s="4" t="s">
        <v>10</v>
      </c>
      <c r="E3197" s="4" t="s">
        <v>10</v>
      </c>
      <c r="F3197" s="4" t="s">
        <v>10</v>
      </c>
    </row>
    <row r="3198" spans="1:5">
      <c r="A3198" t="n">
        <v>35310</v>
      </c>
      <c r="B3198" s="61" t="n">
        <v>63</v>
      </c>
      <c r="C3198" s="7" t="n">
        <v>0</v>
      </c>
      <c r="D3198" s="7" t="n">
        <v>65535</v>
      </c>
      <c r="E3198" s="7" t="n">
        <v>45</v>
      </c>
      <c r="F3198" s="7" t="n">
        <v>0</v>
      </c>
    </row>
    <row r="3199" spans="1:5">
      <c r="A3199" t="s">
        <v>4</v>
      </c>
      <c r="B3199" s="4" t="s">
        <v>5</v>
      </c>
      <c r="C3199" s="4" t="s">
        <v>7</v>
      </c>
      <c r="D3199" s="4" t="s">
        <v>10</v>
      </c>
      <c r="E3199" s="4" t="s">
        <v>10</v>
      </c>
      <c r="F3199" s="4" t="s">
        <v>10</v>
      </c>
    </row>
    <row r="3200" spans="1:5">
      <c r="A3200" t="n">
        <v>35318</v>
      </c>
      <c r="B3200" s="61" t="n">
        <v>63</v>
      </c>
      <c r="C3200" s="7" t="n">
        <v>0</v>
      </c>
      <c r="D3200" s="7" t="n">
        <v>65535</v>
      </c>
      <c r="E3200" s="7" t="n">
        <v>32</v>
      </c>
      <c r="F3200" s="7" t="n">
        <v>100</v>
      </c>
    </row>
    <row r="3201" spans="1:6">
      <c r="A3201" t="s">
        <v>4</v>
      </c>
      <c r="B3201" s="4" t="s">
        <v>5</v>
      </c>
      <c r="C3201" s="4" t="s">
        <v>10</v>
      </c>
      <c r="D3201" s="4" t="s">
        <v>15</v>
      </c>
      <c r="E3201" s="4" t="s">
        <v>15</v>
      </c>
      <c r="F3201" s="4" t="s">
        <v>15</v>
      </c>
      <c r="G3201" s="4" t="s">
        <v>15</v>
      </c>
    </row>
    <row r="3202" spans="1:6">
      <c r="A3202" t="n">
        <v>35326</v>
      </c>
      <c r="B3202" s="26" t="n">
        <v>46</v>
      </c>
      <c r="C3202" s="7" t="n">
        <v>61456</v>
      </c>
      <c r="D3202" s="7" t="n">
        <v>-5</v>
      </c>
      <c r="E3202" s="7" t="n">
        <v>0</v>
      </c>
      <c r="F3202" s="7" t="n">
        <v>7.5</v>
      </c>
      <c r="G3202" s="7" t="n">
        <v>90</v>
      </c>
    </row>
    <row r="3203" spans="1:6">
      <c r="A3203" t="s">
        <v>4</v>
      </c>
      <c r="B3203" s="4" t="s">
        <v>5</v>
      </c>
      <c r="C3203" s="4" t="s">
        <v>7</v>
      </c>
      <c r="D3203" s="4" t="s">
        <v>7</v>
      </c>
      <c r="E3203" s="4" t="s">
        <v>15</v>
      </c>
      <c r="F3203" s="4" t="s">
        <v>15</v>
      </c>
      <c r="G3203" s="4" t="s">
        <v>15</v>
      </c>
      <c r="H3203" s="4" t="s">
        <v>10</v>
      </c>
      <c r="I3203" s="4" t="s">
        <v>7</v>
      </c>
    </row>
    <row r="3204" spans="1:6">
      <c r="A3204" t="n">
        <v>35345</v>
      </c>
      <c r="B3204" s="54" t="n">
        <v>45</v>
      </c>
      <c r="C3204" s="7" t="n">
        <v>4</v>
      </c>
      <c r="D3204" s="7" t="n">
        <v>3</v>
      </c>
      <c r="E3204" s="7" t="n">
        <v>5</v>
      </c>
      <c r="F3204" s="7" t="n">
        <v>55</v>
      </c>
      <c r="G3204" s="7" t="n">
        <v>0</v>
      </c>
      <c r="H3204" s="7" t="n">
        <v>0</v>
      </c>
      <c r="I3204" s="7" t="n">
        <v>0</v>
      </c>
    </row>
    <row r="3205" spans="1:6">
      <c r="A3205" t="s">
        <v>4</v>
      </c>
      <c r="B3205" s="4" t="s">
        <v>5</v>
      </c>
      <c r="C3205" s="4" t="s">
        <v>7</v>
      </c>
      <c r="D3205" s="4" t="s">
        <v>8</v>
      </c>
    </row>
    <row r="3206" spans="1:6">
      <c r="A3206" t="n">
        <v>35363</v>
      </c>
      <c r="B3206" s="6" t="n">
        <v>2</v>
      </c>
      <c r="C3206" s="7" t="n">
        <v>10</v>
      </c>
      <c r="D3206" s="7" t="s">
        <v>393</v>
      </c>
    </row>
    <row r="3207" spans="1:6">
      <c r="A3207" t="s">
        <v>4</v>
      </c>
      <c r="B3207" s="4" t="s">
        <v>5</v>
      </c>
      <c r="C3207" s="4" t="s">
        <v>10</v>
      </c>
    </row>
    <row r="3208" spans="1:6">
      <c r="A3208" t="n">
        <v>35378</v>
      </c>
      <c r="B3208" s="27" t="n">
        <v>16</v>
      </c>
      <c r="C3208" s="7" t="n">
        <v>0</v>
      </c>
    </row>
    <row r="3209" spans="1:6">
      <c r="A3209" t="s">
        <v>4</v>
      </c>
      <c r="B3209" s="4" t="s">
        <v>5</v>
      </c>
      <c r="C3209" s="4" t="s">
        <v>7</v>
      </c>
      <c r="D3209" s="4" t="s">
        <v>10</v>
      </c>
    </row>
    <row r="3210" spans="1:6">
      <c r="A3210" t="n">
        <v>35381</v>
      </c>
      <c r="B3210" s="41" t="n">
        <v>58</v>
      </c>
      <c r="C3210" s="7" t="n">
        <v>105</v>
      </c>
      <c r="D3210" s="7" t="n">
        <v>300</v>
      </c>
    </row>
    <row r="3211" spans="1:6">
      <c r="A3211" t="s">
        <v>4</v>
      </c>
      <c r="B3211" s="4" t="s">
        <v>5</v>
      </c>
      <c r="C3211" s="4" t="s">
        <v>15</v>
      </c>
      <c r="D3211" s="4" t="s">
        <v>10</v>
      </c>
    </row>
    <row r="3212" spans="1:6">
      <c r="A3212" t="n">
        <v>35385</v>
      </c>
      <c r="B3212" s="47" t="n">
        <v>103</v>
      </c>
      <c r="C3212" s="7" t="n">
        <v>1</v>
      </c>
      <c r="D3212" s="7" t="n">
        <v>300</v>
      </c>
    </row>
    <row r="3213" spans="1:6">
      <c r="A3213" t="s">
        <v>4</v>
      </c>
      <c r="B3213" s="4" t="s">
        <v>5</v>
      </c>
      <c r="C3213" s="4" t="s">
        <v>7</v>
      </c>
      <c r="D3213" s="4" t="s">
        <v>10</v>
      </c>
    </row>
    <row r="3214" spans="1:6">
      <c r="A3214" t="n">
        <v>35392</v>
      </c>
      <c r="B3214" s="49" t="n">
        <v>72</v>
      </c>
      <c r="C3214" s="7" t="n">
        <v>4</v>
      </c>
      <c r="D3214" s="7" t="n">
        <v>0</v>
      </c>
    </row>
    <row r="3215" spans="1:6">
      <c r="A3215" t="s">
        <v>4</v>
      </c>
      <c r="B3215" s="4" t="s">
        <v>5</v>
      </c>
      <c r="C3215" s="4" t="s">
        <v>16</v>
      </c>
    </row>
    <row r="3216" spans="1:6">
      <c r="A3216" t="n">
        <v>35396</v>
      </c>
      <c r="B3216" s="62" t="n">
        <v>15</v>
      </c>
      <c r="C3216" s="7" t="n">
        <v>1073741824</v>
      </c>
    </row>
    <row r="3217" spans="1:9">
      <c r="A3217" t="s">
        <v>4</v>
      </c>
      <c r="B3217" s="4" t="s">
        <v>5</v>
      </c>
      <c r="C3217" s="4" t="s">
        <v>7</v>
      </c>
    </row>
    <row r="3218" spans="1:9">
      <c r="A3218" t="n">
        <v>35401</v>
      </c>
      <c r="B3218" s="48" t="n">
        <v>64</v>
      </c>
      <c r="C3218" s="7" t="n">
        <v>3</v>
      </c>
    </row>
    <row r="3219" spans="1:9">
      <c r="A3219" t="s">
        <v>4</v>
      </c>
      <c r="B3219" s="4" t="s">
        <v>5</v>
      </c>
      <c r="C3219" s="4" t="s">
        <v>7</v>
      </c>
    </row>
    <row r="3220" spans="1:9">
      <c r="A3220" t="n">
        <v>35403</v>
      </c>
      <c r="B3220" s="35" t="n">
        <v>74</v>
      </c>
      <c r="C3220" s="7" t="n">
        <v>67</v>
      </c>
    </row>
    <row r="3221" spans="1:9">
      <c r="A3221" t="s">
        <v>4</v>
      </c>
      <c r="B3221" s="4" t="s">
        <v>5</v>
      </c>
      <c r="C3221" s="4" t="s">
        <v>7</v>
      </c>
      <c r="D3221" s="4" t="s">
        <v>7</v>
      </c>
      <c r="E3221" s="4" t="s">
        <v>10</v>
      </c>
    </row>
    <row r="3222" spans="1:9">
      <c r="A3222" t="n">
        <v>35405</v>
      </c>
      <c r="B3222" s="54" t="n">
        <v>45</v>
      </c>
      <c r="C3222" s="7" t="n">
        <v>8</v>
      </c>
      <c r="D3222" s="7" t="n">
        <v>1</v>
      </c>
      <c r="E3222" s="7" t="n">
        <v>0</v>
      </c>
    </row>
    <row r="3223" spans="1:9">
      <c r="A3223" t="s">
        <v>4</v>
      </c>
      <c r="B3223" s="4" t="s">
        <v>5</v>
      </c>
      <c r="C3223" s="4" t="s">
        <v>10</v>
      </c>
    </row>
    <row r="3224" spans="1:9">
      <c r="A3224" t="n">
        <v>35410</v>
      </c>
      <c r="B3224" s="14" t="n">
        <v>13</v>
      </c>
      <c r="C3224" s="7" t="n">
        <v>6409</v>
      </c>
    </row>
    <row r="3225" spans="1:9">
      <c r="A3225" t="s">
        <v>4</v>
      </c>
      <c r="B3225" s="4" t="s">
        <v>5</v>
      </c>
      <c r="C3225" s="4" t="s">
        <v>10</v>
      </c>
    </row>
    <row r="3226" spans="1:9">
      <c r="A3226" t="n">
        <v>35413</v>
      </c>
      <c r="B3226" s="14" t="n">
        <v>13</v>
      </c>
      <c r="C3226" s="7" t="n">
        <v>6408</v>
      </c>
    </row>
    <row r="3227" spans="1:9">
      <c r="A3227" t="s">
        <v>4</v>
      </c>
      <c r="B3227" s="4" t="s">
        <v>5</v>
      </c>
      <c r="C3227" s="4" t="s">
        <v>10</v>
      </c>
    </row>
    <row r="3228" spans="1:9">
      <c r="A3228" t="n">
        <v>35416</v>
      </c>
      <c r="B3228" s="11" t="n">
        <v>12</v>
      </c>
      <c r="C3228" s="7" t="n">
        <v>6464</v>
      </c>
    </row>
    <row r="3229" spans="1:9">
      <c r="A3229" t="s">
        <v>4</v>
      </c>
      <c r="B3229" s="4" t="s">
        <v>5</v>
      </c>
      <c r="C3229" s="4" t="s">
        <v>10</v>
      </c>
    </row>
    <row r="3230" spans="1:9">
      <c r="A3230" t="n">
        <v>35419</v>
      </c>
      <c r="B3230" s="14" t="n">
        <v>13</v>
      </c>
      <c r="C3230" s="7" t="n">
        <v>6465</v>
      </c>
    </row>
    <row r="3231" spans="1:9">
      <c r="A3231" t="s">
        <v>4</v>
      </c>
      <c r="B3231" s="4" t="s">
        <v>5</v>
      </c>
      <c r="C3231" s="4" t="s">
        <v>10</v>
      </c>
    </row>
    <row r="3232" spans="1:9">
      <c r="A3232" t="n">
        <v>35422</v>
      </c>
      <c r="B3232" s="14" t="n">
        <v>13</v>
      </c>
      <c r="C3232" s="7" t="n">
        <v>6466</v>
      </c>
    </row>
    <row r="3233" spans="1:5">
      <c r="A3233" t="s">
        <v>4</v>
      </c>
      <c r="B3233" s="4" t="s">
        <v>5</v>
      </c>
      <c r="C3233" s="4" t="s">
        <v>10</v>
      </c>
    </row>
    <row r="3234" spans="1:5">
      <c r="A3234" t="n">
        <v>35425</v>
      </c>
      <c r="B3234" s="14" t="n">
        <v>13</v>
      </c>
      <c r="C3234" s="7" t="n">
        <v>6467</v>
      </c>
    </row>
    <row r="3235" spans="1:5">
      <c r="A3235" t="s">
        <v>4</v>
      </c>
      <c r="B3235" s="4" t="s">
        <v>5</v>
      </c>
      <c r="C3235" s="4" t="s">
        <v>10</v>
      </c>
    </row>
    <row r="3236" spans="1:5">
      <c r="A3236" t="n">
        <v>35428</v>
      </c>
      <c r="B3236" s="14" t="n">
        <v>13</v>
      </c>
      <c r="C3236" s="7" t="n">
        <v>6468</v>
      </c>
    </row>
    <row r="3237" spans="1:5">
      <c r="A3237" t="s">
        <v>4</v>
      </c>
      <c r="B3237" s="4" t="s">
        <v>5</v>
      </c>
      <c r="C3237" s="4" t="s">
        <v>10</v>
      </c>
    </row>
    <row r="3238" spans="1:5">
      <c r="A3238" t="n">
        <v>35431</v>
      </c>
      <c r="B3238" s="14" t="n">
        <v>13</v>
      </c>
      <c r="C3238" s="7" t="n">
        <v>6469</v>
      </c>
    </row>
    <row r="3239" spans="1:5">
      <c r="A3239" t="s">
        <v>4</v>
      </c>
      <c r="B3239" s="4" t="s">
        <v>5</v>
      </c>
      <c r="C3239" s="4" t="s">
        <v>10</v>
      </c>
    </row>
    <row r="3240" spans="1:5">
      <c r="A3240" t="n">
        <v>35434</v>
      </c>
      <c r="B3240" s="14" t="n">
        <v>13</v>
      </c>
      <c r="C3240" s="7" t="n">
        <v>6470</v>
      </c>
    </row>
    <row r="3241" spans="1:5">
      <c r="A3241" t="s">
        <v>4</v>
      </c>
      <c r="B3241" s="4" t="s">
        <v>5</v>
      </c>
      <c r="C3241" s="4" t="s">
        <v>10</v>
      </c>
    </row>
    <row r="3242" spans="1:5">
      <c r="A3242" t="n">
        <v>35437</v>
      </c>
      <c r="B3242" s="14" t="n">
        <v>13</v>
      </c>
      <c r="C3242" s="7" t="n">
        <v>6471</v>
      </c>
    </row>
    <row r="3243" spans="1:5">
      <c r="A3243" t="s">
        <v>4</v>
      </c>
      <c r="B3243" s="4" t="s">
        <v>5</v>
      </c>
      <c r="C3243" s="4" t="s">
        <v>7</v>
      </c>
    </row>
    <row r="3244" spans="1:5">
      <c r="A3244" t="n">
        <v>35440</v>
      </c>
      <c r="B3244" s="35" t="n">
        <v>74</v>
      </c>
      <c r="C3244" s="7" t="n">
        <v>18</v>
      </c>
    </row>
    <row r="3245" spans="1:5">
      <c r="A3245" t="s">
        <v>4</v>
      </c>
      <c r="B3245" s="4" t="s">
        <v>5</v>
      </c>
      <c r="C3245" s="4" t="s">
        <v>7</v>
      </c>
    </row>
    <row r="3246" spans="1:5">
      <c r="A3246" t="n">
        <v>35442</v>
      </c>
      <c r="B3246" s="35" t="n">
        <v>74</v>
      </c>
      <c r="C3246" s="7" t="n">
        <v>45</v>
      </c>
    </row>
    <row r="3247" spans="1:5">
      <c r="A3247" t="s">
        <v>4</v>
      </c>
      <c r="B3247" s="4" t="s">
        <v>5</v>
      </c>
      <c r="C3247" s="4" t="s">
        <v>10</v>
      </c>
    </row>
    <row r="3248" spans="1:5">
      <c r="A3248" t="n">
        <v>35444</v>
      </c>
      <c r="B3248" s="27" t="n">
        <v>16</v>
      </c>
      <c r="C3248" s="7" t="n">
        <v>0</v>
      </c>
    </row>
    <row r="3249" spans="1:3">
      <c r="A3249" t="s">
        <v>4</v>
      </c>
      <c r="B3249" s="4" t="s">
        <v>5</v>
      </c>
      <c r="C3249" s="4" t="s">
        <v>7</v>
      </c>
      <c r="D3249" s="4" t="s">
        <v>7</v>
      </c>
      <c r="E3249" s="4" t="s">
        <v>7</v>
      </c>
      <c r="F3249" s="4" t="s">
        <v>7</v>
      </c>
    </row>
    <row r="3250" spans="1:3">
      <c r="A3250" t="n">
        <v>35447</v>
      </c>
      <c r="B3250" s="15" t="n">
        <v>14</v>
      </c>
      <c r="C3250" s="7" t="n">
        <v>0</v>
      </c>
      <c r="D3250" s="7" t="n">
        <v>8</v>
      </c>
      <c r="E3250" s="7" t="n">
        <v>0</v>
      </c>
      <c r="F3250" s="7" t="n">
        <v>0</v>
      </c>
    </row>
    <row r="3251" spans="1:3">
      <c r="A3251" t="s">
        <v>4</v>
      </c>
      <c r="B3251" s="4" t="s">
        <v>5</v>
      </c>
      <c r="C3251" s="4" t="s">
        <v>7</v>
      </c>
      <c r="D3251" s="4" t="s">
        <v>8</v>
      </c>
    </row>
    <row r="3252" spans="1:3">
      <c r="A3252" t="n">
        <v>35452</v>
      </c>
      <c r="B3252" s="6" t="n">
        <v>2</v>
      </c>
      <c r="C3252" s="7" t="n">
        <v>11</v>
      </c>
      <c r="D3252" s="7" t="s">
        <v>19</v>
      </c>
    </row>
    <row r="3253" spans="1:3">
      <c r="A3253" t="s">
        <v>4</v>
      </c>
      <c r="B3253" s="4" t="s">
        <v>5</v>
      </c>
      <c r="C3253" s="4" t="s">
        <v>10</v>
      </c>
    </row>
    <row r="3254" spans="1:3">
      <c r="A3254" t="n">
        <v>35466</v>
      </c>
      <c r="B3254" s="27" t="n">
        <v>16</v>
      </c>
      <c r="C3254" s="7" t="n">
        <v>0</v>
      </c>
    </row>
    <row r="3255" spans="1:3">
      <c r="A3255" t="s">
        <v>4</v>
      </c>
      <c r="B3255" s="4" t="s">
        <v>5</v>
      </c>
      <c r="C3255" s="4" t="s">
        <v>7</v>
      </c>
      <c r="D3255" s="4" t="s">
        <v>8</v>
      </c>
    </row>
    <row r="3256" spans="1:3">
      <c r="A3256" t="n">
        <v>35469</v>
      </c>
      <c r="B3256" s="6" t="n">
        <v>2</v>
      </c>
      <c r="C3256" s="7" t="n">
        <v>11</v>
      </c>
      <c r="D3256" s="7" t="s">
        <v>394</v>
      </c>
    </row>
    <row r="3257" spans="1:3">
      <c r="A3257" t="s">
        <v>4</v>
      </c>
      <c r="B3257" s="4" t="s">
        <v>5</v>
      </c>
      <c r="C3257" s="4" t="s">
        <v>10</v>
      </c>
    </row>
    <row r="3258" spans="1:3">
      <c r="A3258" t="n">
        <v>35478</v>
      </c>
      <c r="B3258" s="27" t="n">
        <v>16</v>
      </c>
      <c r="C3258" s="7" t="n">
        <v>0</v>
      </c>
    </row>
    <row r="3259" spans="1:3">
      <c r="A3259" t="s">
        <v>4</v>
      </c>
      <c r="B3259" s="4" t="s">
        <v>5</v>
      </c>
      <c r="C3259" s="4" t="s">
        <v>16</v>
      </c>
    </row>
    <row r="3260" spans="1:3">
      <c r="A3260" t="n">
        <v>35481</v>
      </c>
      <c r="B3260" s="62" t="n">
        <v>15</v>
      </c>
      <c r="C3260" s="7" t="n">
        <v>2048</v>
      </c>
    </row>
    <row r="3261" spans="1:3">
      <c r="A3261" t="s">
        <v>4</v>
      </c>
      <c r="B3261" s="4" t="s">
        <v>5</v>
      </c>
      <c r="C3261" s="4" t="s">
        <v>7</v>
      </c>
      <c r="D3261" s="4" t="s">
        <v>8</v>
      </c>
    </row>
    <row r="3262" spans="1:3">
      <c r="A3262" t="n">
        <v>35486</v>
      </c>
      <c r="B3262" s="6" t="n">
        <v>2</v>
      </c>
      <c r="C3262" s="7" t="n">
        <v>10</v>
      </c>
      <c r="D3262" s="7" t="s">
        <v>395</v>
      </c>
    </row>
    <row r="3263" spans="1:3">
      <c r="A3263" t="s">
        <v>4</v>
      </c>
      <c r="B3263" s="4" t="s">
        <v>5</v>
      </c>
      <c r="C3263" s="4" t="s">
        <v>10</v>
      </c>
    </row>
    <row r="3264" spans="1:3">
      <c r="A3264" t="n">
        <v>35504</v>
      </c>
      <c r="B3264" s="27" t="n">
        <v>16</v>
      </c>
      <c r="C3264" s="7" t="n">
        <v>0</v>
      </c>
    </row>
    <row r="3265" spans="1:6">
      <c r="A3265" t="s">
        <v>4</v>
      </c>
      <c r="B3265" s="4" t="s">
        <v>5</v>
      </c>
      <c r="C3265" s="4" t="s">
        <v>7</v>
      </c>
      <c r="D3265" s="4" t="s">
        <v>8</v>
      </c>
    </row>
    <row r="3266" spans="1:6">
      <c r="A3266" t="n">
        <v>35507</v>
      </c>
      <c r="B3266" s="6" t="n">
        <v>2</v>
      </c>
      <c r="C3266" s="7" t="n">
        <v>10</v>
      </c>
      <c r="D3266" s="7" t="s">
        <v>396</v>
      </c>
    </row>
    <row r="3267" spans="1:6">
      <c r="A3267" t="s">
        <v>4</v>
      </c>
      <c r="B3267" s="4" t="s">
        <v>5</v>
      </c>
      <c r="C3267" s="4" t="s">
        <v>10</v>
      </c>
    </row>
    <row r="3268" spans="1:6">
      <c r="A3268" t="n">
        <v>35526</v>
      </c>
      <c r="B3268" s="27" t="n">
        <v>16</v>
      </c>
      <c r="C3268" s="7" t="n">
        <v>0</v>
      </c>
    </row>
    <row r="3269" spans="1:6">
      <c r="A3269" t="s">
        <v>4</v>
      </c>
      <c r="B3269" s="4" t="s">
        <v>5</v>
      </c>
      <c r="C3269" s="4" t="s">
        <v>7</v>
      </c>
      <c r="D3269" s="4" t="s">
        <v>8</v>
      </c>
    </row>
    <row r="3270" spans="1:6">
      <c r="A3270" t="n">
        <v>35529</v>
      </c>
      <c r="B3270" s="63" t="n">
        <v>4</v>
      </c>
      <c r="C3270" s="7" t="n">
        <v>11</v>
      </c>
      <c r="D3270" s="7" t="s">
        <v>397</v>
      </c>
    </row>
    <row r="3271" spans="1:6">
      <c r="A3271" t="s">
        <v>4</v>
      </c>
      <c r="B3271" s="4" t="s">
        <v>5</v>
      </c>
    </row>
    <row r="3272" spans="1:6">
      <c r="A3272" t="n">
        <v>35546</v>
      </c>
      <c r="B3272" s="5" t="n">
        <v>1</v>
      </c>
    </row>
    <row r="3273" spans="1:6" s="3" customFormat="1" customHeight="0">
      <c r="A3273" s="3" t="s">
        <v>2</v>
      </c>
      <c r="B3273" s="3" t="s">
        <v>398</v>
      </c>
    </row>
    <row r="3274" spans="1:6">
      <c r="A3274" t="s">
        <v>4</v>
      </c>
      <c r="B3274" s="4" t="s">
        <v>5</v>
      </c>
      <c r="C3274" s="4" t="s">
        <v>7</v>
      </c>
      <c r="D3274" s="4" t="s">
        <v>7</v>
      </c>
      <c r="E3274" s="4" t="s">
        <v>7</v>
      </c>
      <c r="F3274" s="4" t="s">
        <v>7</v>
      </c>
    </row>
    <row r="3275" spans="1:6">
      <c r="A3275" t="n">
        <v>35548</v>
      </c>
      <c r="B3275" s="15" t="n">
        <v>14</v>
      </c>
      <c r="C3275" s="7" t="n">
        <v>2</v>
      </c>
      <c r="D3275" s="7" t="n">
        <v>0</v>
      </c>
      <c r="E3275" s="7" t="n">
        <v>0</v>
      </c>
      <c r="F3275" s="7" t="n">
        <v>0</v>
      </c>
    </row>
    <row r="3276" spans="1:6">
      <c r="A3276" t="s">
        <v>4</v>
      </c>
      <c r="B3276" s="4" t="s">
        <v>5</v>
      </c>
      <c r="C3276" s="4" t="s">
        <v>7</v>
      </c>
      <c r="D3276" s="13" t="s">
        <v>12</v>
      </c>
      <c r="E3276" s="4" t="s">
        <v>5</v>
      </c>
      <c r="F3276" s="4" t="s">
        <v>7</v>
      </c>
      <c r="G3276" s="4" t="s">
        <v>10</v>
      </c>
      <c r="H3276" s="13" t="s">
        <v>13</v>
      </c>
      <c r="I3276" s="4" t="s">
        <v>7</v>
      </c>
      <c r="J3276" s="4" t="s">
        <v>16</v>
      </c>
      <c r="K3276" s="4" t="s">
        <v>7</v>
      </c>
      <c r="L3276" s="4" t="s">
        <v>7</v>
      </c>
      <c r="M3276" s="13" t="s">
        <v>12</v>
      </c>
      <c r="N3276" s="4" t="s">
        <v>5</v>
      </c>
      <c r="O3276" s="4" t="s">
        <v>7</v>
      </c>
      <c r="P3276" s="4" t="s">
        <v>10</v>
      </c>
      <c r="Q3276" s="13" t="s">
        <v>13</v>
      </c>
      <c r="R3276" s="4" t="s">
        <v>7</v>
      </c>
      <c r="S3276" s="4" t="s">
        <v>16</v>
      </c>
      <c r="T3276" s="4" t="s">
        <v>7</v>
      </c>
      <c r="U3276" s="4" t="s">
        <v>7</v>
      </c>
      <c r="V3276" s="4" t="s">
        <v>7</v>
      </c>
      <c r="W3276" s="4" t="s">
        <v>11</v>
      </c>
    </row>
    <row r="3277" spans="1:6">
      <c r="A3277" t="n">
        <v>35553</v>
      </c>
      <c r="B3277" s="9" t="n">
        <v>5</v>
      </c>
      <c r="C3277" s="7" t="n">
        <v>28</v>
      </c>
      <c r="D3277" s="13" t="s">
        <v>3</v>
      </c>
      <c r="E3277" s="8" t="n">
        <v>162</v>
      </c>
      <c r="F3277" s="7" t="n">
        <v>3</v>
      </c>
      <c r="G3277" s="7" t="n">
        <v>10</v>
      </c>
      <c r="H3277" s="13" t="s">
        <v>3</v>
      </c>
      <c r="I3277" s="7" t="n">
        <v>0</v>
      </c>
      <c r="J3277" s="7" t="n">
        <v>1</v>
      </c>
      <c r="K3277" s="7" t="n">
        <v>2</v>
      </c>
      <c r="L3277" s="7" t="n">
        <v>28</v>
      </c>
      <c r="M3277" s="13" t="s">
        <v>3</v>
      </c>
      <c r="N3277" s="8" t="n">
        <v>162</v>
      </c>
      <c r="O3277" s="7" t="n">
        <v>3</v>
      </c>
      <c r="P3277" s="7" t="n">
        <v>10</v>
      </c>
      <c r="Q3277" s="13" t="s">
        <v>3</v>
      </c>
      <c r="R3277" s="7" t="n">
        <v>0</v>
      </c>
      <c r="S3277" s="7" t="n">
        <v>2</v>
      </c>
      <c r="T3277" s="7" t="n">
        <v>2</v>
      </c>
      <c r="U3277" s="7" t="n">
        <v>11</v>
      </c>
      <c r="V3277" s="7" t="n">
        <v>1</v>
      </c>
      <c r="W3277" s="10" t="n">
        <f t="normal" ca="1">A3281</f>
        <v>0</v>
      </c>
    </row>
    <row r="3278" spans="1:6">
      <c r="A3278" t="s">
        <v>4</v>
      </c>
      <c r="B3278" s="4" t="s">
        <v>5</v>
      </c>
      <c r="C3278" s="4" t="s">
        <v>7</v>
      </c>
      <c r="D3278" s="4" t="s">
        <v>10</v>
      </c>
      <c r="E3278" s="4" t="s">
        <v>15</v>
      </c>
    </row>
    <row r="3279" spans="1:6">
      <c r="A3279" t="n">
        <v>35582</v>
      </c>
      <c r="B3279" s="41" t="n">
        <v>58</v>
      </c>
      <c r="C3279" s="7" t="n">
        <v>0</v>
      </c>
      <c r="D3279" s="7" t="n">
        <v>0</v>
      </c>
      <c r="E3279" s="7" t="n">
        <v>1</v>
      </c>
    </row>
    <row r="3280" spans="1:6">
      <c r="A3280" t="s">
        <v>4</v>
      </c>
      <c r="B3280" s="4" t="s">
        <v>5</v>
      </c>
      <c r="C3280" s="4" t="s">
        <v>7</v>
      </c>
      <c r="D3280" s="13" t="s">
        <v>12</v>
      </c>
      <c r="E3280" s="4" t="s">
        <v>5</v>
      </c>
      <c r="F3280" s="4" t="s">
        <v>7</v>
      </c>
      <c r="G3280" s="4" t="s">
        <v>10</v>
      </c>
      <c r="H3280" s="13" t="s">
        <v>13</v>
      </c>
      <c r="I3280" s="4" t="s">
        <v>7</v>
      </c>
      <c r="J3280" s="4" t="s">
        <v>16</v>
      </c>
      <c r="K3280" s="4" t="s">
        <v>7</v>
      </c>
      <c r="L3280" s="4" t="s">
        <v>7</v>
      </c>
      <c r="M3280" s="13" t="s">
        <v>12</v>
      </c>
      <c r="N3280" s="4" t="s">
        <v>5</v>
      </c>
      <c r="O3280" s="4" t="s">
        <v>7</v>
      </c>
      <c r="P3280" s="4" t="s">
        <v>10</v>
      </c>
      <c r="Q3280" s="13" t="s">
        <v>13</v>
      </c>
      <c r="R3280" s="4" t="s">
        <v>7</v>
      </c>
      <c r="S3280" s="4" t="s">
        <v>16</v>
      </c>
      <c r="T3280" s="4" t="s">
        <v>7</v>
      </c>
      <c r="U3280" s="4" t="s">
        <v>7</v>
      </c>
      <c r="V3280" s="4" t="s">
        <v>7</v>
      </c>
      <c r="W3280" s="4" t="s">
        <v>11</v>
      </c>
    </row>
    <row r="3281" spans="1:23">
      <c r="A3281" t="n">
        <v>35590</v>
      </c>
      <c r="B3281" s="9" t="n">
        <v>5</v>
      </c>
      <c r="C3281" s="7" t="n">
        <v>28</v>
      </c>
      <c r="D3281" s="13" t="s">
        <v>3</v>
      </c>
      <c r="E3281" s="8" t="n">
        <v>162</v>
      </c>
      <c r="F3281" s="7" t="n">
        <v>3</v>
      </c>
      <c r="G3281" s="7" t="n">
        <v>10</v>
      </c>
      <c r="H3281" s="13" t="s">
        <v>3</v>
      </c>
      <c r="I3281" s="7" t="n">
        <v>0</v>
      </c>
      <c r="J3281" s="7" t="n">
        <v>1</v>
      </c>
      <c r="K3281" s="7" t="n">
        <v>3</v>
      </c>
      <c r="L3281" s="7" t="n">
        <v>28</v>
      </c>
      <c r="M3281" s="13" t="s">
        <v>3</v>
      </c>
      <c r="N3281" s="8" t="n">
        <v>162</v>
      </c>
      <c r="O3281" s="7" t="n">
        <v>3</v>
      </c>
      <c r="P3281" s="7" t="n">
        <v>10</v>
      </c>
      <c r="Q3281" s="13" t="s">
        <v>3</v>
      </c>
      <c r="R3281" s="7" t="n">
        <v>0</v>
      </c>
      <c r="S3281" s="7" t="n">
        <v>2</v>
      </c>
      <c r="T3281" s="7" t="n">
        <v>3</v>
      </c>
      <c r="U3281" s="7" t="n">
        <v>9</v>
      </c>
      <c r="V3281" s="7" t="n">
        <v>1</v>
      </c>
      <c r="W3281" s="10" t="n">
        <f t="normal" ca="1">A3291</f>
        <v>0</v>
      </c>
    </row>
    <row r="3282" spans="1:23">
      <c r="A3282" t="s">
        <v>4</v>
      </c>
      <c r="B3282" s="4" t="s">
        <v>5</v>
      </c>
      <c r="C3282" s="4" t="s">
        <v>7</v>
      </c>
      <c r="D3282" s="13" t="s">
        <v>12</v>
      </c>
      <c r="E3282" s="4" t="s">
        <v>5</v>
      </c>
      <c r="F3282" s="4" t="s">
        <v>10</v>
      </c>
      <c r="G3282" s="4" t="s">
        <v>7</v>
      </c>
      <c r="H3282" s="4" t="s">
        <v>7</v>
      </c>
      <c r="I3282" s="4" t="s">
        <v>8</v>
      </c>
      <c r="J3282" s="13" t="s">
        <v>13</v>
      </c>
      <c r="K3282" s="4" t="s">
        <v>7</v>
      </c>
      <c r="L3282" s="4" t="s">
        <v>7</v>
      </c>
      <c r="M3282" s="13" t="s">
        <v>12</v>
      </c>
      <c r="N3282" s="4" t="s">
        <v>5</v>
      </c>
      <c r="O3282" s="4" t="s">
        <v>7</v>
      </c>
      <c r="P3282" s="13" t="s">
        <v>13</v>
      </c>
      <c r="Q3282" s="4" t="s">
        <v>7</v>
      </c>
      <c r="R3282" s="4" t="s">
        <v>16</v>
      </c>
      <c r="S3282" s="4" t="s">
        <v>7</v>
      </c>
      <c r="T3282" s="4" t="s">
        <v>7</v>
      </c>
      <c r="U3282" s="4" t="s">
        <v>7</v>
      </c>
      <c r="V3282" s="13" t="s">
        <v>12</v>
      </c>
      <c r="W3282" s="4" t="s">
        <v>5</v>
      </c>
      <c r="X3282" s="4" t="s">
        <v>7</v>
      </c>
      <c r="Y3282" s="13" t="s">
        <v>13</v>
      </c>
      <c r="Z3282" s="4" t="s">
        <v>7</v>
      </c>
      <c r="AA3282" s="4" t="s">
        <v>16</v>
      </c>
      <c r="AB3282" s="4" t="s">
        <v>7</v>
      </c>
      <c r="AC3282" s="4" t="s">
        <v>7</v>
      </c>
      <c r="AD3282" s="4" t="s">
        <v>7</v>
      </c>
      <c r="AE3282" s="4" t="s">
        <v>11</v>
      </c>
    </row>
    <row r="3283" spans="1:23">
      <c r="A3283" t="n">
        <v>35619</v>
      </c>
      <c r="B3283" s="9" t="n">
        <v>5</v>
      </c>
      <c r="C3283" s="7" t="n">
        <v>28</v>
      </c>
      <c r="D3283" s="13" t="s">
        <v>3</v>
      </c>
      <c r="E3283" s="46" t="n">
        <v>47</v>
      </c>
      <c r="F3283" s="7" t="n">
        <v>61456</v>
      </c>
      <c r="G3283" s="7" t="n">
        <v>2</v>
      </c>
      <c r="H3283" s="7" t="n">
        <v>0</v>
      </c>
      <c r="I3283" s="7" t="s">
        <v>273</v>
      </c>
      <c r="J3283" s="13" t="s">
        <v>3</v>
      </c>
      <c r="K3283" s="7" t="n">
        <v>8</v>
      </c>
      <c r="L3283" s="7" t="n">
        <v>28</v>
      </c>
      <c r="M3283" s="13" t="s">
        <v>3</v>
      </c>
      <c r="N3283" s="35" t="n">
        <v>74</v>
      </c>
      <c r="O3283" s="7" t="n">
        <v>65</v>
      </c>
      <c r="P3283" s="13" t="s">
        <v>3</v>
      </c>
      <c r="Q3283" s="7" t="n">
        <v>0</v>
      </c>
      <c r="R3283" s="7" t="n">
        <v>1</v>
      </c>
      <c r="S3283" s="7" t="n">
        <v>3</v>
      </c>
      <c r="T3283" s="7" t="n">
        <v>9</v>
      </c>
      <c r="U3283" s="7" t="n">
        <v>28</v>
      </c>
      <c r="V3283" s="13" t="s">
        <v>3</v>
      </c>
      <c r="W3283" s="35" t="n">
        <v>74</v>
      </c>
      <c r="X3283" s="7" t="n">
        <v>65</v>
      </c>
      <c r="Y3283" s="13" t="s">
        <v>3</v>
      </c>
      <c r="Z3283" s="7" t="n">
        <v>0</v>
      </c>
      <c r="AA3283" s="7" t="n">
        <v>2</v>
      </c>
      <c r="AB3283" s="7" t="n">
        <v>3</v>
      </c>
      <c r="AC3283" s="7" t="n">
        <v>9</v>
      </c>
      <c r="AD3283" s="7" t="n">
        <v>1</v>
      </c>
      <c r="AE3283" s="10" t="n">
        <f t="normal" ca="1">A3287</f>
        <v>0</v>
      </c>
    </row>
    <row r="3284" spans="1:23">
      <c r="A3284" t="s">
        <v>4</v>
      </c>
      <c r="B3284" s="4" t="s">
        <v>5</v>
      </c>
      <c r="C3284" s="4" t="s">
        <v>10</v>
      </c>
      <c r="D3284" s="4" t="s">
        <v>7</v>
      </c>
      <c r="E3284" s="4" t="s">
        <v>7</v>
      </c>
      <c r="F3284" s="4" t="s">
        <v>8</v>
      </c>
    </row>
    <row r="3285" spans="1:23">
      <c r="A3285" t="n">
        <v>35667</v>
      </c>
      <c r="B3285" s="46" t="n">
        <v>47</v>
      </c>
      <c r="C3285" s="7" t="n">
        <v>61456</v>
      </c>
      <c r="D3285" s="7" t="n">
        <v>0</v>
      </c>
      <c r="E3285" s="7" t="n">
        <v>0</v>
      </c>
      <c r="F3285" s="7" t="s">
        <v>220</v>
      </c>
    </row>
    <row r="3286" spans="1:23">
      <c r="A3286" t="s">
        <v>4</v>
      </c>
      <c r="B3286" s="4" t="s">
        <v>5</v>
      </c>
      <c r="C3286" s="4" t="s">
        <v>7</v>
      </c>
      <c r="D3286" s="4" t="s">
        <v>10</v>
      </c>
      <c r="E3286" s="4" t="s">
        <v>15</v>
      </c>
    </row>
    <row r="3287" spans="1:23">
      <c r="A3287" t="n">
        <v>35680</v>
      </c>
      <c r="B3287" s="41" t="n">
        <v>58</v>
      </c>
      <c r="C3287" s="7" t="n">
        <v>0</v>
      </c>
      <c r="D3287" s="7" t="n">
        <v>300</v>
      </c>
      <c r="E3287" s="7" t="n">
        <v>1</v>
      </c>
    </row>
    <row r="3288" spans="1:23">
      <c r="A3288" t="s">
        <v>4</v>
      </c>
      <c r="B3288" s="4" t="s">
        <v>5</v>
      </c>
      <c r="C3288" s="4" t="s">
        <v>7</v>
      </c>
      <c r="D3288" s="4" t="s">
        <v>10</v>
      </c>
    </row>
    <row r="3289" spans="1:23">
      <c r="A3289" t="n">
        <v>35688</v>
      </c>
      <c r="B3289" s="41" t="n">
        <v>58</v>
      </c>
      <c r="C3289" s="7" t="n">
        <v>255</v>
      </c>
      <c r="D3289" s="7" t="n">
        <v>0</v>
      </c>
    </row>
    <row r="3290" spans="1:23">
      <c r="A3290" t="s">
        <v>4</v>
      </c>
      <c r="B3290" s="4" t="s">
        <v>5</v>
      </c>
      <c r="C3290" s="4" t="s">
        <v>7</v>
      </c>
      <c r="D3290" s="4" t="s">
        <v>7</v>
      </c>
      <c r="E3290" s="4" t="s">
        <v>7</v>
      </c>
      <c r="F3290" s="4" t="s">
        <v>7</v>
      </c>
    </row>
    <row r="3291" spans="1:23">
      <c r="A3291" t="n">
        <v>35692</v>
      </c>
      <c r="B3291" s="15" t="n">
        <v>14</v>
      </c>
      <c r="C3291" s="7" t="n">
        <v>0</v>
      </c>
      <c r="D3291" s="7" t="n">
        <v>0</v>
      </c>
      <c r="E3291" s="7" t="n">
        <v>0</v>
      </c>
      <c r="F3291" s="7" t="n">
        <v>64</v>
      </c>
    </row>
    <row r="3292" spans="1:23">
      <c r="A3292" t="s">
        <v>4</v>
      </c>
      <c r="B3292" s="4" t="s">
        <v>5</v>
      </c>
      <c r="C3292" s="4" t="s">
        <v>7</v>
      </c>
      <c r="D3292" s="4" t="s">
        <v>10</v>
      </c>
    </row>
    <row r="3293" spans="1:23">
      <c r="A3293" t="n">
        <v>35697</v>
      </c>
      <c r="B3293" s="36" t="n">
        <v>22</v>
      </c>
      <c r="C3293" s="7" t="n">
        <v>0</v>
      </c>
      <c r="D3293" s="7" t="n">
        <v>10</v>
      </c>
    </row>
    <row r="3294" spans="1:23">
      <c r="A3294" t="s">
        <v>4</v>
      </c>
      <c r="B3294" s="4" t="s">
        <v>5</v>
      </c>
      <c r="C3294" s="4" t="s">
        <v>7</v>
      </c>
      <c r="D3294" s="4" t="s">
        <v>10</v>
      </c>
    </row>
    <row r="3295" spans="1:23">
      <c r="A3295" t="n">
        <v>35701</v>
      </c>
      <c r="B3295" s="41" t="n">
        <v>58</v>
      </c>
      <c r="C3295" s="7" t="n">
        <v>5</v>
      </c>
      <c r="D3295" s="7" t="n">
        <v>300</v>
      </c>
    </row>
    <row r="3296" spans="1:23">
      <c r="A3296" t="s">
        <v>4</v>
      </c>
      <c r="B3296" s="4" t="s">
        <v>5</v>
      </c>
      <c r="C3296" s="4" t="s">
        <v>15</v>
      </c>
      <c r="D3296" s="4" t="s">
        <v>10</v>
      </c>
    </row>
    <row r="3297" spans="1:31">
      <c r="A3297" t="n">
        <v>35705</v>
      </c>
      <c r="B3297" s="47" t="n">
        <v>103</v>
      </c>
      <c r="C3297" s="7" t="n">
        <v>0</v>
      </c>
      <c r="D3297" s="7" t="n">
        <v>300</v>
      </c>
    </row>
    <row r="3298" spans="1:31">
      <c r="A3298" t="s">
        <v>4</v>
      </c>
      <c r="B3298" s="4" t="s">
        <v>5</v>
      </c>
      <c r="C3298" s="4" t="s">
        <v>7</v>
      </c>
    </row>
    <row r="3299" spans="1:31">
      <c r="A3299" t="n">
        <v>35712</v>
      </c>
      <c r="B3299" s="48" t="n">
        <v>64</v>
      </c>
      <c r="C3299" s="7" t="n">
        <v>7</v>
      </c>
    </row>
    <row r="3300" spans="1:31">
      <c r="A3300" t="s">
        <v>4</v>
      </c>
      <c r="B3300" s="4" t="s">
        <v>5</v>
      </c>
      <c r="C3300" s="4" t="s">
        <v>7</v>
      </c>
      <c r="D3300" s="4" t="s">
        <v>10</v>
      </c>
    </row>
    <row r="3301" spans="1:31">
      <c r="A3301" t="n">
        <v>35714</v>
      </c>
      <c r="B3301" s="49" t="n">
        <v>72</v>
      </c>
      <c r="C3301" s="7" t="n">
        <v>5</v>
      </c>
      <c r="D3301" s="7" t="n">
        <v>0</v>
      </c>
    </row>
    <row r="3302" spans="1:31">
      <c r="A3302" t="s">
        <v>4</v>
      </c>
      <c r="B3302" s="4" t="s">
        <v>5</v>
      </c>
      <c r="C3302" s="4" t="s">
        <v>7</v>
      </c>
      <c r="D3302" s="13" t="s">
        <v>12</v>
      </c>
      <c r="E3302" s="4" t="s">
        <v>5</v>
      </c>
      <c r="F3302" s="4" t="s">
        <v>7</v>
      </c>
      <c r="G3302" s="4" t="s">
        <v>10</v>
      </c>
      <c r="H3302" s="13" t="s">
        <v>13</v>
      </c>
      <c r="I3302" s="4" t="s">
        <v>7</v>
      </c>
      <c r="J3302" s="4" t="s">
        <v>16</v>
      </c>
      <c r="K3302" s="4" t="s">
        <v>7</v>
      </c>
      <c r="L3302" s="4" t="s">
        <v>7</v>
      </c>
      <c r="M3302" s="4" t="s">
        <v>11</v>
      </c>
    </row>
    <row r="3303" spans="1:31">
      <c r="A3303" t="n">
        <v>35718</v>
      </c>
      <c r="B3303" s="9" t="n">
        <v>5</v>
      </c>
      <c r="C3303" s="7" t="n">
        <v>28</v>
      </c>
      <c r="D3303" s="13" t="s">
        <v>3</v>
      </c>
      <c r="E3303" s="8" t="n">
        <v>162</v>
      </c>
      <c r="F3303" s="7" t="n">
        <v>4</v>
      </c>
      <c r="G3303" s="7" t="n">
        <v>10</v>
      </c>
      <c r="H3303" s="13" t="s">
        <v>3</v>
      </c>
      <c r="I3303" s="7" t="n">
        <v>0</v>
      </c>
      <c r="J3303" s="7" t="n">
        <v>1</v>
      </c>
      <c r="K3303" s="7" t="n">
        <v>2</v>
      </c>
      <c r="L3303" s="7" t="n">
        <v>1</v>
      </c>
      <c r="M3303" s="10" t="n">
        <f t="normal" ca="1">A3309</f>
        <v>0</v>
      </c>
    </row>
    <row r="3304" spans="1:31">
      <c r="A3304" t="s">
        <v>4</v>
      </c>
      <c r="B3304" s="4" t="s">
        <v>5</v>
      </c>
      <c r="C3304" s="4" t="s">
        <v>7</v>
      </c>
      <c r="D3304" s="4" t="s">
        <v>8</v>
      </c>
    </row>
    <row r="3305" spans="1:31">
      <c r="A3305" t="n">
        <v>35735</v>
      </c>
      <c r="B3305" s="6" t="n">
        <v>2</v>
      </c>
      <c r="C3305" s="7" t="n">
        <v>10</v>
      </c>
      <c r="D3305" s="7" t="s">
        <v>274</v>
      </c>
    </row>
    <row r="3306" spans="1:31">
      <c r="A3306" t="s">
        <v>4</v>
      </c>
      <c r="B3306" s="4" t="s">
        <v>5</v>
      </c>
      <c r="C3306" s="4" t="s">
        <v>10</v>
      </c>
    </row>
    <row r="3307" spans="1:31">
      <c r="A3307" t="n">
        <v>35752</v>
      </c>
      <c r="B3307" s="27" t="n">
        <v>16</v>
      </c>
      <c r="C3307" s="7" t="n">
        <v>0</v>
      </c>
    </row>
    <row r="3308" spans="1:31">
      <c r="A3308" t="s">
        <v>4</v>
      </c>
      <c r="B3308" s="4" t="s">
        <v>5</v>
      </c>
      <c r="C3308" s="4" t="s">
        <v>7</v>
      </c>
      <c r="D3308" s="4" t="s">
        <v>10</v>
      </c>
      <c r="E3308" s="4" t="s">
        <v>7</v>
      </c>
      <c r="F3308" s="4" t="s">
        <v>11</v>
      </c>
    </row>
    <row r="3309" spans="1:31">
      <c r="A3309" t="n">
        <v>35755</v>
      </c>
      <c r="B3309" s="9" t="n">
        <v>5</v>
      </c>
      <c r="C3309" s="7" t="n">
        <v>30</v>
      </c>
      <c r="D3309" s="7" t="n">
        <v>6471</v>
      </c>
      <c r="E3309" s="7" t="n">
        <v>1</v>
      </c>
      <c r="F3309" s="10" t="n">
        <f t="normal" ca="1">A3313</f>
        <v>0</v>
      </c>
    </row>
    <row r="3310" spans="1:31">
      <c r="A3310" t="s">
        <v>4</v>
      </c>
      <c r="B3310" s="4" t="s">
        <v>5</v>
      </c>
      <c r="C3310" s="4" t="s">
        <v>10</v>
      </c>
      <c r="D3310" s="4" t="s">
        <v>8</v>
      </c>
      <c r="E3310" s="4" t="s">
        <v>8</v>
      </c>
      <c r="F3310" s="4" t="s">
        <v>8</v>
      </c>
      <c r="G3310" s="4" t="s">
        <v>7</v>
      </c>
      <c r="H3310" s="4" t="s">
        <v>16</v>
      </c>
      <c r="I3310" s="4" t="s">
        <v>15</v>
      </c>
      <c r="J3310" s="4" t="s">
        <v>15</v>
      </c>
      <c r="K3310" s="4" t="s">
        <v>15</v>
      </c>
      <c r="L3310" s="4" t="s">
        <v>15</v>
      </c>
      <c r="M3310" s="4" t="s">
        <v>15</v>
      </c>
      <c r="N3310" s="4" t="s">
        <v>15</v>
      </c>
      <c r="O3310" s="4" t="s">
        <v>15</v>
      </c>
      <c r="P3310" s="4" t="s">
        <v>8</v>
      </c>
      <c r="Q3310" s="4" t="s">
        <v>8</v>
      </c>
      <c r="R3310" s="4" t="s">
        <v>16</v>
      </c>
      <c r="S3310" s="4" t="s">
        <v>7</v>
      </c>
      <c r="T3310" s="4" t="s">
        <v>16</v>
      </c>
      <c r="U3310" s="4" t="s">
        <v>16</v>
      </c>
      <c r="V3310" s="4" t="s">
        <v>10</v>
      </c>
    </row>
    <row r="3311" spans="1:31">
      <c r="A3311" t="n">
        <v>35764</v>
      </c>
      <c r="B3311" s="52" t="n">
        <v>19</v>
      </c>
      <c r="C3311" s="7" t="n">
        <v>5703</v>
      </c>
      <c r="D3311" s="7" t="s">
        <v>285</v>
      </c>
      <c r="E3311" s="7" t="s">
        <v>286</v>
      </c>
      <c r="F3311" s="7" t="s">
        <v>20</v>
      </c>
      <c r="G3311" s="7" t="n">
        <v>0</v>
      </c>
      <c r="H3311" s="7" t="n">
        <v>1</v>
      </c>
      <c r="I3311" s="7" t="n">
        <v>16</v>
      </c>
      <c r="J3311" s="7" t="n">
        <v>4</v>
      </c>
      <c r="K3311" s="7" t="n">
        <v>-3.79999995231628</v>
      </c>
      <c r="L3311" s="7" t="n">
        <v>90</v>
      </c>
      <c r="M3311" s="7" t="n">
        <v>1</v>
      </c>
      <c r="N3311" s="7" t="n">
        <v>1.60000002384186</v>
      </c>
      <c r="O3311" s="7" t="n">
        <v>0.0900000035762787</v>
      </c>
      <c r="P3311" s="7" t="s">
        <v>20</v>
      </c>
      <c r="Q3311" s="7" t="s">
        <v>20</v>
      </c>
      <c r="R3311" s="7" t="n">
        <v>-1</v>
      </c>
      <c r="S3311" s="7" t="n">
        <v>0</v>
      </c>
      <c r="T3311" s="7" t="n">
        <v>0</v>
      </c>
      <c r="U3311" s="7" t="n">
        <v>0</v>
      </c>
      <c r="V3311" s="7" t="n">
        <v>0</v>
      </c>
    </row>
    <row r="3312" spans="1:31">
      <c r="A3312" t="s">
        <v>4</v>
      </c>
      <c r="B3312" s="4" t="s">
        <v>5</v>
      </c>
      <c r="C3312" s="4" t="s">
        <v>7</v>
      </c>
      <c r="D3312" s="4" t="s">
        <v>10</v>
      </c>
      <c r="E3312" s="4" t="s">
        <v>10</v>
      </c>
      <c r="F3312" s="4" t="s">
        <v>10</v>
      </c>
      <c r="G3312" s="4" t="s">
        <v>10</v>
      </c>
      <c r="H3312" s="4" t="s">
        <v>10</v>
      </c>
      <c r="I3312" s="4" t="s">
        <v>10</v>
      </c>
      <c r="J3312" s="4" t="s">
        <v>10</v>
      </c>
      <c r="K3312" s="4" t="s">
        <v>10</v>
      </c>
      <c r="L3312" s="4" t="s">
        <v>10</v>
      </c>
      <c r="M3312" s="4" t="s">
        <v>10</v>
      </c>
      <c r="N3312" s="4" t="s">
        <v>16</v>
      </c>
      <c r="O3312" s="4" t="s">
        <v>16</v>
      </c>
      <c r="P3312" s="4" t="s">
        <v>16</v>
      </c>
      <c r="Q3312" s="4" t="s">
        <v>16</v>
      </c>
      <c r="R3312" s="4" t="s">
        <v>7</v>
      </c>
      <c r="S3312" s="4" t="s">
        <v>8</v>
      </c>
    </row>
    <row r="3313" spans="1:22">
      <c r="A3313" t="n">
        <v>35843</v>
      </c>
      <c r="B3313" s="50" t="n">
        <v>75</v>
      </c>
      <c r="C3313" s="7" t="n">
        <v>0</v>
      </c>
      <c r="D3313" s="7" t="n">
        <v>0</v>
      </c>
      <c r="E3313" s="7" t="n">
        <v>0</v>
      </c>
      <c r="F3313" s="7" t="n">
        <v>1024</v>
      </c>
      <c r="G3313" s="7" t="n">
        <v>720</v>
      </c>
      <c r="H3313" s="7" t="n">
        <v>0</v>
      </c>
      <c r="I3313" s="7" t="n">
        <v>0</v>
      </c>
      <c r="J3313" s="7" t="n">
        <v>0</v>
      </c>
      <c r="K3313" s="7" t="n">
        <v>0</v>
      </c>
      <c r="L3313" s="7" t="n">
        <v>1024</v>
      </c>
      <c r="M3313" s="7" t="n">
        <v>720</v>
      </c>
      <c r="N3313" s="7" t="n">
        <v>1065353216</v>
      </c>
      <c r="O3313" s="7" t="n">
        <v>1065353216</v>
      </c>
      <c r="P3313" s="7" t="n">
        <v>1065353216</v>
      </c>
      <c r="Q3313" s="7" t="n">
        <v>0</v>
      </c>
      <c r="R3313" s="7" t="n">
        <v>1</v>
      </c>
      <c r="S3313" s="7" t="s">
        <v>399</v>
      </c>
    </row>
    <row r="3314" spans="1:22">
      <c r="A3314" t="s">
        <v>4</v>
      </c>
      <c r="B3314" s="4" t="s">
        <v>5</v>
      </c>
      <c r="C3314" s="4" t="s">
        <v>7</v>
      </c>
      <c r="D3314" s="4" t="s">
        <v>7</v>
      </c>
      <c r="E3314" s="4" t="s">
        <v>7</v>
      </c>
      <c r="F3314" s="4" t="s">
        <v>15</v>
      </c>
      <c r="G3314" s="4" t="s">
        <v>15</v>
      </c>
      <c r="H3314" s="4" t="s">
        <v>15</v>
      </c>
      <c r="I3314" s="4" t="s">
        <v>15</v>
      </c>
      <c r="J3314" s="4" t="s">
        <v>15</v>
      </c>
    </row>
    <row r="3315" spans="1:22">
      <c r="A3315" t="n">
        <v>35892</v>
      </c>
      <c r="B3315" s="51" t="n">
        <v>76</v>
      </c>
      <c r="C3315" s="7" t="n">
        <v>0</v>
      </c>
      <c r="D3315" s="7" t="n">
        <v>9</v>
      </c>
      <c r="E3315" s="7" t="n">
        <v>2</v>
      </c>
      <c r="F3315" s="7" t="n">
        <v>0</v>
      </c>
      <c r="G3315" s="7" t="n">
        <v>0</v>
      </c>
      <c r="H3315" s="7" t="n">
        <v>0</v>
      </c>
      <c r="I3315" s="7" t="n">
        <v>0</v>
      </c>
      <c r="J3315" s="7" t="n">
        <v>0</v>
      </c>
    </row>
    <row r="3316" spans="1:22">
      <c r="A3316" t="s">
        <v>4</v>
      </c>
      <c r="B3316" s="4" t="s">
        <v>5</v>
      </c>
      <c r="C3316" s="4" t="s">
        <v>7</v>
      </c>
      <c r="D3316" s="4" t="s">
        <v>10</v>
      </c>
      <c r="E3316" s="4" t="s">
        <v>10</v>
      </c>
      <c r="F3316" s="4" t="s">
        <v>10</v>
      </c>
      <c r="G3316" s="4" t="s">
        <v>10</v>
      </c>
      <c r="H3316" s="4" t="s">
        <v>10</v>
      </c>
      <c r="I3316" s="4" t="s">
        <v>10</v>
      </c>
      <c r="J3316" s="4" t="s">
        <v>10</v>
      </c>
      <c r="K3316" s="4" t="s">
        <v>10</v>
      </c>
      <c r="L3316" s="4" t="s">
        <v>10</v>
      </c>
      <c r="M3316" s="4" t="s">
        <v>10</v>
      </c>
      <c r="N3316" s="4" t="s">
        <v>16</v>
      </c>
      <c r="O3316" s="4" t="s">
        <v>16</v>
      </c>
      <c r="P3316" s="4" t="s">
        <v>16</v>
      </c>
      <c r="Q3316" s="4" t="s">
        <v>16</v>
      </c>
      <c r="R3316" s="4" t="s">
        <v>7</v>
      </c>
      <c r="S3316" s="4" t="s">
        <v>8</v>
      </c>
    </row>
    <row r="3317" spans="1:22">
      <c r="A3317" t="n">
        <v>35916</v>
      </c>
      <c r="B3317" s="50" t="n">
        <v>75</v>
      </c>
      <c r="C3317" s="7" t="n">
        <v>1</v>
      </c>
      <c r="D3317" s="7" t="n">
        <v>0</v>
      </c>
      <c r="E3317" s="7" t="n">
        <v>0</v>
      </c>
      <c r="F3317" s="7" t="n">
        <v>1024</v>
      </c>
      <c r="G3317" s="7" t="n">
        <v>720</v>
      </c>
      <c r="H3317" s="7" t="n">
        <v>0</v>
      </c>
      <c r="I3317" s="7" t="n">
        <v>0</v>
      </c>
      <c r="J3317" s="7" t="n">
        <v>0</v>
      </c>
      <c r="K3317" s="7" t="n">
        <v>0</v>
      </c>
      <c r="L3317" s="7" t="n">
        <v>1024</v>
      </c>
      <c r="M3317" s="7" t="n">
        <v>720</v>
      </c>
      <c r="N3317" s="7" t="n">
        <v>1065353216</v>
      </c>
      <c r="O3317" s="7" t="n">
        <v>1065353216</v>
      </c>
      <c r="P3317" s="7" t="n">
        <v>1065353216</v>
      </c>
      <c r="Q3317" s="7" t="n">
        <v>0</v>
      </c>
      <c r="R3317" s="7" t="n">
        <v>1</v>
      </c>
      <c r="S3317" s="7" t="s">
        <v>400</v>
      </c>
    </row>
    <row r="3318" spans="1:22">
      <c r="A3318" t="s">
        <v>4</v>
      </c>
      <c r="B3318" s="4" t="s">
        <v>5</v>
      </c>
      <c r="C3318" s="4" t="s">
        <v>7</v>
      </c>
      <c r="D3318" s="4" t="s">
        <v>7</v>
      </c>
      <c r="E3318" s="4" t="s">
        <v>7</v>
      </c>
      <c r="F3318" s="4" t="s">
        <v>15</v>
      </c>
      <c r="G3318" s="4" t="s">
        <v>15</v>
      </c>
      <c r="H3318" s="4" t="s">
        <v>15</v>
      </c>
      <c r="I3318" s="4" t="s">
        <v>15</v>
      </c>
      <c r="J3318" s="4" t="s">
        <v>15</v>
      </c>
    </row>
    <row r="3319" spans="1:22">
      <c r="A3319" t="n">
        <v>35965</v>
      </c>
      <c r="B3319" s="51" t="n">
        <v>76</v>
      </c>
      <c r="C3319" s="7" t="n">
        <v>1</v>
      </c>
      <c r="D3319" s="7" t="n">
        <v>9</v>
      </c>
      <c r="E3319" s="7" t="n">
        <v>2</v>
      </c>
      <c r="F3319" s="7" t="n">
        <v>0</v>
      </c>
      <c r="G3319" s="7" t="n">
        <v>0</v>
      </c>
      <c r="H3319" s="7" t="n">
        <v>0</v>
      </c>
      <c r="I3319" s="7" t="n">
        <v>0</v>
      </c>
      <c r="J3319" s="7" t="n">
        <v>0</v>
      </c>
    </row>
    <row r="3320" spans="1:22">
      <c r="A3320" t="s">
        <v>4</v>
      </c>
      <c r="B3320" s="4" t="s">
        <v>5</v>
      </c>
      <c r="C3320" s="4" t="s">
        <v>10</v>
      </c>
      <c r="D3320" s="4" t="s">
        <v>15</v>
      </c>
      <c r="E3320" s="4" t="s">
        <v>15</v>
      </c>
      <c r="F3320" s="4" t="s">
        <v>15</v>
      </c>
      <c r="G3320" s="4" t="s">
        <v>15</v>
      </c>
    </row>
    <row r="3321" spans="1:22">
      <c r="A3321" t="n">
        <v>35989</v>
      </c>
      <c r="B3321" s="26" t="n">
        <v>46</v>
      </c>
      <c r="C3321" s="7" t="n">
        <v>0</v>
      </c>
      <c r="D3321" s="7" t="n">
        <v>16</v>
      </c>
      <c r="E3321" s="7" t="n">
        <v>4</v>
      </c>
      <c r="F3321" s="7" t="n">
        <v>-3.79999995231628</v>
      </c>
      <c r="G3321" s="7" t="n">
        <v>90</v>
      </c>
    </row>
    <row r="3322" spans="1:22">
      <c r="A3322" t="s">
        <v>4</v>
      </c>
      <c r="B3322" s="4" t="s">
        <v>5</v>
      </c>
      <c r="C3322" s="4" t="s">
        <v>10</v>
      </c>
      <c r="D3322" s="4" t="s">
        <v>7</v>
      </c>
      <c r="E3322" s="4" t="s">
        <v>7</v>
      </c>
      <c r="F3322" s="4" t="s">
        <v>8</v>
      </c>
    </row>
    <row r="3323" spans="1:22">
      <c r="A3323" t="n">
        <v>36008</v>
      </c>
      <c r="B3323" s="23" t="n">
        <v>20</v>
      </c>
      <c r="C3323" s="7" t="n">
        <v>0</v>
      </c>
      <c r="D3323" s="7" t="n">
        <v>3</v>
      </c>
      <c r="E3323" s="7" t="n">
        <v>10</v>
      </c>
      <c r="F3323" s="7" t="s">
        <v>289</v>
      </c>
    </row>
    <row r="3324" spans="1:22">
      <c r="A3324" t="s">
        <v>4</v>
      </c>
      <c r="B3324" s="4" t="s">
        <v>5</v>
      </c>
      <c r="C3324" s="4" t="s">
        <v>10</v>
      </c>
    </row>
    <row r="3325" spans="1:22">
      <c r="A3325" t="n">
        <v>36026</v>
      </c>
      <c r="B3325" s="27" t="n">
        <v>16</v>
      </c>
      <c r="C3325" s="7" t="n">
        <v>0</v>
      </c>
    </row>
    <row r="3326" spans="1:22">
      <c r="A3326" t="s">
        <v>4</v>
      </c>
      <c r="B3326" s="4" t="s">
        <v>5</v>
      </c>
      <c r="C3326" s="4" t="s">
        <v>10</v>
      </c>
      <c r="D3326" s="4" t="s">
        <v>7</v>
      </c>
      <c r="E3326" s="4" t="s">
        <v>7</v>
      </c>
      <c r="F3326" s="4" t="s">
        <v>8</v>
      </c>
    </row>
    <row r="3327" spans="1:22">
      <c r="A3327" t="n">
        <v>36029</v>
      </c>
      <c r="B3327" s="23" t="n">
        <v>20</v>
      </c>
      <c r="C3327" s="7" t="n">
        <v>5703</v>
      </c>
      <c r="D3327" s="7" t="n">
        <v>3</v>
      </c>
      <c r="E3327" s="7" t="n">
        <v>10</v>
      </c>
      <c r="F3327" s="7" t="s">
        <v>289</v>
      </c>
    </row>
    <row r="3328" spans="1:22">
      <c r="A3328" t="s">
        <v>4</v>
      </c>
      <c r="B3328" s="4" t="s">
        <v>5</v>
      </c>
      <c r="C3328" s="4" t="s">
        <v>10</v>
      </c>
    </row>
    <row r="3329" spans="1:19">
      <c r="A3329" t="n">
        <v>36047</v>
      </c>
      <c r="B3329" s="27" t="n">
        <v>16</v>
      </c>
      <c r="C3329" s="7" t="n">
        <v>0</v>
      </c>
    </row>
    <row r="3330" spans="1:19">
      <c r="A3330" t="s">
        <v>4</v>
      </c>
      <c r="B3330" s="4" t="s">
        <v>5</v>
      </c>
      <c r="C3330" s="4" t="s">
        <v>7</v>
      </c>
    </row>
    <row r="3331" spans="1:19">
      <c r="A3331" t="n">
        <v>36050</v>
      </c>
      <c r="B3331" s="53" t="n">
        <v>116</v>
      </c>
      <c r="C3331" s="7" t="n">
        <v>0</v>
      </c>
    </row>
    <row r="3332" spans="1:19">
      <c r="A3332" t="s">
        <v>4</v>
      </c>
      <c r="B3332" s="4" t="s">
        <v>5</v>
      </c>
      <c r="C3332" s="4" t="s">
        <v>7</v>
      </c>
      <c r="D3332" s="4" t="s">
        <v>10</v>
      </c>
    </row>
    <row r="3333" spans="1:19">
      <c r="A3333" t="n">
        <v>36052</v>
      </c>
      <c r="B3333" s="53" t="n">
        <v>116</v>
      </c>
      <c r="C3333" s="7" t="n">
        <v>2</v>
      </c>
      <c r="D3333" s="7" t="n">
        <v>1</v>
      </c>
    </row>
    <row r="3334" spans="1:19">
      <c r="A3334" t="s">
        <v>4</v>
      </c>
      <c r="B3334" s="4" t="s">
        <v>5</v>
      </c>
      <c r="C3334" s="4" t="s">
        <v>7</v>
      </c>
      <c r="D3334" s="4" t="s">
        <v>16</v>
      </c>
    </row>
    <row r="3335" spans="1:19">
      <c r="A3335" t="n">
        <v>36056</v>
      </c>
      <c r="B3335" s="53" t="n">
        <v>116</v>
      </c>
      <c r="C3335" s="7" t="n">
        <v>5</v>
      </c>
      <c r="D3335" s="7" t="n">
        <v>1097859072</v>
      </c>
    </row>
    <row r="3336" spans="1:19">
      <c r="A3336" t="s">
        <v>4</v>
      </c>
      <c r="B3336" s="4" t="s">
        <v>5</v>
      </c>
      <c r="C3336" s="4" t="s">
        <v>7</v>
      </c>
      <c r="D3336" s="4" t="s">
        <v>10</v>
      </c>
    </row>
    <row r="3337" spans="1:19">
      <c r="A3337" t="n">
        <v>36062</v>
      </c>
      <c r="B3337" s="53" t="n">
        <v>116</v>
      </c>
      <c r="C3337" s="7" t="n">
        <v>6</v>
      </c>
      <c r="D3337" s="7" t="n">
        <v>1</v>
      </c>
    </row>
    <row r="3338" spans="1:19">
      <c r="A3338" t="s">
        <v>4</v>
      </c>
      <c r="B3338" s="4" t="s">
        <v>5</v>
      </c>
      <c r="C3338" s="4" t="s">
        <v>10</v>
      </c>
      <c r="D3338" s="4" t="s">
        <v>7</v>
      </c>
      <c r="E3338" s="4" t="s">
        <v>7</v>
      </c>
      <c r="F3338" s="4" t="s">
        <v>8</v>
      </c>
    </row>
    <row r="3339" spans="1:19">
      <c r="A3339" t="n">
        <v>36066</v>
      </c>
      <c r="B3339" s="46" t="n">
        <v>47</v>
      </c>
      <c r="C3339" s="7" t="n">
        <v>5703</v>
      </c>
      <c r="D3339" s="7" t="n">
        <v>0</v>
      </c>
      <c r="E3339" s="7" t="n">
        <v>0</v>
      </c>
      <c r="F3339" s="7" t="s">
        <v>44</v>
      </c>
    </row>
    <row r="3340" spans="1:19">
      <c r="A3340" t="s">
        <v>4</v>
      </c>
      <c r="B3340" s="4" t="s">
        <v>5</v>
      </c>
      <c r="C3340" s="4" t="s">
        <v>7</v>
      </c>
      <c r="D3340" s="4" t="s">
        <v>7</v>
      </c>
      <c r="E3340" s="4" t="s">
        <v>15</v>
      </c>
      <c r="F3340" s="4" t="s">
        <v>15</v>
      </c>
      <c r="G3340" s="4" t="s">
        <v>15</v>
      </c>
      <c r="H3340" s="4" t="s">
        <v>10</v>
      </c>
    </row>
    <row r="3341" spans="1:19">
      <c r="A3341" t="n">
        <v>36082</v>
      </c>
      <c r="B3341" s="54" t="n">
        <v>45</v>
      </c>
      <c r="C3341" s="7" t="n">
        <v>2</v>
      </c>
      <c r="D3341" s="7" t="n">
        <v>3</v>
      </c>
      <c r="E3341" s="7" t="n">
        <v>17.3999996185303</v>
      </c>
      <c r="F3341" s="7" t="n">
        <v>5.19000005722046</v>
      </c>
      <c r="G3341" s="7" t="n">
        <v>-4.28999996185303</v>
      </c>
      <c r="H3341" s="7" t="n">
        <v>0</v>
      </c>
    </row>
    <row r="3342" spans="1:19">
      <c r="A3342" t="s">
        <v>4</v>
      </c>
      <c r="B3342" s="4" t="s">
        <v>5</v>
      </c>
      <c r="C3342" s="4" t="s">
        <v>7</v>
      </c>
      <c r="D3342" s="4" t="s">
        <v>7</v>
      </c>
      <c r="E3342" s="4" t="s">
        <v>15</v>
      </c>
      <c r="F3342" s="4" t="s">
        <v>15</v>
      </c>
      <c r="G3342" s="4" t="s">
        <v>15</v>
      </c>
      <c r="H3342" s="4" t="s">
        <v>10</v>
      </c>
      <c r="I3342" s="4" t="s">
        <v>7</v>
      </c>
    </row>
    <row r="3343" spans="1:19">
      <c r="A3343" t="n">
        <v>36099</v>
      </c>
      <c r="B3343" s="54" t="n">
        <v>45</v>
      </c>
      <c r="C3343" s="7" t="n">
        <v>4</v>
      </c>
      <c r="D3343" s="7" t="n">
        <v>3</v>
      </c>
      <c r="E3343" s="7" t="n">
        <v>10.8699998855591</v>
      </c>
      <c r="F3343" s="7" t="n">
        <v>302.209991455078</v>
      </c>
      <c r="G3343" s="7" t="n">
        <v>0</v>
      </c>
      <c r="H3343" s="7" t="n">
        <v>0</v>
      </c>
      <c r="I3343" s="7" t="n">
        <v>0</v>
      </c>
    </row>
    <row r="3344" spans="1:19">
      <c r="A3344" t="s">
        <v>4</v>
      </c>
      <c r="B3344" s="4" t="s">
        <v>5</v>
      </c>
      <c r="C3344" s="4" t="s">
        <v>7</v>
      </c>
      <c r="D3344" s="4" t="s">
        <v>7</v>
      </c>
      <c r="E3344" s="4" t="s">
        <v>15</v>
      </c>
      <c r="F3344" s="4" t="s">
        <v>10</v>
      </c>
    </row>
    <row r="3345" spans="1:9">
      <c r="A3345" t="n">
        <v>36117</v>
      </c>
      <c r="B3345" s="54" t="n">
        <v>45</v>
      </c>
      <c r="C3345" s="7" t="n">
        <v>5</v>
      </c>
      <c r="D3345" s="7" t="n">
        <v>3</v>
      </c>
      <c r="E3345" s="7" t="n">
        <v>2.90000009536743</v>
      </c>
      <c r="F3345" s="7" t="n">
        <v>0</v>
      </c>
    </row>
    <row r="3346" spans="1:9">
      <c r="A3346" t="s">
        <v>4</v>
      </c>
      <c r="B3346" s="4" t="s">
        <v>5</v>
      </c>
      <c r="C3346" s="4" t="s">
        <v>7</v>
      </c>
      <c r="D3346" s="4" t="s">
        <v>7</v>
      </c>
      <c r="E3346" s="4" t="s">
        <v>15</v>
      </c>
      <c r="F3346" s="4" t="s">
        <v>10</v>
      </c>
    </row>
    <row r="3347" spans="1:9">
      <c r="A3347" t="n">
        <v>36126</v>
      </c>
      <c r="B3347" s="54" t="n">
        <v>45</v>
      </c>
      <c r="C3347" s="7" t="n">
        <v>11</v>
      </c>
      <c r="D3347" s="7" t="n">
        <v>3</v>
      </c>
      <c r="E3347" s="7" t="n">
        <v>34</v>
      </c>
      <c r="F3347" s="7" t="n">
        <v>0</v>
      </c>
    </row>
    <row r="3348" spans="1:9">
      <c r="A3348" t="s">
        <v>4</v>
      </c>
      <c r="B3348" s="4" t="s">
        <v>5</v>
      </c>
      <c r="C3348" s="4" t="s">
        <v>7</v>
      </c>
      <c r="D3348" s="4" t="s">
        <v>10</v>
      </c>
      <c r="E3348" s="4" t="s">
        <v>15</v>
      </c>
    </row>
    <row r="3349" spans="1:9">
      <c r="A3349" t="n">
        <v>36135</v>
      </c>
      <c r="B3349" s="41" t="n">
        <v>58</v>
      </c>
      <c r="C3349" s="7" t="n">
        <v>100</v>
      </c>
      <c r="D3349" s="7" t="n">
        <v>1000</v>
      </c>
      <c r="E3349" s="7" t="n">
        <v>1</v>
      </c>
    </row>
    <row r="3350" spans="1:9">
      <c r="A3350" t="s">
        <v>4</v>
      </c>
      <c r="B3350" s="4" t="s">
        <v>5</v>
      </c>
      <c r="C3350" s="4" t="s">
        <v>7</v>
      </c>
      <c r="D3350" s="4" t="s">
        <v>10</v>
      </c>
    </row>
    <row r="3351" spans="1:9">
      <c r="A3351" t="n">
        <v>36143</v>
      </c>
      <c r="B3351" s="41" t="n">
        <v>58</v>
      </c>
      <c r="C3351" s="7" t="n">
        <v>255</v>
      </c>
      <c r="D3351" s="7" t="n">
        <v>0</v>
      </c>
    </row>
    <row r="3352" spans="1:9">
      <c r="A3352" t="s">
        <v>4</v>
      </c>
      <c r="B3352" s="4" t="s">
        <v>5</v>
      </c>
      <c r="C3352" s="4" t="s">
        <v>7</v>
      </c>
      <c r="D3352" s="4" t="s">
        <v>10</v>
      </c>
      <c r="E3352" s="4" t="s">
        <v>8</v>
      </c>
    </row>
    <row r="3353" spans="1:9">
      <c r="A3353" t="n">
        <v>36147</v>
      </c>
      <c r="B3353" s="32" t="n">
        <v>51</v>
      </c>
      <c r="C3353" s="7" t="n">
        <v>4</v>
      </c>
      <c r="D3353" s="7" t="n">
        <v>5703</v>
      </c>
      <c r="E3353" s="7" t="s">
        <v>106</v>
      </c>
    </row>
    <row r="3354" spans="1:9">
      <c r="A3354" t="s">
        <v>4</v>
      </c>
      <c r="B3354" s="4" t="s">
        <v>5</v>
      </c>
      <c r="C3354" s="4" t="s">
        <v>10</v>
      </c>
    </row>
    <row r="3355" spans="1:9">
      <c r="A3355" t="n">
        <v>36161</v>
      </c>
      <c r="B3355" s="27" t="n">
        <v>16</v>
      </c>
      <c r="C3355" s="7" t="n">
        <v>0</v>
      </c>
    </row>
    <row r="3356" spans="1:9">
      <c r="A3356" t="s">
        <v>4</v>
      </c>
      <c r="B3356" s="4" t="s">
        <v>5</v>
      </c>
      <c r="C3356" s="4" t="s">
        <v>10</v>
      </c>
      <c r="D3356" s="4" t="s">
        <v>59</v>
      </c>
      <c r="E3356" s="4" t="s">
        <v>7</v>
      </c>
      <c r="F3356" s="4" t="s">
        <v>7</v>
      </c>
      <c r="G3356" s="4" t="s">
        <v>59</v>
      </c>
      <c r="H3356" s="4" t="s">
        <v>7</v>
      </c>
      <c r="I3356" s="4" t="s">
        <v>7</v>
      </c>
      <c r="J3356" s="4" t="s">
        <v>59</v>
      </c>
      <c r="K3356" s="4" t="s">
        <v>7</v>
      </c>
      <c r="L3356" s="4" t="s">
        <v>7</v>
      </c>
    </row>
    <row r="3357" spans="1:9">
      <c r="A3357" t="n">
        <v>36164</v>
      </c>
      <c r="B3357" s="37" t="n">
        <v>26</v>
      </c>
      <c r="C3357" s="7" t="n">
        <v>5703</v>
      </c>
      <c r="D3357" s="7" t="s">
        <v>401</v>
      </c>
      <c r="E3357" s="7" t="n">
        <v>2</v>
      </c>
      <c r="F3357" s="7" t="n">
        <v>3</v>
      </c>
      <c r="G3357" s="7" t="s">
        <v>402</v>
      </c>
      <c r="H3357" s="7" t="n">
        <v>2</v>
      </c>
      <c r="I3357" s="7" t="n">
        <v>3</v>
      </c>
      <c r="J3357" s="7" t="s">
        <v>403</v>
      </c>
      <c r="K3357" s="7" t="n">
        <v>2</v>
      </c>
      <c r="L3357" s="7" t="n">
        <v>0</v>
      </c>
    </row>
    <row r="3358" spans="1:9">
      <c r="A3358" t="s">
        <v>4</v>
      </c>
      <c r="B3358" s="4" t="s">
        <v>5</v>
      </c>
    </row>
    <row r="3359" spans="1:9">
      <c r="A3359" t="n">
        <v>36450</v>
      </c>
      <c r="B3359" s="38" t="n">
        <v>28</v>
      </c>
    </row>
    <row r="3360" spans="1:9">
      <c r="A3360" t="s">
        <v>4</v>
      </c>
      <c r="B3360" s="4" t="s">
        <v>5</v>
      </c>
      <c r="C3360" s="4" t="s">
        <v>7</v>
      </c>
      <c r="D3360" s="4" t="s">
        <v>10</v>
      </c>
      <c r="E3360" s="4" t="s">
        <v>8</v>
      </c>
    </row>
    <row r="3361" spans="1:12">
      <c r="A3361" t="n">
        <v>36451</v>
      </c>
      <c r="B3361" s="32" t="n">
        <v>51</v>
      </c>
      <c r="C3361" s="7" t="n">
        <v>4</v>
      </c>
      <c r="D3361" s="7" t="n">
        <v>0</v>
      </c>
      <c r="E3361" s="7" t="s">
        <v>362</v>
      </c>
    </row>
    <row r="3362" spans="1:12">
      <c r="A3362" t="s">
        <v>4</v>
      </c>
      <c r="B3362" s="4" t="s">
        <v>5</v>
      </c>
      <c r="C3362" s="4" t="s">
        <v>10</v>
      </c>
    </row>
    <row r="3363" spans="1:12">
      <c r="A3363" t="n">
        <v>36464</v>
      </c>
      <c r="B3363" s="27" t="n">
        <v>16</v>
      </c>
      <c r="C3363" s="7" t="n">
        <v>0</v>
      </c>
    </row>
    <row r="3364" spans="1:12">
      <c r="A3364" t="s">
        <v>4</v>
      </c>
      <c r="B3364" s="4" t="s">
        <v>5</v>
      </c>
      <c r="C3364" s="4" t="s">
        <v>10</v>
      </c>
      <c r="D3364" s="4" t="s">
        <v>59</v>
      </c>
      <c r="E3364" s="4" t="s">
        <v>7</v>
      </c>
      <c r="F3364" s="4" t="s">
        <v>7</v>
      </c>
      <c r="G3364" s="4" t="s">
        <v>59</v>
      </c>
      <c r="H3364" s="4" t="s">
        <v>7</v>
      </c>
      <c r="I3364" s="4" t="s">
        <v>7</v>
      </c>
      <c r="J3364" s="4" t="s">
        <v>59</v>
      </c>
      <c r="K3364" s="4" t="s">
        <v>7</v>
      </c>
      <c r="L3364" s="4" t="s">
        <v>7</v>
      </c>
    </row>
    <row r="3365" spans="1:12">
      <c r="A3365" t="n">
        <v>36467</v>
      </c>
      <c r="B3365" s="37" t="n">
        <v>26</v>
      </c>
      <c r="C3365" s="7" t="n">
        <v>0</v>
      </c>
      <c r="D3365" s="7" t="s">
        <v>404</v>
      </c>
      <c r="E3365" s="7" t="n">
        <v>2</v>
      </c>
      <c r="F3365" s="7" t="n">
        <v>3</v>
      </c>
      <c r="G3365" s="7" t="s">
        <v>405</v>
      </c>
      <c r="H3365" s="7" t="n">
        <v>2</v>
      </c>
      <c r="I3365" s="7" t="n">
        <v>3</v>
      </c>
      <c r="J3365" s="7" t="s">
        <v>406</v>
      </c>
      <c r="K3365" s="7" t="n">
        <v>2</v>
      </c>
      <c r="L3365" s="7" t="n">
        <v>0</v>
      </c>
    </row>
    <row r="3366" spans="1:12">
      <c r="A3366" t="s">
        <v>4</v>
      </c>
      <c r="B3366" s="4" t="s">
        <v>5</v>
      </c>
    </row>
    <row r="3367" spans="1:12">
      <c r="A3367" t="n">
        <v>36731</v>
      </c>
      <c r="B3367" s="38" t="n">
        <v>28</v>
      </c>
    </row>
    <row r="3368" spans="1:12">
      <c r="A3368" t="s">
        <v>4</v>
      </c>
      <c r="B3368" s="4" t="s">
        <v>5</v>
      </c>
      <c r="C3368" s="4" t="s">
        <v>7</v>
      </c>
      <c r="D3368" s="4" t="s">
        <v>10</v>
      </c>
      <c r="E3368" s="4" t="s">
        <v>8</v>
      </c>
    </row>
    <row r="3369" spans="1:12">
      <c r="A3369" t="n">
        <v>36732</v>
      </c>
      <c r="B3369" s="32" t="n">
        <v>51</v>
      </c>
      <c r="C3369" s="7" t="n">
        <v>4</v>
      </c>
      <c r="D3369" s="7" t="n">
        <v>5703</v>
      </c>
      <c r="E3369" s="7" t="s">
        <v>106</v>
      </c>
    </row>
    <row r="3370" spans="1:12">
      <c r="A3370" t="s">
        <v>4</v>
      </c>
      <c r="B3370" s="4" t="s">
        <v>5</v>
      </c>
      <c r="C3370" s="4" t="s">
        <v>10</v>
      </c>
    </row>
    <row r="3371" spans="1:12">
      <c r="A3371" t="n">
        <v>36746</v>
      </c>
      <c r="B3371" s="27" t="n">
        <v>16</v>
      </c>
      <c r="C3371" s="7" t="n">
        <v>0</v>
      </c>
    </row>
    <row r="3372" spans="1:12">
      <c r="A3372" t="s">
        <v>4</v>
      </c>
      <c r="B3372" s="4" t="s">
        <v>5</v>
      </c>
      <c r="C3372" s="4" t="s">
        <v>10</v>
      </c>
      <c r="D3372" s="4" t="s">
        <v>59</v>
      </c>
      <c r="E3372" s="4" t="s">
        <v>7</v>
      </c>
      <c r="F3372" s="4" t="s">
        <v>7</v>
      </c>
      <c r="G3372" s="4" t="s">
        <v>59</v>
      </c>
      <c r="H3372" s="4" t="s">
        <v>7</v>
      </c>
      <c r="I3372" s="4" t="s">
        <v>7</v>
      </c>
      <c r="J3372" s="4" t="s">
        <v>59</v>
      </c>
      <c r="K3372" s="4" t="s">
        <v>7</v>
      </c>
      <c r="L3372" s="4" t="s">
        <v>7</v>
      </c>
    </row>
    <row r="3373" spans="1:12">
      <c r="A3373" t="n">
        <v>36749</v>
      </c>
      <c r="B3373" s="37" t="n">
        <v>26</v>
      </c>
      <c r="C3373" s="7" t="n">
        <v>5703</v>
      </c>
      <c r="D3373" s="7" t="s">
        <v>407</v>
      </c>
      <c r="E3373" s="7" t="n">
        <v>2</v>
      </c>
      <c r="F3373" s="7" t="n">
        <v>3</v>
      </c>
      <c r="G3373" s="7" t="s">
        <v>408</v>
      </c>
      <c r="H3373" s="7" t="n">
        <v>2</v>
      </c>
      <c r="I3373" s="7" t="n">
        <v>3</v>
      </c>
      <c r="J3373" s="7" t="s">
        <v>409</v>
      </c>
      <c r="K3373" s="7" t="n">
        <v>2</v>
      </c>
      <c r="L3373" s="7" t="n">
        <v>0</v>
      </c>
    </row>
    <row r="3374" spans="1:12">
      <c r="A3374" t="s">
        <v>4</v>
      </c>
      <c r="B3374" s="4" t="s">
        <v>5</v>
      </c>
    </row>
    <row r="3375" spans="1:12">
      <c r="A3375" t="n">
        <v>37041</v>
      </c>
      <c r="B3375" s="38" t="n">
        <v>28</v>
      </c>
    </row>
    <row r="3376" spans="1:12">
      <c r="A3376" t="s">
        <v>4</v>
      </c>
      <c r="B3376" s="4" t="s">
        <v>5</v>
      </c>
      <c r="C3376" s="4" t="s">
        <v>7</v>
      </c>
      <c r="D3376" s="4" t="s">
        <v>10</v>
      </c>
      <c r="E3376" s="4" t="s">
        <v>8</v>
      </c>
    </row>
    <row r="3377" spans="1:12">
      <c r="A3377" t="n">
        <v>37042</v>
      </c>
      <c r="B3377" s="32" t="n">
        <v>51</v>
      </c>
      <c r="C3377" s="7" t="n">
        <v>4</v>
      </c>
      <c r="D3377" s="7" t="n">
        <v>0</v>
      </c>
      <c r="E3377" s="7" t="s">
        <v>189</v>
      </c>
    </row>
    <row r="3378" spans="1:12">
      <c r="A3378" t="s">
        <v>4</v>
      </c>
      <c r="B3378" s="4" t="s">
        <v>5</v>
      </c>
      <c r="C3378" s="4" t="s">
        <v>10</v>
      </c>
    </row>
    <row r="3379" spans="1:12">
      <c r="A3379" t="n">
        <v>37056</v>
      </c>
      <c r="B3379" s="27" t="n">
        <v>16</v>
      </c>
      <c r="C3379" s="7" t="n">
        <v>0</v>
      </c>
    </row>
    <row r="3380" spans="1:12">
      <c r="A3380" t="s">
        <v>4</v>
      </c>
      <c r="B3380" s="4" t="s">
        <v>5</v>
      </c>
      <c r="C3380" s="4" t="s">
        <v>10</v>
      </c>
      <c r="D3380" s="4" t="s">
        <v>59</v>
      </c>
      <c r="E3380" s="4" t="s">
        <v>7</v>
      </c>
      <c r="F3380" s="4" t="s">
        <v>7</v>
      </c>
    </row>
    <row r="3381" spans="1:12">
      <c r="A3381" t="n">
        <v>37059</v>
      </c>
      <c r="B3381" s="37" t="n">
        <v>26</v>
      </c>
      <c r="C3381" s="7" t="n">
        <v>0</v>
      </c>
      <c r="D3381" s="7" t="s">
        <v>410</v>
      </c>
      <c r="E3381" s="7" t="n">
        <v>2</v>
      </c>
      <c r="F3381" s="7" t="n">
        <v>0</v>
      </c>
    </row>
    <row r="3382" spans="1:12">
      <c r="A3382" t="s">
        <v>4</v>
      </c>
      <c r="B3382" s="4" t="s">
        <v>5</v>
      </c>
    </row>
    <row r="3383" spans="1:12">
      <c r="A3383" t="n">
        <v>37077</v>
      </c>
      <c r="B3383" s="38" t="n">
        <v>28</v>
      </c>
    </row>
    <row r="3384" spans="1:12">
      <c r="A3384" t="s">
        <v>4</v>
      </c>
      <c r="B3384" s="4" t="s">
        <v>5</v>
      </c>
      <c r="C3384" s="4" t="s">
        <v>7</v>
      </c>
      <c r="D3384" s="4" t="s">
        <v>15</v>
      </c>
      <c r="E3384" s="4" t="s">
        <v>10</v>
      </c>
      <c r="F3384" s="4" t="s">
        <v>7</v>
      </c>
    </row>
    <row r="3385" spans="1:12">
      <c r="A3385" t="n">
        <v>37078</v>
      </c>
      <c r="B3385" s="17" t="n">
        <v>49</v>
      </c>
      <c r="C3385" s="7" t="n">
        <v>3</v>
      </c>
      <c r="D3385" s="7" t="n">
        <v>0.699999988079071</v>
      </c>
      <c r="E3385" s="7" t="n">
        <v>750</v>
      </c>
      <c r="F3385" s="7" t="n">
        <v>0</v>
      </c>
    </row>
    <row r="3386" spans="1:12">
      <c r="A3386" t="s">
        <v>4</v>
      </c>
      <c r="B3386" s="4" t="s">
        <v>5</v>
      </c>
      <c r="C3386" s="4" t="s">
        <v>7</v>
      </c>
      <c r="D3386" s="4" t="s">
        <v>7</v>
      </c>
      <c r="E3386" s="4" t="s">
        <v>7</v>
      </c>
      <c r="F3386" s="4" t="s">
        <v>15</v>
      </c>
      <c r="G3386" s="4" t="s">
        <v>15</v>
      </c>
      <c r="H3386" s="4" t="s">
        <v>15</v>
      </c>
      <c r="I3386" s="4" t="s">
        <v>15</v>
      </c>
      <c r="J3386" s="4" t="s">
        <v>15</v>
      </c>
    </row>
    <row r="3387" spans="1:12">
      <c r="A3387" t="n">
        <v>37087</v>
      </c>
      <c r="B3387" s="51" t="n">
        <v>76</v>
      </c>
      <c r="C3387" s="7" t="n">
        <v>0</v>
      </c>
      <c r="D3387" s="7" t="n">
        <v>3</v>
      </c>
      <c r="E3387" s="7" t="n">
        <v>0</v>
      </c>
      <c r="F3387" s="7" t="n">
        <v>1</v>
      </c>
      <c r="G3387" s="7" t="n">
        <v>1</v>
      </c>
      <c r="H3387" s="7" t="n">
        <v>1</v>
      </c>
      <c r="I3387" s="7" t="n">
        <v>1</v>
      </c>
      <c r="J3387" s="7" t="n">
        <v>1000</v>
      </c>
    </row>
    <row r="3388" spans="1:12">
      <c r="A3388" t="s">
        <v>4</v>
      </c>
      <c r="B3388" s="4" t="s">
        <v>5</v>
      </c>
      <c r="C3388" s="4" t="s">
        <v>7</v>
      </c>
      <c r="D3388" s="4" t="s">
        <v>7</v>
      </c>
    </row>
    <row r="3389" spans="1:12">
      <c r="A3389" t="n">
        <v>37111</v>
      </c>
      <c r="B3389" s="56" t="n">
        <v>77</v>
      </c>
      <c r="C3389" s="7" t="n">
        <v>0</v>
      </c>
      <c r="D3389" s="7" t="n">
        <v>3</v>
      </c>
    </row>
    <row r="3390" spans="1:12">
      <c r="A3390" t="s">
        <v>4</v>
      </c>
      <c r="B3390" s="4" t="s">
        <v>5</v>
      </c>
      <c r="C3390" s="4" t="s">
        <v>10</v>
      </c>
    </row>
    <row r="3391" spans="1:12">
      <c r="A3391" t="n">
        <v>37114</v>
      </c>
      <c r="B3391" s="27" t="n">
        <v>16</v>
      </c>
      <c r="C3391" s="7" t="n">
        <v>2000</v>
      </c>
    </row>
    <row r="3392" spans="1:12">
      <c r="A3392" t="s">
        <v>4</v>
      </c>
      <c r="B3392" s="4" t="s">
        <v>5</v>
      </c>
      <c r="C3392" s="4" t="s">
        <v>7</v>
      </c>
      <c r="D3392" s="4" t="s">
        <v>7</v>
      </c>
      <c r="E3392" s="4" t="s">
        <v>7</v>
      </c>
      <c r="F3392" s="4" t="s">
        <v>15</v>
      </c>
      <c r="G3392" s="4" t="s">
        <v>15</v>
      </c>
      <c r="H3392" s="4" t="s">
        <v>15</v>
      </c>
      <c r="I3392" s="4" t="s">
        <v>15</v>
      </c>
      <c r="J3392" s="4" t="s">
        <v>15</v>
      </c>
    </row>
    <row r="3393" spans="1:10">
      <c r="A3393" t="n">
        <v>37117</v>
      </c>
      <c r="B3393" s="51" t="n">
        <v>76</v>
      </c>
      <c r="C3393" s="7" t="n">
        <v>1</v>
      </c>
      <c r="D3393" s="7" t="n">
        <v>3</v>
      </c>
      <c r="E3393" s="7" t="n">
        <v>0</v>
      </c>
      <c r="F3393" s="7" t="n">
        <v>1</v>
      </c>
      <c r="G3393" s="7" t="n">
        <v>1</v>
      </c>
      <c r="H3393" s="7" t="n">
        <v>1</v>
      </c>
      <c r="I3393" s="7" t="n">
        <v>1</v>
      </c>
      <c r="J3393" s="7" t="n">
        <v>1000</v>
      </c>
    </row>
    <row r="3394" spans="1:10">
      <c r="A3394" t="s">
        <v>4</v>
      </c>
      <c r="B3394" s="4" t="s">
        <v>5</v>
      </c>
      <c r="C3394" s="4" t="s">
        <v>7</v>
      </c>
      <c r="D3394" s="4" t="s">
        <v>7</v>
      </c>
    </row>
    <row r="3395" spans="1:10">
      <c r="A3395" t="n">
        <v>37141</v>
      </c>
      <c r="B3395" s="56" t="n">
        <v>77</v>
      </c>
      <c r="C3395" s="7" t="n">
        <v>1</v>
      </c>
      <c r="D3395" s="7" t="n">
        <v>3</v>
      </c>
    </row>
    <row r="3396" spans="1:10">
      <c r="A3396" t="s">
        <v>4</v>
      </c>
      <c r="B3396" s="4" t="s">
        <v>5</v>
      </c>
      <c r="C3396" s="4" t="s">
        <v>10</v>
      </c>
    </row>
    <row r="3397" spans="1:10">
      <c r="A3397" t="n">
        <v>37144</v>
      </c>
      <c r="B3397" s="27" t="n">
        <v>16</v>
      </c>
      <c r="C3397" s="7" t="n">
        <v>2000</v>
      </c>
    </row>
    <row r="3398" spans="1:10">
      <c r="A3398" t="s">
        <v>4</v>
      </c>
      <c r="B3398" s="4" t="s">
        <v>5</v>
      </c>
      <c r="C3398" s="4" t="s">
        <v>7</v>
      </c>
      <c r="D3398" s="4" t="s">
        <v>7</v>
      </c>
      <c r="E3398" s="4" t="s">
        <v>15</v>
      </c>
      <c r="F3398" s="4" t="s">
        <v>15</v>
      </c>
      <c r="G3398" s="4" t="s">
        <v>15</v>
      </c>
      <c r="H3398" s="4" t="s">
        <v>10</v>
      </c>
    </row>
    <row r="3399" spans="1:10">
      <c r="A3399" t="n">
        <v>37147</v>
      </c>
      <c r="B3399" s="54" t="n">
        <v>45</v>
      </c>
      <c r="C3399" s="7" t="n">
        <v>2</v>
      </c>
      <c r="D3399" s="7" t="n">
        <v>3</v>
      </c>
      <c r="E3399" s="7" t="n">
        <v>16.7299995422363</v>
      </c>
      <c r="F3399" s="7" t="n">
        <v>5.26999998092651</v>
      </c>
      <c r="G3399" s="7" t="n">
        <v>-4.21999979019165</v>
      </c>
      <c r="H3399" s="7" t="n">
        <v>0</v>
      </c>
    </row>
    <row r="3400" spans="1:10">
      <c r="A3400" t="s">
        <v>4</v>
      </c>
      <c r="B3400" s="4" t="s">
        <v>5</v>
      </c>
      <c r="C3400" s="4" t="s">
        <v>7</v>
      </c>
      <c r="D3400" s="4" t="s">
        <v>7</v>
      </c>
      <c r="E3400" s="4" t="s">
        <v>15</v>
      </c>
      <c r="F3400" s="4" t="s">
        <v>15</v>
      </c>
      <c r="G3400" s="4" t="s">
        <v>15</v>
      </c>
      <c r="H3400" s="4" t="s">
        <v>10</v>
      </c>
      <c r="I3400" s="4" t="s">
        <v>7</v>
      </c>
    </row>
    <row r="3401" spans="1:10">
      <c r="A3401" t="n">
        <v>37164</v>
      </c>
      <c r="B3401" s="54" t="n">
        <v>45</v>
      </c>
      <c r="C3401" s="7" t="n">
        <v>4</v>
      </c>
      <c r="D3401" s="7" t="n">
        <v>3</v>
      </c>
      <c r="E3401" s="7" t="n">
        <v>0.319999992847443</v>
      </c>
      <c r="F3401" s="7" t="n">
        <v>64</v>
      </c>
      <c r="G3401" s="7" t="n">
        <v>0</v>
      </c>
      <c r="H3401" s="7" t="n">
        <v>0</v>
      </c>
      <c r="I3401" s="7" t="n">
        <v>0</v>
      </c>
    </row>
    <row r="3402" spans="1:10">
      <c r="A3402" t="s">
        <v>4</v>
      </c>
      <c r="B3402" s="4" t="s">
        <v>5</v>
      </c>
      <c r="C3402" s="4" t="s">
        <v>7</v>
      </c>
      <c r="D3402" s="4" t="s">
        <v>7</v>
      </c>
      <c r="E3402" s="4" t="s">
        <v>15</v>
      </c>
      <c r="F3402" s="4" t="s">
        <v>10</v>
      </c>
    </row>
    <row r="3403" spans="1:10">
      <c r="A3403" t="n">
        <v>37182</v>
      </c>
      <c r="B3403" s="54" t="n">
        <v>45</v>
      </c>
      <c r="C3403" s="7" t="n">
        <v>5</v>
      </c>
      <c r="D3403" s="7" t="n">
        <v>3</v>
      </c>
      <c r="E3403" s="7" t="n">
        <v>2.90000009536743</v>
      </c>
      <c r="F3403" s="7" t="n">
        <v>0</v>
      </c>
    </row>
    <row r="3404" spans="1:10">
      <c r="A3404" t="s">
        <v>4</v>
      </c>
      <c r="B3404" s="4" t="s">
        <v>5</v>
      </c>
      <c r="C3404" s="4" t="s">
        <v>7</v>
      </c>
      <c r="D3404" s="4" t="s">
        <v>7</v>
      </c>
      <c r="E3404" s="4" t="s">
        <v>15</v>
      </c>
      <c r="F3404" s="4" t="s">
        <v>10</v>
      </c>
    </row>
    <row r="3405" spans="1:10">
      <c r="A3405" t="n">
        <v>37191</v>
      </c>
      <c r="B3405" s="54" t="n">
        <v>45</v>
      </c>
      <c r="C3405" s="7" t="n">
        <v>11</v>
      </c>
      <c r="D3405" s="7" t="n">
        <v>3</v>
      </c>
      <c r="E3405" s="7" t="n">
        <v>34</v>
      </c>
      <c r="F3405" s="7" t="n">
        <v>0</v>
      </c>
    </row>
    <row r="3406" spans="1:10">
      <c r="A3406" t="s">
        <v>4</v>
      </c>
      <c r="B3406" s="4" t="s">
        <v>5</v>
      </c>
      <c r="C3406" s="4" t="s">
        <v>7</v>
      </c>
      <c r="D3406" s="4" t="s">
        <v>10</v>
      </c>
      <c r="E3406" s="4" t="s">
        <v>8</v>
      </c>
      <c r="F3406" s="4" t="s">
        <v>8</v>
      </c>
      <c r="G3406" s="4" t="s">
        <v>8</v>
      </c>
      <c r="H3406" s="4" t="s">
        <v>8</v>
      </c>
    </row>
    <row r="3407" spans="1:10">
      <c r="A3407" t="n">
        <v>37200</v>
      </c>
      <c r="B3407" s="32" t="n">
        <v>51</v>
      </c>
      <c r="C3407" s="7" t="n">
        <v>3</v>
      </c>
      <c r="D3407" s="7" t="n">
        <v>0</v>
      </c>
      <c r="E3407" s="7" t="s">
        <v>411</v>
      </c>
      <c r="F3407" s="7" t="s">
        <v>42</v>
      </c>
      <c r="G3407" s="7" t="s">
        <v>41</v>
      </c>
      <c r="H3407" s="7" t="s">
        <v>42</v>
      </c>
    </row>
    <row r="3408" spans="1:10">
      <c r="A3408" t="s">
        <v>4</v>
      </c>
      <c r="B3408" s="4" t="s">
        <v>5</v>
      </c>
      <c r="C3408" s="4" t="s">
        <v>7</v>
      </c>
      <c r="D3408" s="4" t="s">
        <v>15</v>
      </c>
      <c r="E3408" s="4" t="s">
        <v>10</v>
      </c>
      <c r="F3408" s="4" t="s">
        <v>7</v>
      </c>
    </row>
    <row r="3409" spans="1:10">
      <c r="A3409" t="n">
        <v>37213</v>
      </c>
      <c r="B3409" s="17" t="n">
        <v>49</v>
      </c>
      <c r="C3409" s="7" t="n">
        <v>3</v>
      </c>
      <c r="D3409" s="7" t="n">
        <v>1</v>
      </c>
      <c r="E3409" s="7" t="n">
        <v>500</v>
      </c>
      <c r="F3409" s="7" t="n">
        <v>0</v>
      </c>
    </row>
    <row r="3410" spans="1:10">
      <c r="A3410" t="s">
        <v>4</v>
      </c>
      <c r="B3410" s="4" t="s">
        <v>5</v>
      </c>
      <c r="C3410" s="4" t="s">
        <v>7</v>
      </c>
      <c r="D3410" s="4" t="s">
        <v>7</v>
      </c>
      <c r="E3410" s="4" t="s">
        <v>7</v>
      </c>
      <c r="F3410" s="4" t="s">
        <v>15</v>
      </c>
      <c r="G3410" s="4" t="s">
        <v>15</v>
      </c>
      <c r="H3410" s="4" t="s">
        <v>15</v>
      </c>
      <c r="I3410" s="4" t="s">
        <v>15</v>
      </c>
      <c r="J3410" s="4" t="s">
        <v>15</v>
      </c>
    </row>
    <row r="3411" spans="1:10">
      <c r="A3411" t="n">
        <v>37222</v>
      </c>
      <c r="B3411" s="51" t="n">
        <v>76</v>
      </c>
      <c r="C3411" s="7" t="n">
        <v>0</v>
      </c>
      <c r="D3411" s="7" t="n">
        <v>3</v>
      </c>
      <c r="E3411" s="7" t="n">
        <v>0</v>
      </c>
      <c r="F3411" s="7" t="n">
        <v>1</v>
      </c>
      <c r="G3411" s="7" t="n">
        <v>1</v>
      </c>
      <c r="H3411" s="7" t="n">
        <v>1</v>
      </c>
      <c r="I3411" s="7" t="n">
        <v>0</v>
      </c>
      <c r="J3411" s="7" t="n">
        <v>0</v>
      </c>
    </row>
    <row r="3412" spans="1:10">
      <c r="A3412" t="s">
        <v>4</v>
      </c>
      <c r="B3412" s="4" t="s">
        <v>5</v>
      </c>
      <c r="C3412" s="4" t="s">
        <v>7</v>
      </c>
      <c r="D3412" s="4" t="s">
        <v>7</v>
      </c>
      <c r="E3412" s="4" t="s">
        <v>7</v>
      </c>
      <c r="F3412" s="4" t="s">
        <v>15</v>
      </c>
      <c r="G3412" s="4" t="s">
        <v>15</v>
      </c>
      <c r="H3412" s="4" t="s">
        <v>15</v>
      </c>
      <c r="I3412" s="4" t="s">
        <v>15</v>
      </c>
      <c r="J3412" s="4" t="s">
        <v>15</v>
      </c>
    </row>
    <row r="3413" spans="1:10">
      <c r="A3413" t="n">
        <v>37246</v>
      </c>
      <c r="B3413" s="51" t="n">
        <v>76</v>
      </c>
      <c r="C3413" s="7" t="n">
        <v>1</v>
      </c>
      <c r="D3413" s="7" t="n">
        <v>3</v>
      </c>
      <c r="E3413" s="7" t="n">
        <v>0</v>
      </c>
      <c r="F3413" s="7" t="n">
        <v>1</v>
      </c>
      <c r="G3413" s="7" t="n">
        <v>1</v>
      </c>
      <c r="H3413" s="7" t="n">
        <v>1</v>
      </c>
      <c r="I3413" s="7" t="n">
        <v>0</v>
      </c>
      <c r="J3413" s="7" t="n">
        <v>1000</v>
      </c>
    </row>
    <row r="3414" spans="1:10">
      <c r="A3414" t="s">
        <v>4</v>
      </c>
      <c r="B3414" s="4" t="s">
        <v>5</v>
      </c>
      <c r="C3414" s="4" t="s">
        <v>7</v>
      </c>
      <c r="D3414" s="4" t="s">
        <v>7</v>
      </c>
    </row>
    <row r="3415" spans="1:10">
      <c r="A3415" t="n">
        <v>37270</v>
      </c>
      <c r="B3415" s="56" t="n">
        <v>77</v>
      </c>
      <c r="C3415" s="7" t="n">
        <v>1</v>
      </c>
      <c r="D3415" s="7" t="n">
        <v>3</v>
      </c>
    </row>
    <row r="3416" spans="1:10">
      <c r="A3416" t="s">
        <v>4</v>
      </c>
      <c r="B3416" s="4" t="s">
        <v>5</v>
      </c>
      <c r="C3416" s="4" t="s">
        <v>10</v>
      </c>
    </row>
    <row r="3417" spans="1:10">
      <c r="A3417" t="n">
        <v>37273</v>
      </c>
      <c r="B3417" s="27" t="n">
        <v>16</v>
      </c>
      <c r="C3417" s="7" t="n">
        <v>300</v>
      </c>
    </row>
    <row r="3418" spans="1:10">
      <c r="A3418" t="s">
        <v>4</v>
      </c>
      <c r="B3418" s="4" t="s">
        <v>5</v>
      </c>
      <c r="C3418" s="4" t="s">
        <v>7</v>
      </c>
      <c r="D3418" s="4" t="s">
        <v>10</v>
      </c>
      <c r="E3418" s="4" t="s">
        <v>8</v>
      </c>
    </row>
    <row r="3419" spans="1:10">
      <c r="A3419" t="n">
        <v>37276</v>
      </c>
      <c r="B3419" s="32" t="n">
        <v>51</v>
      </c>
      <c r="C3419" s="7" t="n">
        <v>4</v>
      </c>
      <c r="D3419" s="7" t="n">
        <v>0</v>
      </c>
      <c r="E3419" s="7" t="s">
        <v>87</v>
      </c>
    </row>
    <row r="3420" spans="1:10">
      <c r="A3420" t="s">
        <v>4</v>
      </c>
      <c r="B3420" s="4" t="s">
        <v>5</v>
      </c>
      <c r="C3420" s="4" t="s">
        <v>10</v>
      </c>
    </row>
    <row r="3421" spans="1:10">
      <c r="A3421" t="n">
        <v>37290</v>
      </c>
      <c r="B3421" s="27" t="n">
        <v>16</v>
      </c>
      <c r="C3421" s="7" t="n">
        <v>0</v>
      </c>
    </row>
    <row r="3422" spans="1:10">
      <c r="A3422" t="s">
        <v>4</v>
      </c>
      <c r="B3422" s="4" t="s">
        <v>5</v>
      </c>
      <c r="C3422" s="4" t="s">
        <v>10</v>
      </c>
      <c r="D3422" s="4" t="s">
        <v>59</v>
      </c>
      <c r="E3422" s="4" t="s">
        <v>7</v>
      </c>
      <c r="F3422" s="4" t="s">
        <v>7</v>
      </c>
      <c r="G3422" s="4" t="s">
        <v>59</v>
      </c>
      <c r="H3422" s="4" t="s">
        <v>7</v>
      </c>
      <c r="I3422" s="4" t="s">
        <v>7</v>
      </c>
    </row>
    <row r="3423" spans="1:10">
      <c r="A3423" t="n">
        <v>37293</v>
      </c>
      <c r="B3423" s="37" t="n">
        <v>26</v>
      </c>
      <c r="C3423" s="7" t="n">
        <v>0</v>
      </c>
      <c r="D3423" s="7" t="s">
        <v>412</v>
      </c>
      <c r="E3423" s="7" t="n">
        <v>2</v>
      </c>
      <c r="F3423" s="7" t="n">
        <v>3</v>
      </c>
      <c r="G3423" s="7" t="s">
        <v>413</v>
      </c>
      <c r="H3423" s="7" t="n">
        <v>2</v>
      </c>
      <c r="I3423" s="7" t="n">
        <v>0</v>
      </c>
    </row>
    <row r="3424" spans="1:10">
      <c r="A3424" t="s">
        <v>4</v>
      </c>
      <c r="B3424" s="4" t="s">
        <v>5</v>
      </c>
    </row>
    <row r="3425" spans="1:10">
      <c r="A3425" t="n">
        <v>37377</v>
      </c>
      <c r="B3425" s="38" t="n">
        <v>28</v>
      </c>
    </row>
    <row r="3426" spans="1:10">
      <c r="A3426" t="s">
        <v>4</v>
      </c>
      <c r="B3426" s="4" t="s">
        <v>5</v>
      </c>
      <c r="C3426" s="4" t="s">
        <v>7</v>
      </c>
      <c r="D3426" s="4" t="s">
        <v>10</v>
      </c>
      <c r="E3426" s="4" t="s">
        <v>8</v>
      </c>
    </row>
    <row r="3427" spans="1:10">
      <c r="A3427" t="n">
        <v>37378</v>
      </c>
      <c r="B3427" s="32" t="n">
        <v>51</v>
      </c>
      <c r="C3427" s="7" t="n">
        <v>4</v>
      </c>
      <c r="D3427" s="7" t="n">
        <v>5703</v>
      </c>
      <c r="E3427" s="7" t="s">
        <v>58</v>
      </c>
    </row>
    <row r="3428" spans="1:10">
      <c r="A3428" t="s">
        <v>4</v>
      </c>
      <c r="B3428" s="4" t="s">
        <v>5</v>
      </c>
      <c r="C3428" s="4" t="s">
        <v>10</v>
      </c>
    </row>
    <row r="3429" spans="1:10">
      <c r="A3429" t="n">
        <v>37392</v>
      </c>
      <c r="B3429" s="27" t="n">
        <v>16</v>
      </c>
      <c r="C3429" s="7" t="n">
        <v>0</v>
      </c>
    </row>
    <row r="3430" spans="1:10">
      <c r="A3430" t="s">
        <v>4</v>
      </c>
      <c r="B3430" s="4" t="s">
        <v>5</v>
      </c>
      <c r="C3430" s="4" t="s">
        <v>10</v>
      </c>
      <c r="D3430" s="4" t="s">
        <v>59</v>
      </c>
      <c r="E3430" s="4" t="s">
        <v>7</v>
      </c>
      <c r="F3430" s="4" t="s">
        <v>7</v>
      </c>
      <c r="G3430" s="4" t="s">
        <v>59</v>
      </c>
      <c r="H3430" s="4" t="s">
        <v>7</v>
      </c>
      <c r="I3430" s="4" t="s">
        <v>7</v>
      </c>
      <c r="J3430" s="4" t="s">
        <v>59</v>
      </c>
      <c r="K3430" s="4" t="s">
        <v>7</v>
      </c>
      <c r="L3430" s="4" t="s">
        <v>7</v>
      </c>
    </row>
    <row r="3431" spans="1:10">
      <c r="A3431" t="n">
        <v>37395</v>
      </c>
      <c r="B3431" s="37" t="n">
        <v>26</v>
      </c>
      <c r="C3431" s="7" t="n">
        <v>5703</v>
      </c>
      <c r="D3431" s="7" t="s">
        <v>414</v>
      </c>
      <c r="E3431" s="7" t="n">
        <v>2</v>
      </c>
      <c r="F3431" s="7" t="n">
        <v>3</v>
      </c>
      <c r="G3431" s="7" t="s">
        <v>415</v>
      </c>
      <c r="H3431" s="7" t="n">
        <v>2</v>
      </c>
      <c r="I3431" s="7" t="n">
        <v>3</v>
      </c>
      <c r="J3431" s="7" t="s">
        <v>416</v>
      </c>
      <c r="K3431" s="7" t="n">
        <v>2</v>
      </c>
      <c r="L3431" s="7" t="n">
        <v>0</v>
      </c>
    </row>
    <row r="3432" spans="1:10">
      <c r="A3432" t="s">
        <v>4</v>
      </c>
      <c r="B3432" s="4" t="s">
        <v>5</v>
      </c>
    </row>
    <row r="3433" spans="1:10">
      <c r="A3433" t="n">
        <v>37663</v>
      </c>
      <c r="B3433" s="38" t="n">
        <v>28</v>
      </c>
    </row>
    <row r="3434" spans="1:10">
      <c r="A3434" t="s">
        <v>4</v>
      </c>
      <c r="B3434" s="4" t="s">
        <v>5</v>
      </c>
      <c r="C3434" s="4" t="s">
        <v>7</v>
      </c>
      <c r="D3434" s="4" t="s">
        <v>10</v>
      </c>
      <c r="E3434" s="4" t="s">
        <v>8</v>
      </c>
    </row>
    <row r="3435" spans="1:10">
      <c r="A3435" t="n">
        <v>37664</v>
      </c>
      <c r="B3435" s="32" t="n">
        <v>51</v>
      </c>
      <c r="C3435" s="7" t="n">
        <v>4</v>
      </c>
      <c r="D3435" s="7" t="n">
        <v>0</v>
      </c>
      <c r="E3435" s="7" t="s">
        <v>58</v>
      </c>
    </row>
    <row r="3436" spans="1:10">
      <c r="A3436" t="s">
        <v>4</v>
      </c>
      <c r="B3436" s="4" t="s">
        <v>5</v>
      </c>
      <c r="C3436" s="4" t="s">
        <v>10</v>
      </c>
    </row>
    <row r="3437" spans="1:10">
      <c r="A3437" t="n">
        <v>37678</v>
      </c>
      <c r="B3437" s="27" t="n">
        <v>16</v>
      </c>
      <c r="C3437" s="7" t="n">
        <v>0</v>
      </c>
    </row>
    <row r="3438" spans="1:10">
      <c r="A3438" t="s">
        <v>4</v>
      </c>
      <c r="B3438" s="4" t="s">
        <v>5</v>
      </c>
      <c r="C3438" s="4" t="s">
        <v>10</v>
      </c>
      <c r="D3438" s="4" t="s">
        <v>59</v>
      </c>
      <c r="E3438" s="4" t="s">
        <v>7</v>
      </c>
      <c r="F3438" s="4" t="s">
        <v>7</v>
      </c>
      <c r="G3438" s="4" t="s">
        <v>59</v>
      </c>
      <c r="H3438" s="4" t="s">
        <v>7</v>
      </c>
      <c r="I3438" s="4" t="s">
        <v>7</v>
      </c>
      <c r="J3438" s="4" t="s">
        <v>59</v>
      </c>
      <c r="K3438" s="4" t="s">
        <v>7</v>
      </c>
      <c r="L3438" s="4" t="s">
        <v>7</v>
      </c>
    </row>
    <row r="3439" spans="1:10">
      <c r="A3439" t="n">
        <v>37681</v>
      </c>
      <c r="B3439" s="37" t="n">
        <v>26</v>
      </c>
      <c r="C3439" s="7" t="n">
        <v>0</v>
      </c>
      <c r="D3439" s="7" t="s">
        <v>417</v>
      </c>
      <c r="E3439" s="7" t="n">
        <v>2</v>
      </c>
      <c r="F3439" s="7" t="n">
        <v>3</v>
      </c>
      <c r="G3439" s="7" t="s">
        <v>418</v>
      </c>
      <c r="H3439" s="7" t="n">
        <v>2</v>
      </c>
      <c r="I3439" s="7" t="n">
        <v>3</v>
      </c>
      <c r="J3439" s="7" t="s">
        <v>419</v>
      </c>
      <c r="K3439" s="7" t="n">
        <v>2</v>
      </c>
      <c r="L3439" s="7" t="n">
        <v>0</v>
      </c>
    </row>
    <row r="3440" spans="1:10">
      <c r="A3440" t="s">
        <v>4</v>
      </c>
      <c r="B3440" s="4" t="s">
        <v>5</v>
      </c>
    </row>
    <row r="3441" spans="1:12">
      <c r="A3441" t="n">
        <v>37941</v>
      </c>
      <c r="B3441" s="38" t="n">
        <v>28</v>
      </c>
    </row>
    <row r="3442" spans="1:12">
      <c r="A3442" t="s">
        <v>4</v>
      </c>
      <c r="B3442" s="4" t="s">
        <v>5</v>
      </c>
      <c r="C3442" s="4" t="s">
        <v>7</v>
      </c>
      <c r="D3442" s="4" t="s">
        <v>10</v>
      </c>
      <c r="E3442" s="4" t="s">
        <v>8</v>
      </c>
    </row>
    <row r="3443" spans="1:12">
      <c r="A3443" t="n">
        <v>37942</v>
      </c>
      <c r="B3443" s="32" t="n">
        <v>51</v>
      </c>
      <c r="C3443" s="7" t="n">
        <v>4</v>
      </c>
      <c r="D3443" s="7" t="n">
        <v>5703</v>
      </c>
      <c r="E3443" s="7" t="s">
        <v>68</v>
      </c>
    </row>
    <row r="3444" spans="1:12">
      <c r="A3444" t="s">
        <v>4</v>
      </c>
      <c r="B3444" s="4" t="s">
        <v>5</v>
      </c>
      <c r="C3444" s="4" t="s">
        <v>10</v>
      </c>
    </row>
    <row r="3445" spans="1:12">
      <c r="A3445" t="n">
        <v>37955</v>
      </c>
      <c r="B3445" s="27" t="n">
        <v>16</v>
      </c>
      <c r="C3445" s="7" t="n">
        <v>0</v>
      </c>
    </row>
    <row r="3446" spans="1:12">
      <c r="A3446" t="s">
        <v>4</v>
      </c>
      <c r="B3446" s="4" t="s">
        <v>5</v>
      </c>
      <c r="C3446" s="4" t="s">
        <v>10</v>
      </c>
      <c r="D3446" s="4" t="s">
        <v>59</v>
      </c>
      <c r="E3446" s="4" t="s">
        <v>7</v>
      </c>
      <c r="F3446" s="4" t="s">
        <v>7</v>
      </c>
    </row>
    <row r="3447" spans="1:12">
      <c r="A3447" t="n">
        <v>37958</v>
      </c>
      <c r="B3447" s="37" t="n">
        <v>26</v>
      </c>
      <c r="C3447" s="7" t="n">
        <v>5703</v>
      </c>
      <c r="D3447" s="7" t="s">
        <v>420</v>
      </c>
      <c r="E3447" s="7" t="n">
        <v>2</v>
      </c>
      <c r="F3447" s="7" t="n">
        <v>0</v>
      </c>
    </row>
    <row r="3448" spans="1:12">
      <c r="A3448" t="s">
        <v>4</v>
      </c>
      <c r="B3448" s="4" t="s">
        <v>5</v>
      </c>
    </row>
    <row r="3449" spans="1:12">
      <c r="A3449" t="n">
        <v>38030</v>
      </c>
      <c r="B3449" s="38" t="n">
        <v>28</v>
      </c>
    </row>
    <row r="3450" spans="1:12">
      <c r="A3450" t="s">
        <v>4</v>
      </c>
      <c r="B3450" s="4" t="s">
        <v>5</v>
      </c>
      <c r="C3450" s="4" t="s">
        <v>7</v>
      </c>
      <c r="D3450" s="4" t="s">
        <v>10</v>
      </c>
      <c r="E3450" s="4" t="s">
        <v>15</v>
      </c>
    </row>
    <row r="3451" spans="1:12">
      <c r="A3451" t="n">
        <v>38031</v>
      </c>
      <c r="B3451" s="41" t="n">
        <v>58</v>
      </c>
      <c r="C3451" s="7" t="n">
        <v>101</v>
      </c>
      <c r="D3451" s="7" t="n">
        <v>500</v>
      </c>
      <c r="E3451" s="7" t="n">
        <v>1</v>
      </c>
    </row>
    <row r="3452" spans="1:12">
      <c r="A3452" t="s">
        <v>4</v>
      </c>
      <c r="B3452" s="4" t="s">
        <v>5</v>
      </c>
      <c r="C3452" s="4" t="s">
        <v>7</v>
      </c>
      <c r="D3452" s="4" t="s">
        <v>10</v>
      </c>
    </row>
    <row r="3453" spans="1:12">
      <c r="A3453" t="n">
        <v>38039</v>
      </c>
      <c r="B3453" s="41" t="n">
        <v>58</v>
      </c>
      <c r="C3453" s="7" t="n">
        <v>254</v>
      </c>
      <c r="D3453" s="7" t="n">
        <v>0</v>
      </c>
    </row>
    <row r="3454" spans="1:12">
      <c r="A3454" t="s">
        <v>4</v>
      </c>
      <c r="B3454" s="4" t="s">
        <v>5</v>
      </c>
      <c r="C3454" s="4" t="s">
        <v>7</v>
      </c>
      <c r="D3454" s="4" t="s">
        <v>7</v>
      </c>
      <c r="E3454" s="4" t="s">
        <v>15</v>
      </c>
      <c r="F3454" s="4" t="s">
        <v>15</v>
      </c>
      <c r="G3454" s="4" t="s">
        <v>15</v>
      </c>
      <c r="H3454" s="4" t="s">
        <v>10</v>
      </c>
    </row>
    <row r="3455" spans="1:12">
      <c r="A3455" t="n">
        <v>38043</v>
      </c>
      <c r="B3455" s="54" t="n">
        <v>45</v>
      </c>
      <c r="C3455" s="7" t="n">
        <v>2</v>
      </c>
      <c r="D3455" s="7" t="n">
        <v>3</v>
      </c>
      <c r="E3455" s="7" t="n">
        <v>18.1200008392334</v>
      </c>
      <c r="F3455" s="7" t="n">
        <v>5.23000001907349</v>
      </c>
      <c r="G3455" s="7" t="n">
        <v>-3.92000007629395</v>
      </c>
      <c r="H3455" s="7" t="n">
        <v>0</v>
      </c>
    </row>
    <row r="3456" spans="1:12">
      <c r="A3456" t="s">
        <v>4</v>
      </c>
      <c r="B3456" s="4" t="s">
        <v>5</v>
      </c>
      <c r="C3456" s="4" t="s">
        <v>7</v>
      </c>
      <c r="D3456" s="4" t="s">
        <v>7</v>
      </c>
      <c r="E3456" s="4" t="s">
        <v>15</v>
      </c>
      <c r="F3456" s="4" t="s">
        <v>15</v>
      </c>
      <c r="G3456" s="4" t="s">
        <v>15</v>
      </c>
      <c r="H3456" s="4" t="s">
        <v>10</v>
      </c>
      <c r="I3456" s="4" t="s">
        <v>7</v>
      </c>
    </row>
    <row r="3457" spans="1:9">
      <c r="A3457" t="n">
        <v>38060</v>
      </c>
      <c r="B3457" s="54" t="n">
        <v>45</v>
      </c>
      <c r="C3457" s="7" t="n">
        <v>4</v>
      </c>
      <c r="D3457" s="7" t="n">
        <v>3</v>
      </c>
      <c r="E3457" s="7" t="n">
        <v>3.96000003814697</v>
      </c>
      <c r="F3457" s="7" t="n">
        <v>282.679992675781</v>
      </c>
      <c r="G3457" s="7" t="n">
        <v>0</v>
      </c>
      <c r="H3457" s="7" t="n">
        <v>0</v>
      </c>
      <c r="I3457" s="7" t="n">
        <v>0</v>
      </c>
    </row>
    <row r="3458" spans="1:9">
      <c r="A3458" t="s">
        <v>4</v>
      </c>
      <c r="B3458" s="4" t="s">
        <v>5</v>
      </c>
      <c r="C3458" s="4" t="s">
        <v>7</v>
      </c>
      <c r="D3458" s="4" t="s">
        <v>7</v>
      </c>
      <c r="E3458" s="4" t="s">
        <v>15</v>
      </c>
      <c r="F3458" s="4" t="s">
        <v>10</v>
      </c>
    </row>
    <row r="3459" spans="1:9">
      <c r="A3459" t="n">
        <v>38078</v>
      </c>
      <c r="B3459" s="54" t="n">
        <v>45</v>
      </c>
      <c r="C3459" s="7" t="n">
        <v>5</v>
      </c>
      <c r="D3459" s="7" t="n">
        <v>3</v>
      </c>
      <c r="E3459" s="7" t="n">
        <v>1.39999997615814</v>
      </c>
      <c r="F3459" s="7" t="n">
        <v>0</v>
      </c>
    </row>
    <row r="3460" spans="1:9">
      <c r="A3460" t="s">
        <v>4</v>
      </c>
      <c r="B3460" s="4" t="s">
        <v>5</v>
      </c>
      <c r="C3460" s="4" t="s">
        <v>7</v>
      </c>
      <c r="D3460" s="4" t="s">
        <v>7</v>
      </c>
      <c r="E3460" s="4" t="s">
        <v>15</v>
      </c>
      <c r="F3460" s="4" t="s">
        <v>10</v>
      </c>
    </row>
    <row r="3461" spans="1:9">
      <c r="A3461" t="n">
        <v>38087</v>
      </c>
      <c r="B3461" s="54" t="n">
        <v>45</v>
      </c>
      <c r="C3461" s="7" t="n">
        <v>11</v>
      </c>
      <c r="D3461" s="7" t="n">
        <v>3</v>
      </c>
      <c r="E3461" s="7" t="n">
        <v>34</v>
      </c>
      <c r="F3461" s="7" t="n">
        <v>0</v>
      </c>
    </row>
    <row r="3462" spans="1:9">
      <c r="A3462" t="s">
        <v>4</v>
      </c>
      <c r="B3462" s="4" t="s">
        <v>5</v>
      </c>
      <c r="C3462" s="4" t="s">
        <v>7</v>
      </c>
      <c r="D3462" s="4" t="s">
        <v>10</v>
      </c>
    </row>
    <row r="3463" spans="1:9">
      <c r="A3463" t="n">
        <v>38096</v>
      </c>
      <c r="B3463" s="41" t="n">
        <v>58</v>
      </c>
      <c r="C3463" s="7" t="n">
        <v>255</v>
      </c>
      <c r="D3463" s="7" t="n">
        <v>0</v>
      </c>
    </row>
    <row r="3464" spans="1:9">
      <c r="A3464" t="s">
        <v>4</v>
      </c>
      <c r="B3464" s="4" t="s">
        <v>5</v>
      </c>
      <c r="C3464" s="4" t="s">
        <v>7</v>
      </c>
      <c r="D3464" s="4" t="s">
        <v>10</v>
      </c>
      <c r="E3464" s="4" t="s">
        <v>8</v>
      </c>
    </row>
    <row r="3465" spans="1:9">
      <c r="A3465" t="n">
        <v>38100</v>
      </c>
      <c r="B3465" s="32" t="n">
        <v>51</v>
      </c>
      <c r="C3465" s="7" t="n">
        <v>4</v>
      </c>
      <c r="D3465" s="7" t="n">
        <v>5703</v>
      </c>
      <c r="E3465" s="7" t="s">
        <v>106</v>
      </c>
    </row>
    <row r="3466" spans="1:9">
      <c r="A3466" t="s">
        <v>4</v>
      </c>
      <c r="B3466" s="4" t="s">
        <v>5</v>
      </c>
      <c r="C3466" s="4" t="s">
        <v>10</v>
      </c>
    </row>
    <row r="3467" spans="1:9">
      <c r="A3467" t="n">
        <v>38114</v>
      </c>
      <c r="B3467" s="27" t="n">
        <v>16</v>
      </c>
      <c r="C3467" s="7" t="n">
        <v>0</v>
      </c>
    </row>
    <row r="3468" spans="1:9">
      <c r="A3468" t="s">
        <v>4</v>
      </c>
      <c r="B3468" s="4" t="s">
        <v>5</v>
      </c>
      <c r="C3468" s="4" t="s">
        <v>10</v>
      </c>
      <c r="D3468" s="4" t="s">
        <v>59</v>
      </c>
      <c r="E3468" s="4" t="s">
        <v>7</v>
      </c>
      <c r="F3468" s="4" t="s">
        <v>7</v>
      </c>
      <c r="G3468" s="4" t="s">
        <v>59</v>
      </c>
      <c r="H3468" s="4" t="s">
        <v>7</v>
      </c>
      <c r="I3468" s="4" t="s">
        <v>7</v>
      </c>
      <c r="J3468" s="4" t="s">
        <v>59</v>
      </c>
      <c r="K3468" s="4" t="s">
        <v>7</v>
      </c>
      <c r="L3468" s="4" t="s">
        <v>7</v>
      </c>
    </row>
    <row r="3469" spans="1:9">
      <c r="A3469" t="n">
        <v>38117</v>
      </c>
      <c r="B3469" s="37" t="n">
        <v>26</v>
      </c>
      <c r="C3469" s="7" t="n">
        <v>5703</v>
      </c>
      <c r="D3469" s="7" t="s">
        <v>421</v>
      </c>
      <c r="E3469" s="7" t="n">
        <v>2</v>
      </c>
      <c r="F3469" s="7" t="n">
        <v>3</v>
      </c>
      <c r="G3469" s="7" t="s">
        <v>422</v>
      </c>
      <c r="H3469" s="7" t="n">
        <v>2</v>
      </c>
      <c r="I3469" s="7" t="n">
        <v>3</v>
      </c>
      <c r="J3469" s="7" t="s">
        <v>423</v>
      </c>
      <c r="K3469" s="7" t="n">
        <v>2</v>
      </c>
      <c r="L3469" s="7" t="n">
        <v>0</v>
      </c>
    </row>
    <row r="3470" spans="1:9">
      <c r="A3470" t="s">
        <v>4</v>
      </c>
      <c r="B3470" s="4" t="s">
        <v>5</v>
      </c>
    </row>
    <row r="3471" spans="1:9">
      <c r="A3471" t="n">
        <v>38337</v>
      </c>
      <c r="B3471" s="38" t="n">
        <v>28</v>
      </c>
    </row>
    <row r="3472" spans="1:9">
      <c r="A3472" t="s">
        <v>4</v>
      </c>
      <c r="B3472" s="4" t="s">
        <v>5</v>
      </c>
      <c r="C3472" s="4" t="s">
        <v>7</v>
      </c>
      <c r="D3472" s="4" t="s">
        <v>10</v>
      </c>
      <c r="E3472" s="4" t="s">
        <v>8</v>
      </c>
    </row>
    <row r="3473" spans="1:12">
      <c r="A3473" t="n">
        <v>38338</v>
      </c>
      <c r="B3473" s="32" t="n">
        <v>51</v>
      </c>
      <c r="C3473" s="7" t="n">
        <v>4</v>
      </c>
      <c r="D3473" s="7" t="n">
        <v>0</v>
      </c>
      <c r="E3473" s="7" t="s">
        <v>365</v>
      </c>
    </row>
    <row r="3474" spans="1:12">
      <c r="A3474" t="s">
        <v>4</v>
      </c>
      <c r="B3474" s="4" t="s">
        <v>5</v>
      </c>
      <c r="C3474" s="4" t="s">
        <v>10</v>
      </c>
    </row>
    <row r="3475" spans="1:12">
      <c r="A3475" t="n">
        <v>38352</v>
      </c>
      <c r="B3475" s="27" t="n">
        <v>16</v>
      </c>
      <c r="C3475" s="7" t="n">
        <v>0</v>
      </c>
    </row>
    <row r="3476" spans="1:12">
      <c r="A3476" t="s">
        <v>4</v>
      </c>
      <c r="B3476" s="4" t="s">
        <v>5</v>
      </c>
      <c r="C3476" s="4" t="s">
        <v>10</v>
      </c>
      <c r="D3476" s="4" t="s">
        <v>59</v>
      </c>
      <c r="E3476" s="4" t="s">
        <v>7</v>
      </c>
      <c r="F3476" s="4" t="s">
        <v>7</v>
      </c>
    </row>
    <row r="3477" spans="1:12">
      <c r="A3477" t="n">
        <v>38355</v>
      </c>
      <c r="B3477" s="37" t="n">
        <v>26</v>
      </c>
      <c r="C3477" s="7" t="n">
        <v>0</v>
      </c>
      <c r="D3477" s="7" t="s">
        <v>424</v>
      </c>
      <c r="E3477" s="7" t="n">
        <v>2</v>
      </c>
      <c r="F3477" s="7" t="n">
        <v>0</v>
      </c>
    </row>
    <row r="3478" spans="1:12">
      <c r="A3478" t="s">
        <v>4</v>
      </c>
      <c r="B3478" s="4" t="s">
        <v>5</v>
      </c>
    </row>
    <row r="3479" spans="1:12">
      <c r="A3479" t="n">
        <v>38401</v>
      </c>
      <c r="B3479" s="38" t="n">
        <v>28</v>
      </c>
    </row>
    <row r="3480" spans="1:12">
      <c r="A3480" t="s">
        <v>4</v>
      </c>
      <c r="B3480" s="4" t="s">
        <v>5</v>
      </c>
      <c r="C3480" s="4" t="s">
        <v>7</v>
      </c>
      <c r="D3480" s="4" t="s">
        <v>10</v>
      </c>
      <c r="E3480" s="4" t="s">
        <v>8</v>
      </c>
    </row>
    <row r="3481" spans="1:12">
      <c r="A3481" t="n">
        <v>38402</v>
      </c>
      <c r="B3481" s="32" t="n">
        <v>51</v>
      </c>
      <c r="C3481" s="7" t="n">
        <v>4</v>
      </c>
      <c r="D3481" s="7" t="n">
        <v>5703</v>
      </c>
      <c r="E3481" s="7" t="s">
        <v>97</v>
      </c>
    </row>
    <row r="3482" spans="1:12">
      <c r="A3482" t="s">
        <v>4</v>
      </c>
      <c r="B3482" s="4" t="s">
        <v>5</v>
      </c>
      <c r="C3482" s="4" t="s">
        <v>10</v>
      </c>
    </row>
    <row r="3483" spans="1:12">
      <c r="A3483" t="n">
        <v>38416</v>
      </c>
      <c r="B3483" s="27" t="n">
        <v>16</v>
      </c>
      <c r="C3483" s="7" t="n">
        <v>0</v>
      </c>
    </row>
    <row r="3484" spans="1:12">
      <c r="A3484" t="s">
        <v>4</v>
      </c>
      <c r="B3484" s="4" t="s">
        <v>5</v>
      </c>
      <c r="C3484" s="4" t="s">
        <v>10</v>
      </c>
      <c r="D3484" s="4" t="s">
        <v>59</v>
      </c>
      <c r="E3484" s="4" t="s">
        <v>7</v>
      </c>
      <c r="F3484" s="4" t="s">
        <v>7</v>
      </c>
      <c r="G3484" s="4" t="s">
        <v>59</v>
      </c>
      <c r="H3484" s="4" t="s">
        <v>7</v>
      </c>
      <c r="I3484" s="4" t="s">
        <v>7</v>
      </c>
    </row>
    <row r="3485" spans="1:12">
      <c r="A3485" t="n">
        <v>38419</v>
      </c>
      <c r="B3485" s="37" t="n">
        <v>26</v>
      </c>
      <c r="C3485" s="7" t="n">
        <v>5703</v>
      </c>
      <c r="D3485" s="7" t="s">
        <v>425</v>
      </c>
      <c r="E3485" s="7" t="n">
        <v>2</v>
      </c>
      <c r="F3485" s="7" t="n">
        <v>3</v>
      </c>
      <c r="G3485" s="7" t="s">
        <v>426</v>
      </c>
      <c r="H3485" s="7" t="n">
        <v>2</v>
      </c>
      <c r="I3485" s="7" t="n">
        <v>0</v>
      </c>
    </row>
    <row r="3486" spans="1:12">
      <c r="A3486" t="s">
        <v>4</v>
      </c>
      <c r="B3486" s="4" t="s">
        <v>5</v>
      </c>
    </row>
    <row r="3487" spans="1:12">
      <c r="A3487" t="n">
        <v>38683</v>
      </c>
      <c r="B3487" s="38" t="n">
        <v>28</v>
      </c>
    </row>
    <row r="3488" spans="1:12">
      <c r="A3488" t="s">
        <v>4</v>
      </c>
      <c r="B3488" s="4" t="s">
        <v>5</v>
      </c>
      <c r="C3488" s="4" t="s">
        <v>7</v>
      </c>
      <c r="D3488" s="4" t="s">
        <v>10</v>
      </c>
      <c r="E3488" s="4" t="s">
        <v>8</v>
      </c>
    </row>
    <row r="3489" spans="1:9">
      <c r="A3489" t="n">
        <v>38684</v>
      </c>
      <c r="B3489" s="32" t="n">
        <v>51</v>
      </c>
      <c r="C3489" s="7" t="n">
        <v>4</v>
      </c>
      <c r="D3489" s="7" t="n">
        <v>0</v>
      </c>
      <c r="E3489" s="7" t="s">
        <v>362</v>
      </c>
    </row>
    <row r="3490" spans="1:9">
      <c r="A3490" t="s">
        <v>4</v>
      </c>
      <c r="B3490" s="4" t="s">
        <v>5</v>
      </c>
      <c r="C3490" s="4" t="s">
        <v>10</v>
      </c>
    </row>
    <row r="3491" spans="1:9">
      <c r="A3491" t="n">
        <v>38697</v>
      </c>
      <c r="B3491" s="27" t="n">
        <v>16</v>
      </c>
      <c r="C3491" s="7" t="n">
        <v>0</v>
      </c>
    </row>
    <row r="3492" spans="1:9">
      <c r="A3492" t="s">
        <v>4</v>
      </c>
      <c r="B3492" s="4" t="s">
        <v>5</v>
      </c>
      <c r="C3492" s="4" t="s">
        <v>10</v>
      </c>
      <c r="D3492" s="4" t="s">
        <v>59</v>
      </c>
      <c r="E3492" s="4" t="s">
        <v>7</v>
      </c>
      <c r="F3492" s="4" t="s">
        <v>7</v>
      </c>
    </row>
    <row r="3493" spans="1:9">
      <c r="A3493" t="n">
        <v>38700</v>
      </c>
      <c r="B3493" s="37" t="n">
        <v>26</v>
      </c>
      <c r="C3493" s="7" t="n">
        <v>0</v>
      </c>
      <c r="D3493" s="7" t="s">
        <v>427</v>
      </c>
      <c r="E3493" s="7" t="n">
        <v>2</v>
      </c>
      <c r="F3493" s="7" t="n">
        <v>0</v>
      </c>
    </row>
    <row r="3494" spans="1:9">
      <c r="A3494" t="s">
        <v>4</v>
      </c>
      <c r="B3494" s="4" t="s">
        <v>5</v>
      </c>
    </row>
    <row r="3495" spans="1:9">
      <c r="A3495" t="n">
        <v>38729</v>
      </c>
      <c r="B3495" s="38" t="n">
        <v>28</v>
      </c>
    </row>
    <row r="3496" spans="1:9">
      <c r="A3496" t="s">
        <v>4</v>
      </c>
      <c r="B3496" s="4" t="s">
        <v>5</v>
      </c>
      <c r="C3496" s="4" t="s">
        <v>7</v>
      </c>
      <c r="D3496" s="4" t="s">
        <v>10</v>
      </c>
      <c r="E3496" s="4" t="s">
        <v>15</v>
      </c>
    </row>
    <row r="3497" spans="1:9">
      <c r="A3497" t="n">
        <v>38730</v>
      </c>
      <c r="B3497" s="41" t="n">
        <v>58</v>
      </c>
      <c r="C3497" s="7" t="n">
        <v>0</v>
      </c>
      <c r="D3497" s="7" t="n">
        <v>1000</v>
      </c>
      <c r="E3497" s="7" t="n">
        <v>1</v>
      </c>
    </row>
    <row r="3498" spans="1:9">
      <c r="A3498" t="s">
        <v>4</v>
      </c>
      <c r="B3498" s="4" t="s">
        <v>5</v>
      </c>
      <c r="C3498" s="4" t="s">
        <v>7</v>
      </c>
      <c r="D3498" s="4" t="s">
        <v>10</v>
      </c>
    </row>
    <row r="3499" spans="1:9">
      <c r="A3499" t="n">
        <v>38738</v>
      </c>
      <c r="B3499" s="41" t="n">
        <v>58</v>
      </c>
      <c r="C3499" s="7" t="n">
        <v>255</v>
      </c>
      <c r="D3499" s="7" t="n">
        <v>0</v>
      </c>
    </row>
    <row r="3500" spans="1:9">
      <c r="A3500" t="s">
        <v>4</v>
      </c>
      <c r="B3500" s="4" t="s">
        <v>5</v>
      </c>
      <c r="C3500" s="4" t="s">
        <v>7</v>
      </c>
    </row>
    <row r="3501" spans="1:9">
      <c r="A3501" t="n">
        <v>38742</v>
      </c>
      <c r="B3501" s="59" t="n">
        <v>78</v>
      </c>
      <c r="C3501" s="7" t="n">
        <v>255</v>
      </c>
    </row>
    <row r="3502" spans="1:9">
      <c r="A3502" t="s">
        <v>4</v>
      </c>
      <c r="B3502" s="4" t="s">
        <v>5</v>
      </c>
      <c r="C3502" s="4" t="s">
        <v>10</v>
      </c>
    </row>
    <row r="3503" spans="1:9">
      <c r="A3503" t="n">
        <v>38744</v>
      </c>
      <c r="B3503" s="11" t="n">
        <v>12</v>
      </c>
      <c r="C3503" s="7" t="n">
        <v>8196</v>
      </c>
    </row>
    <row r="3504" spans="1:9">
      <c r="A3504" t="s">
        <v>4</v>
      </c>
      <c r="B3504" s="4" t="s">
        <v>5</v>
      </c>
      <c r="C3504" s="4" t="s">
        <v>10</v>
      </c>
      <c r="D3504" s="4" t="s">
        <v>7</v>
      </c>
      <c r="E3504" s="4" t="s">
        <v>10</v>
      </c>
    </row>
    <row r="3505" spans="1:6">
      <c r="A3505" t="n">
        <v>38747</v>
      </c>
      <c r="B3505" s="60" t="n">
        <v>104</v>
      </c>
      <c r="C3505" s="7" t="n">
        <v>101</v>
      </c>
      <c r="D3505" s="7" t="n">
        <v>1</v>
      </c>
      <c r="E3505" s="7" t="n">
        <v>1</v>
      </c>
    </row>
    <row r="3506" spans="1:6">
      <c r="A3506" t="s">
        <v>4</v>
      </c>
      <c r="B3506" s="4" t="s">
        <v>5</v>
      </c>
    </row>
    <row r="3507" spans="1:6">
      <c r="A3507" t="n">
        <v>38753</v>
      </c>
      <c r="B3507" s="5" t="n">
        <v>1</v>
      </c>
    </row>
    <row r="3508" spans="1:6">
      <c r="A3508" t="s">
        <v>4</v>
      </c>
      <c r="B3508" s="4" t="s">
        <v>5</v>
      </c>
      <c r="C3508" s="4" t="s">
        <v>7</v>
      </c>
      <c r="D3508" s="4" t="s">
        <v>10</v>
      </c>
      <c r="E3508" s="4" t="s">
        <v>7</v>
      </c>
      <c r="F3508" s="4" t="s">
        <v>10</v>
      </c>
      <c r="G3508" s="4" t="s">
        <v>7</v>
      </c>
      <c r="H3508" s="4" t="s">
        <v>7</v>
      </c>
      <c r="I3508" s="4" t="s">
        <v>10</v>
      </c>
      <c r="J3508" s="4" t="s">
        <v>7</v>
      </c>
      <c r="K3508" s="4" t="s">
        <v>7</v>
      </c>
      <c r="L3508" s="4" t="s">
        <v>10</v>
      </c>
      <c r="M3508" s="4" t="s">
        <v>7</v>
      </c>
      <c r="N3508" s="4" t="s">
        <v>7</v>
      </c>
      <c r="O3508" s="4" t="s">
        <v>10</v>
      </c>
      <c r="P3508" s="4" t="s">
        <v>7</v>
      </c>
      <c r="Q3508" s="4" t="s">
        <v>7</v>
      </c>
      <c r="R3508" s="4" t="s">
        <v>10</v>
      </c>
      <c r="S3508" s="4" t="s">
        <v>7</v>
      </c>
      <c r="T3508" s="4" t="s">
        <v>7</v>
      </c>
      <c r="U3508" s="4" t="s">
        <v>10</v>
      </c>
      <c r="V3508" s="4" t="s">
        <v>7</v>
      </c>
      <c r="W3508" s="4" t="s">
        <v>7</v>
      </c>
      <c r="X3508" s="4" t="s">
        <v>11</v>
      </c>
    </row>
    <row r="3509" spans="1:6">
      <c r="A3509" t="n">
        <v>38754</v>
      </c>
      <c r="B3509" s="9" t="n">
        <v>5</v>
      </c>
      <c r="C3509" s="7" t="n">
        <v>30</v>
      </c>
      <c r="D3509" s="7" t="n">
        <v>8196</v>
      </c>
      <c r="E3509" s="7" t="n">
        <v>30</v>
      </c>
      <c r="F3509" s="7" t="n">
        <v>8197</v>
      </c>
      <c r="G3509" s="7" t="n">
        <v>9</v>
      </c>
      <c r="H3509" s="7" t="n">
        <v>30</v>
      </c>
      <c r="I3509" s="7" t="n">
        <v>8198</v>
      </c>
      <c r="J3509" s="7" t="n">
        <v>9</v>
      </c>
      <c r="K3509" s="7" t="n">
        <v>30</v>
      </c>
      <c r="L3509" s="7" t="n">
        <v>8199</v>
      </c>
      <c r="M3509" s="7" t="n">
        <v>9</v>
      </c>
      <c r="N3509" s="7" t="n">
        <v>30</v>
      </c>
      <c r="O3509" s="7" t="n">
        <v>8200</v>
      </c>
      <c r="P3509" s="7" t="n">
        <v>9</v>
      </c>
      <c r="Q3509" s="7" t="n">
        <v>30</v>
      </c>
      <c r="R3509" s="7" t="n">
        <v>10880</v>
      </c>
      <c r="S3509" s="7" t="n">
        <v>9</v>
      </c>
      <c r="T3509" s="7" t="n">
        <v>30</v>
      </c>
      <c r="U3509" s="7" t="n">
        <v>10903</v>
      </c>
      <c r="V3509" s="7" t="n">
        <v>9</v>
      </c>
      <c r="W3509" s="7" t="n">
        <v>1</v>
      </c>
      <c r="X3509" s="10" t="n">
        <f t="normal" ca="1">A3517</f>
        <v>0</v>
      </c>
    </row>
    <row r="3510" spans="1:6">
      <c r="A3510" t="s">
        <v>4</v>
      </c>
      <c r="B3510" s="4" t="s">
        <v>5</v>
      </c>
      <c r="C3510" s="4" t="s">
        <v>10</v>
      </c>
    </row>
    <row r="3511" spans="1:6">
      <c r="A3511" t="n">
        <v>38787</v>
      </c>
      <c r="B3511" s="11" t="n">
        <v>12</v>
      </c>
      <c r="C3511" s="7" t="n">
        <v>8207</v>
      </c>
    </row>
    <row r="3512" spans="1:6">
      <c r="A3512" t="s">
        <v>4</v>
      </c>
      <c r="B3512" s="4" t="s">
        <v>5</v>
      </c>
      <c r="C3512" s="4" t="s">
        <v>10</v>
      </c>
      <c r="D3512" s="4" t="s">
        <v>7</v>
      </c>
      <c r="E3512" s="4" t="s">
        <v>10</v>
      </c>
    </row>
    <row r="3513" spans="1:6">
      <c r="A3513" t="n">
        <v>38790</v>
      </c>
      <c r="B3513" s="60" t="n">
        <v>104</v>
      </c>
      <c r="C3513" s="7" t="n">
        <v>101</v>
      </c>
      <c r="D3513" s="7" t="n">
        <v>1</v>
      </c>
      <c r="E3513" s="7" t="n">
        <v>6</v>
      </c>
    </row>
    <row r="3514" spans="1:6">
      <c r="A3514" t="s">
        <v>4</v>
      </c>
      <c r="B3514" s="4" t="s">
        <v>5</v>
      </c>
    </row>
    <row r="3515" spans="1:6">
      <c r="A3515" t="n">
        <v>38796</v>
      </c>
      <c r="B3515" s="5" t="n">
        <v>1</v>
      </c>
    </row>
    <row r="3516" spans="1:6">
      <c r="A3516" t="s">
        <v>4</v>
      </c>
      <c r="B3516" s="4" t="s">
        <v>5</v>
      </c>
      <c r="C3516" s="4" t="s">
        <v>10</v>
      </c>
      <c r="D3516" s="4" t="s">
        <v>15</v>
      </c>
      <c r="E3516" s="4" t="s">
        <v>15</v>
      </c>
      <c r="F3516" s="4" t="s">
        <v>15</v>
      </c>
      <c r="G3516" s="4" t="s">
        <v>15</v>
      </c>
    </row>
    <row r="3517" spans="1:6">
      <c r="A3517" t="n">
        <v>38797</v>
      </c>
      <c r="B3517" s="26" t="n">
        <v>46</v>
      </c>
      <c r="C3517" s="7" t="n">
        <v>61456</v>
      </c>
      <c r="D3517" s="7" t="n">
        <v>16</v>
      </c>
      <c r="E3517" s="7" t="n">
        <v>4</v>
      </c>
      <c r="F3517" s="7" t="n">
        <v>-3.79999995231628</v>
      </c>
      <c r="G3517" s="7" t="n">
        <v>90</v>
      </c>
    </row>
    <row r="3518" spans="1:6">
      <c r="A3518" t="s">
        <v>4</v>
      </c>
      <c r="B3518" s="4" t="s">
        <v>5</v>
      </c>
      <c r="C3518" s="4" t="s">
        <v>7</v>
      </c>
      <c r="D3518" s="4" t="s">
        <v>7</v>
      </c>
      <c r="E3518" s="4" t="s">
        <v>15</v>
      </c>
      <c r="F3518" s="4" t="s">
        <v>15</v>
      </c>
      <c r="G3518" s="4" t="s">
        <v>15</v>
      </c>
      <c r="H3518" s="4" t="s">
        <v>10</v>
      </c>
      <c r="I3518" s="4" t="s">
        <v>7</v>
      </c>
    </row>
    <row r="3519" spans="1:6">
      <c r="A3519" t="n">
        <v>38816</v>
      </c>
      <c r="B3519" s="54" t="n">
        <v>45</v>
      </c>
      <c r="C3519" s="7" t="n">
        <v>4</v>
      </c>
      <c r="D3519" s="7" t="n">
        <v>3</v>
      </c>
      <c r="E3519" s="7" t="n">
        <v>2.82999992370605</v>
      </c>
      <c r="F3519" s="7" t="n">
        <v>293.440002441406</v>
      </c>
      <c r="G3519" s="7" t="n">
        <v>0</v>
      </c>
      <c r="H3519" s="7" t="n">
        <v>0</v>
      </c>
      <c r="I3519" s="7" t="n">
        <v>0</v>
      </c>
    </row>
    <row r="3520" spans="1:6">
      <c r="A3520" t="s">
        <v>4</v>
      </c>
      <c r="B3520" s="4" t="s">
        <v>5</v>
      </c>
      <c r="C3520" s="4" t="s">
        <v>10</v>
      </c>
    </row>
    <row r="3521" spans="1:24">
      <c r="A3521" t="n">
        <v>38834</v>
      </c>
      <c r="B3521" s="27" t="n">
        <v>16</v>
      </c>
      <c r="C3521" s="7" t="n">
        <v>1000</v>
      </c>
    </row>
    <row r="3522" spans="1:24">
      <c r="A3522" t="s">
        <v>4</v>
      </c>
      <c r="B3522" s="4" t="s">
        <v>5</v>
      </c>
      <c r="C3522" s="4" t="s">
        <v>7</v>
      </c>
      <c r="D3522" s="4" t="s">
        <v>8</v>
      </c>
    </row>
    <row r="3523" spans="1:24">
      <c r="A3523" t="n">
        <v>38837</v>
      </c>
      <c r="B3523" s="6" t="n">
        <v>2</v>
      </c>
      <c r="C3523" s="7" t="n">
        <v>10</v>
      </c>
      <c r="D3523" s="7" t="s">
        <v>393</v>
      </c>
    </row>
    <row r="3524" spans="1:24">
      <c r="A3524" t="s">
        <v>4</v>
      </c>
      <c r="B3524" s="4" t="s">
        <v>5</v>
      </c>
      <c r="C3524" s="4" t="s">
        <v>10</v>
      </c>
    </row>
    <row r="3525" spans="1:24">
      <c r="A3525" t="n">
        <v>38852</v>
      </c>
      <c r="B3525" s="27" t="n">
        <v>16</v>
      </c>
      <c r="C3525" s="7" t="n">
        <v>0</v>
      </c>
    </row>
    <row r="3526" spans="1:24">
      <c r="A3526" t="s">
        <v>4</v>
      </c>
      <c r="B3526" s="4" t="s">
        <v>5</v>
      </c>
      <c r="C3526" s="4" t="s">
        <v>7</v>
      </c>
      <c r="D3526" s="4" t="s">
        <v>10</v>
      </c>
    </row>
    <row r="3527" spans="1:24">
      <c r="A3527" t="n">
        <v>38855</v>
      </c>
      <c r="B3527" s="41" t="n">
        <v>58</v>
      </c>
      <c r="C3527" s="7" t="n">
        <v>105</v>
      </c>
      <c r="D3527" s="7" t="n">
        <v>300</v>
      </c>
    </row>
    <row r="3528" spans="1:24">
      <c r="A3528" t="s">
        <v>4</v>
      </c>
      <c r="B3528" s="4" t="s">
        <v>5</v>
      </c>
      <c r="C3528" s="4" t="s">
        <v>15</v>
      </c>
      <c r="D3528" s="4" t="s">
        <v>10</v>
      </c>
    </row>
    <row r="3529" spans="1:24">
      <c r="A3529" t="n">
        <v>38859</v>
      </c>
      <c r="B3529" s="47" t="n">
        <v>103</v>
      </c>
      <c r="C3529" s="7" t="n">
        <v>1</v>
      </c>
      <c r="D3529" s="7" t="n">
        <v>300</v>
      </c>
    </row>
    <row r="3530" spans="1:24">
      <c r="A3530" t="s">
        <v>4</v>
      </c>
      <c r="B3530" s="4" t="s">
        <v>5</v>
      </c>
      <c r="C3530" s="4" t="s">
        <v>7</v>
      </c>
      <c r="D3530" s="4" t="s">
        <v>10</v>
      </c>
    </row>
    <row r="3531" spans="1:24">
      <c r="A3531" t="n">
        <v>38866</v>
      </c>
      <c r="B3531" s="49" t="n">
        <v>72</v>
      </c>
      <c r="C3531" s="7" t="n">
        <v>4</v>
      </c>
      <c r="D3531" s="7" t="n">
        <v>0</v>
      </c>
    </row>
    <row r="3532" spans="1:24">
      <c r="A3532" t="s">
        <v>4</v>
      </c>
      <c r="B3532" s="4" t="s">
        <v>5</v>
      </c>
      <c r="C3532" s="4" t="s">
        <v>16</v>
      </c>
    </row>
    <row r="3533" spans="1:24">
      <c r="A3533" t="n">
        <v>38870</v>
      </c>
      <c r="B3533" s="62" t="n">
        <v>15</v>
      </c>
      <c r="C3533" s="7" t="n">
        <v>1073741824</v>
      </c>
    </row>
    <row r="3534" spans="1:24">
      <c r="A3534" t="s">
        <v>4</v>
      </c>
      <c r="B3534" s="4" t="s">
        <v>5</v>
      </c>
      <c r="C3534" s="4" t="s">
        <v>7</v>
      </c>
    </row>
    <row r="3535" spans="1:24">
      <c r="A3535" t="n">
        <v>38875</v>
      </c>
      <c r="B3535" s="48" t="n">
        <v>64</v>
      </c>
      <c r="C3535" s="7" t="n">
        <v>3</v>
      </c>
    </row>
    <row r="3536" spans="1:24">
      <c r="A3536" t="s">
        <v>4</v>
      </c>
      <c r="B3536" s="4" t="s">
        <v>5</v>
      </c>
      <c r="C3536" s="4" t="s">
        <v>7</v>
      </c>
    </row>
    <row r="3537" spans="1:4">
      <c r="A3537" t="n">
        <v>38877</v>
      </c>
      <c r="B3537" s="35" t="n">
        <v>74</v>
      </c>
      <c r="C3537" s="7" t="n">
        <v>67</v>
      </c>
    </row>
    <row r="3538" spans="1:4">
      <c r="A3538" t="s">
        <v>4</v>
      </c>
      <c r="B3538" s="4" t="s">
        <v>5</v>
      </c>
      <c r="C3538" s="4" t="s">
        <v>7</v>
      </c>
      <c r="D3538" s="4" t="s">
        <v>7</v>
      </c>
      <c r="E3538" s="4" t="s">
        <v>10</v>
      </c>
    </row>
    <row r="3539" spans="1:4">
      <c r="A3539" t="n">
        <v>38879</v>
      </c>
      <c r="B3539" s="54" t="n">
        <v>45</v>
      </c>
      <c r="C3539" s="7" t="n">
        <v>8</v>
      </c>
      <c r="D3539" s="7" t="n">
        <v>1</v>
      </c>
      <c r="E3539" s="7" t="n">
        <v>0</v>
      </c>
    </row>
    <row r="3540" spans="1:4">
      <c r="A3540" t="s">
        <v>4</v>
      </c>
      <c r="B3540" s="4" t="s">
        <v>5</v>
      </c>
      <c r="C3540" s="4" t="s">
        <v>10</v>
      </c>
    </row>
    <row r="3541" spans="1:4">
      <c r="A3541" t="n">
        <v>38884</v>
      </c>
      <c r="B3541" s="14" t="n">
        <v>13</v>
      </c>
      <c r="C3541" s="7" t="n">
        <v>6409</v>
      </c>
    </row>
    <row r="3542" spans="1:4">
      <c r="A3542" t="s">
        <v>4</v>
      </c>
      <c r="B3542" s="4" t="s">
        <v>5</v>
      </c>
      <c r="C3542" s="4" t="s">
        <v>10</v>
      </c>
    </row>
    <row r="3543" spans="1:4">
      <c r="A3543" t="n">
        <v>38887</v>
      </c>
      <c r="B3543" s="14" t="n">
        <v>13</v>
      </c>
      <c r="C3543" s="7" t="n">
        <v>6408</v>
      </c>
    </row>
    <row r="3544" spans="1:4">
      <c r="A3544" t="s">
        <v>4</v>
      </c>
      <c r="B3544" s="4" t="s">
        <v>5</v>
      </c>
      <c r="C3544" s="4" t="s">
        <v>10</v>
      </c>
    </row>
    <row r="3545" spans="1:4">
      <c r="A3545" t="n">
        <v>38890</v>
      </c>
      <c r="B3545" s="11" t="n">
        <v>12</v>
      </c>
      <c r="C3545" s="7" t="n">
        <v>6464</v>
      </c>
    </row>
    <row r="3546" spans="1:4">
      <c r="A3546" t="s">
        <v>4</v>
      </c>
      <c r="B3546" s="4" t="s">
        <v>5</v>
      </c>
      <c r="C3546" s="4" t="s">
        <v>10</v>
      </c>
    </row>
    <row r="3547" spans="1:4">
      <c r="A3547" t="n">
        <v>38893</v>
      </c>
      <c r="B3547" s="14" t="n">
        <v>13</v>
      </c>
      <c r="C3547" s="7" t="n">
        <v>6465</v>
      </c>
    </row>
    <row r="3548" spans="1:4">
      <c r="A3548" t="s">
        <v>4</v>
      </c>
      <c r="B3548" s="4" t="s">
        <v>5</v>
      </c>
      <c r="C3548" s="4" t="s">
        <v>10</v>
      </c>
    </row>
    <row r="3549" spans="1:4">
      <c r="A3549" t="n">
        <v>38896</v>
      </c>
      <c r="B3549" s="14" t="n">
        <v>13</v>
      </c>
      <c r="C3549" s="7" t="n">
        <v>6466</v>
      </c>
    </row>
    <row r="3550" spans="1:4">
      <c r="A3550" t="s">
        <v>4</v>
      </c>
      <c r="B3550" s="4" t="s">
        <v>5</v>
      </c>
      <c r="C3550" s="4" t="s">
        <v>10</v>
      </c>
    </row>
    <row r="3551" spans="1:4">
      <c r="A3551" t="n">
        <v>38899</v>
      </c>
      <c r="B3551" s="14" t="n">
        <v>13</v>
      </c>
      <c r="C3551" s="7" t="n">
        <v>6467</v>
      </c>
    </row>
    <row r="3552" spans="1:4">
      <c r="A3552" t="s">
        <v>4</v>
      </c>
      <c r="B3552" s="4" t="s">
        <v>5</v>
      </c>
      <c r="C3552" s="4" t="s">
        <v>10</v>
      </c>
    </row>
    <row r="3553" spans="1:5">
      <c r="A3553" t="n">
        <v>38902</v>
      </c>
      <c r="B3553" s="14" t="n">
        <v>13</v>
      </c>
      <c r="C3553" s="7" t="n">
        <v>6468</v>
      </c>
    </row>
    <row r="3554" spans="1:5">
      <c r="A3554" t="s">
        <v>4</v>
      </c>
      <c r="B3554" s="4" t="s">
        <v>5</v>
      </c>
      <c r="C3554" s="4" t="s">
        <v>10</v>
      </c>
    </row>
    <row r="3555" spans="1:5">
      <c r="A3555" t="n">
        <v>38905</v>
      </c>
      <c r="B3555" s="14" t="n">
        <v>13</v>
      </c>
      <c r="C3555" s="7" t="n">
        <v>6469</v>
      </c>
    </row>
    <row r="3556" spans="1:5">
      <c r="A3556" t="s">
        <v>4</v>
      </c>
      <c r="B3556" s="4" t="s">
        <v>5</v>
      </c>
      <c r="C3556" s="4" t="s">
        <v>10</v>
      </c>
    </row>
    <row r="3557" spans="1:5">
      <c r="A3557" t="n">
        <v>38908</v>
      </c>
      <c r="B3557" s="14" t="n">
        <v>13</v>
      </c>
      <c r="C3557" s="7" t="n">
        <v>6470</v>
      </c>
    </row>
    <row r="3558" spans="1:5">
      <c r="A3558" t="s">
        <v>4</v>
      </c>
      <c r="B3558" s="4" t="s">
        <v>5</v>
      </c>
      <c r="C3558" s="4" t="s">
        <v>10</v>
      </c>
    </row>
    <row r="3559" spans="1:5">
      <c r="A3559" t="n">
        <v>38911</v>
      </c>
      <c r="B3559" s="14" t="n">
        <v>13</v>
      </c>
      <c r="C3559" s="7" t="n">
        <v>6471</v>
      </c>
    </row>
    <row r="3560" spans="1:5">
      <c r="A3560" t="s">
        <v>4</v>
      </c>
      <c r="B3560" s="4" t="s">
        <v>5</v>
      </c>
      <c r="C3560" s="4" t="s">
        <v>7</v>
      </c>
    </row>
    <row r="3561" spans="1:5">
      <c r="A3561" t="n">
        <v>38914</v>
      </c>
      <c r="B3561" s="35" t="n">
        <v>74</v>
      </c>
      <c r="C3561" s="7" t="n">
        <v>18</v>
      </c>
    </row>
    <row r="3562" spans="1:5">
      <c r="A3562" t="s">
        <v>4</v>
      </c>
      <c r="B3562" s="4" t="s">
        <v>5</v>
      </c>
      <c r="C3562" s="4" t="s">
        <v>7</v>
      </c>
    </row>
    <row r="3563" spans="1:5">
      <c r="A3563" t="n">
        <v>38916</v>
      </c>
      <c r="B3563" s="35" t="n">
        <v>74</v>
      </c>
      <c r="C3563" s="7" t="n">
        <v>45</v>
      </c>
    </row>
    <row r="3564" spans="1:5">
      <c r="A3564" t="s">
        <v>4</v>
      </c>
      <c r="B3564" s="4" t="s">
        <v>5</v>
      </c>
      <c r="C3564" s="4" t="s">
        <v>10</v>
      </c>
    </row>
    <row r="3565" spans="1:5">
      <c r="A3565" t="n">
        <v>38918</v>
      </c>
      <c r="B3565" s="27" t="n">
        <v>16</v>
      </c>
      <c r="C3565" s="7" t="n">
        <v>0</v>
      </c>
    </row>
    <row r="3566" spans="1:5">
      <c r="A3566" t="s">
        <v>4</v>
      </c>
      <c r="B3566" s="4" t="s">
        <v>5</v>
      </c>
      <c r="C3566" s="4" t="s">
        <v>7</v>
      </c>
      <c r="D3566" s="4" t="s">
        <v>7</v>
      </c>
      <c r="E3566" s="4" t="s">
        <v>7</v>
      </c>
      <c r="F3566" s="4" t="s">
        <v>7</v>
      </c>
    </row>
    <row r="3567" spans="1:5">
      <c r="A3567" t="n">
        <v>38921</v>
      </c>
      <c r="B3567" s="15" t="n">
        <v>14</v>
      </c>
      <c r="C3567" s="7" t="n">
        <v>0</v>
      </c>
      <c r="D3567" s="7" t="n">
        <v>8</v>
      </c>
      <c r="E3567" s="7" t="n">
        <v>0</v>
      </c>
      <c r="F3567" s="7" t="n">
        <v>0</v>
      </c>
    </row>
    <row r="3568" spans="1:5">
      <c r="A3568" t="s">
        <v>4</v>
      </c>
      <c r="B3568" s="4" t="s">
        <v>5</v>
      </c>
      <c r="C3568" s="4" t="s">
        <v>7</v>
      </c>
      <c r="D3568" s="4" t="s">
        <v>8</v>
      </c>
    </row>
    <row r="3569" spans="1:6">
      <c r="A3569" t="n">
        <v>38926</v>
      </c>
      <c r="B3569" s="6" t="n">
        <v>2</v>
      </c>
      <c r="C3569" s="7" t="n">
        <v>11</v>
      </c>
      <c r="D3569" s="7" t="s">
        <v>19</v>
      </c>
    </row>
    <row r="3570" spans="1:6">
      <c r="A3570" t="s">
        <v>4</v>
      </c>
      <c r="B3570" s="4" t="s">
        <v>5</v>
      </c>
      <c r="C3570" s="4" t="s">
        <v>10</v>
      </c>
    </row>
    <row r="3571" spans="1:6">
      <c r="A3571" t="n">
        <v>38940</v>
      </c>
      <c r="B3571" s="27" t="n">
        <v>16</v>
      </c>
      <c r="C3571" s="7" t="n">
        <v>0</v>
      </c>
    </row>
    <row r="3572" spans="1:6">
      <c r="A3572" t="s">
        <v>4</v>
      </c>
      <c r="B3572" s="4" t="s">
        <v>5</v>
      </c>
      <c r="C3572" s="4" t="s">
        <v>7</v>
      </c>
      <c r="D3572" s="4" t="s">
        <v>8</v>
      </c>
    </row>
    <row r="3573" spans="1:6">
      <c r="A3573" t="n">
        <v>38943</v>
      </c>
      <c r="B3573" s="6" t="n">
        <v>2</v>
      </c>
      <c r="C3573" s="7" t="n">
        <v>11</v>
      </c>
      <c r="D3573" s="7" t="s">
        <v>394</v>
      </c>
    </row>
    <row r="3574" spans="1:6">
      <c r="A3574" t="s">
        <v>4</v>
      </c>
      <c r="B3574" s="4" t="s">
        <v>5</v>
      </c>
      <c r="C3574" s="4" t="s">
        <v>10</v>
      </c>
    </row>
    <row r="3575" spans="1:6">
      <c r="A3575" t="n">
        <v>38952</v>
      </c>
      <c r="B3575" s="27" t="n">
        <v>16</v>
      </c>
      <c r="C3575" s="7" t="n">
        <v>0</v>
      </c>
    </row>
    <row r="3576" spans="1:6">
      <c r="A3576" t="s">
        <v>4</v>
      </c>
      <c r="B3576" s="4" t="s">
        <v>5</v>
      </c>
      <c r="C3576" s="4" t="s">
        <v>16</v>
      </c>
    </row>
    <row r="3577" spans="1:6">
      <c r="A3577" t="n">
        <v>38955</v>
      </c>
      <c r="B3577" s="62" t="n">
        <v>15</v>
      </c>
      <c r="C3577" s="7" t="n">
        <v>2048</v>
      </c>
    </row>
    <row r="3578" spans="1:6">
      <c r="A3578" t="s">
        <v>4</v>
      </c>
      <c r="B3578" s="4" t="s">
        <v>5</v>
      </c>
      <c r="C3578" s="4" t="s">
        <v>7</v>
      </c>
      <c r="D3578" s="4" t="s">
        <v>8</v>
      </c>
    </row>
    <row r="3579" spans="1:6">
      <c r="A3579" t="n">
        <v>38960</v>
      </c>
      <c r="B3579" s="6" t="n">
        <v>2</v>
      </c>
      <c r="C3579" s="7" t="n">
        <v>10</v>
      </c>
      <c r="D3579" s="7" t="s">
        <v>395</v>
      </c>
    </row>
    <row r="3580" spans="1:6">
      <c r="A3580" t="s">
        <v>4</v>
      </c>
      <c r="B3580" s="4" t="s">
        <v>5</v>
      </c>
      <c r="C3580" s="4" t="s">
        <v>10</v>
      </c>
    </row>
    <row r="3581" spans="1:6">
      <c r="A3581" t="n">
        <v>38978</v>
      </c>
      <c r="B3581" s="27" t="n">
        <v>16</v>
      </c>
      <c r="C3581" s="7" t="n">
        <v>0</v>
      </c>
    </row>
    <row r="3582" spans="1:6">
      <c r="A3582" t="s">
        <v>4</v>
      </c>
      <c r="B3582" s="4" t="s">
        <v>5</v>
      </c>
      <c r="C3582" s="4" t="s">
        <v>7</v>
      </c>
      <c r="D3582" s="4" t="s">
        <v>8</v>
      </c>
    </row>
    <row r="3583" spans="1:6">
      <c r="A3583" t="n">
        <v>38981</v>
      </c>
      <c r="B3583" s="6" t="n">
        <v>2</v>
      </c>
      <c r="C3583" s="7" t="n">
        <v>10</v>
      </c>
      <c r="D3583" s="7" t="s">
        <v>396</v>
      </c>
    </row>
    <row r="3584" spans="1:6">
      <c r="A3584" t="s">
        <v>4</v>
      </c>
      <c r="B3584" s="4" t="s">
        <v>5</v>
      </c>
      <c r="C3584" s="4" t="s">
        <v>10</v>
      </c>
    </row>
    <row r="3585" spans="1:4">
      <c r="A3585" t="n">
        <v>39000</v>
      </c>
      <c r="B3585" s="27" t="n">
        <v>16</v>
      </c>
      <c r="C3585" s="7" t="n">
        <v>0</v>
      </c>
    </row>
    <row r="3586" spans="1:4">
      <c r="A3586" t="s">
        <v>4</v>
      </c>
      <c r="B3586" s="4" t="s">
        <v>5</v>
      </c>
      <c r="C3586" s="4" t="s">
        <v>7</v>
      </c>
      <c r="D3586" s="4" t="s">
        <v>10</v>
      </c>
      <c r="E3586" s="4" t="s">
        <v>15</v>
      </c>
    </row>
    <row r="3587" spans="1:4">
      <c r="A3587" t="n">
        <v>39003</v>
      </c>
      <c r="B3587" s="41" t="n">
        <v>58</v>
      </c>
      <c r="C3587" s="7" t="n">
        <v>100</v>
      </c>
      <c r="D3587" s="7" t="n">
        <v>300</v>
      </c>
      <c r="E3587" s="7" t="n">
        <v>1</v>
      </c>
    </row>
    <row r="3588" spans="1:4">
      <c r="A3588" t="s">
        <v>4</v>
      </c>
      <c r="B3588" s="4" t="s">
        <v>5</v>
      </c>
      <c r="C3588" s="4" t="s">
        <v>7</v>
      </c>
      <c r="D3588" s="4" t="s">
        <v>10</v>
      </c>
    </row>
    <row r="3589" spans="1:4">
      <c r="A3589" t="n">
        <v>39011</v>
      </c>
      <c r="B3589" s="41" t="n">
        <v>58</v>
      </c>
      <c r="C3589" s="7" t="n">
        <v>255</v>
      </c>
      <c r="D3589" s="7" t="n">
        <v>0</v>
      </c>
    </row>
    <row r="3590" spans="1:4">
      <c r="A3590" t="s">
        <v>4</v>
      </c>
      <c r="B3590" s="4" t="s">
        <v>5</v>
      </c>
      <c r="C3590" s="4" t="s">
        <v>7</v>
      </c>
    </row>
    <row r="3591" spans="1:4">
      <c r="A3591" t="n">
        <v>39015</v>
      </c>
      <c r="B3591" s="45" t="n">
        <v>23</v>
      </c>
      <c r="C3591" s="7" t="n">
        <v>0</v>
      </c>
    </row>
    <row r="3592" spans="1:4">
      <c r="A3592" t="s">
        <v>4</v>
      </c>
      <c r="B3592" s="4" t="s">
        <v>5</v>
      </c>
    </row>
    <row r="3593" spans="1:4">
      <c r="A3593" t="n">
        <v>39017</v>
      </c>
      <c r="B3593" s="5" t="n">
        <v>1</v>
      </c>
    </row>
    <row r="3594" spans="1:4" s="3" customFormat="1" customHeight="0">
      <c r="A3594" s="3" t="s">
        <v>2</v>
      </c>
      <c r="B3594" s="3" t="s">
        <v>428</v>
      </c>
    </row>
    <row r="3595" spans="1:4">
      <c r="A3595" t="s">
        <v>4</v>
      </c>
      <c r="B3595" s="4" t="s">
        <v>5</v>
      </c>
      <c r="C3595" s="4" t="s">
        <v>7</v>
      </c>
      <c r="D3595" s="4" t="s">
        <v>7</v>
      </c>
      <c r="E3595" s="4" t="s">
        <v>7</v>
      </c>
      <c r="F3595" s="4" t="s">
        <v>7</v>
      </c>
    </row>
    <row r="3596" spans="1:4">
      <c r="A3596" t="n">
        <v>39020</v>
      </c>
      <c r="B3596" s="15" t="n">
        <v>14</v>
      </c>
      <c r="C3596" s="7" t="n">
        <v>2</v>
      </c>
      <c r="D3596" s="7" t="n">
        <v>0</v>
      </c>
      <c r="E3596" s="7" t="n">
        <v>0</v>
      </c>
      <c r="F3596" s="7" t="n">
        <v>0</v>
      </c>
    </row>
    <row r="3597" spans="1:4">
      <c r="A3597" t="s">
        <v>4</v>
      </c>
      <c r="B3597" s="4" t="s">
        <v>5</v>
      </c>
      <c r="C3597" s="4" t="s">
        <v>7</v>
      </c>
      <c r="D3597" s="13" t="s">
        <v>12</v>
      </c>
      <c r="E3597" s="4" t="s">
        <v>5</v>
      </c>
      <c r="F3597" s="4" t="s">
        <v>7</v>
      </c>
      <c r="G3597" s="4" t="s">
        <v>10</v>
      </c>
      <c r="H3597" s="13" t="s">
        <v>13</v>
      </c>
      <c r="I3597" s="4" t="s">
        <v>7</v>
      </c>
      <c r="J3597" s="4" t="s">
        <v>16</v>
      </c>
      <c r="K3597" s="4" t="s">
        <v>7</v>
      </c>
      <c r="L3597" s="4" t="s">
        <v>7</v>
      </c>
      <c r="M3597" s="13" t="s">
        <v>12</v>
      </c>
      <c r="N3597" s="4" t="s">
        <v>5</v>
      </c>
      <c r="O3597" s="4" t="s">
        <v>7</v>
      </c>
      <c r="P3597" s="4" t="s">
        <v>10</v>
      </c>
      <c r="Q3597" s="13" t="s">
        <v>13</v>
      </c>
      <c r="R3597" s="4" t="s">
        <v>7</v>
      </c>
      <c r="S3597" s="4" t="s">
        <v>16</v>
      </c>
      <c r="T3597" s="4" t="s">
        <v>7</v>
      </c>
      <c r="U3597" s="4" t="s">
        <v>7</v>
      </c>
      <c r="V3597" s="4" t="s">
        <v>7</v>
      </c>
      <c r="W3597" s="4" t="s">
        <v>11</v>
      </c>
    </row>
    <row r="3598" spans="1:4">
      <c r="A3598" t="n">
        <v>39025</v>
      </c>
      <c r="B3598" s="9" t="n">
        <v>5</v>
      </c>
      <c r="C3598" s="7" t="n">
        <v>28</v>
      </c>
      <c r="D3598" s="13" t="s">
        <v>3</v>
      </c>
      <c r="E3598" s="8" t="n">
        <v>162</v>
      </c>
      <c r="F3598" s="7" t="n">
        <v>3</v>
      </c>
      <c r="G3598" s="7" t="n">
        <v>11</v>
      </c>
      <c r="H3598" s="13" t="s">
        <v>3</v>
      </c>
      <c r="I3598" s="7" t="n">
        <v>0</v>
      </c>
      <c r="J3598" s="7" t="n">
        <v>1</v>
      </c>
      <c r="K3598" s="7" t="n">
        <v>2</v>
      </c>
      <c r="L3598" s="7" t="n">
        <v>28</v>
      </c>
      <c r="M3598" s="13" t="s">
        <v>3</v>
      </c>
      <c r="N3598" s="8" t="n">
        <v>162</v>
      </c>
      <c r="O3598" s="7" t="n">
        <v>3</v>
      </c>
      <c r="P3598" s="7" t="n">
        <v>11</v>
      </c>
      <c r="Q3598" s="13" t="s">
        <v>3</v>
      </c>
      <c r="R3598" s="7" t="n">
        <v>0</v>
      </c>
      <c r="S3598" s="7" t="n">
        <v>2</v>
      </c>
      <c r="T3598" s="7" t="n">
        <v>2</v>
      </c>
      <c r="U3598" s="7" t="n">
        <v>11</v>
      </c>
      <c r="V3598" s="7" t="n">
        <v>1</v>
      </c>
      <c r="W3598" s="10" t="n">
        <f t="normal" ca="1">A3602</f>
        <v>0</v>
      </c>
    </row>
    <row r="3599" spans="1:4">
      <c r="A3599" t="s">
        <v>4</v>
      </c>
      <c r="B3599" s="4" t="s">
        <v>5</v>
      </c>
      <c r="C3599" s="4" t="s">
        <v>7</v>
      </c>
      <c r="D3599" s="4" t="s">
        <v>10</v>
      </c>
      <c r="E3599" s="4" t="s">
        <v>15</v>
      </c>
    </row>
    <row r="3600" spans="1:4">
      <c r="A3600" t="n">
        <v>39054</v>
      </c>
      <c r="B3600" s="41" t="n">
        <v>58</v>
      </c>
      <c r="C3600" s="7" t="n">
        <v>0</v>
      </c>
      <c r="D3600" s="7" t="n">
        <v>0</v>
      </c>
      <c r="E3600" s="7" t="n">
        <v>1</v>
      </c>
    </row>
    <row r="3601" spans="1:23">
      <c r="A3601" t="s">
        <v>4</v>
      </c>
      <c r="B3601" s="4" t="s">
        <v>5</v>
      </c>
      <c r="C3601" s="4" t="s">
        <v>7</v>
      </c>
      <c r="D3601" s="13" t="s">
        <v>12</v>
      </c>
      <c r="E3601" s="4" t="s">
        <v>5</v>
      </c>
      <c r="F3601" s="4" t="s">
        <v>7</v>
      </c>
      <c r="G3601" s="4" t="s">
        <v>10</v>
      </c>
      <c r="H3601" s="13" t="s">
        <v>13</v>
      </c>
      <c r="I3601" s="4" t="s">
        <v>7</v>
      </c>
      <c r="J3601" s="4" t="s">
        <v>16</v>
      </c>
      <c r="K3601" s="4" t="s">
        <v>7</v>
      </c>
      <c r="L3601" s="4" t="s">
        <v>7</v>
      </c>
      <c r="M3601" s="13" t="s">
        <v>12</v>
      </c>
      <c r="N3601" s="4" t="s">
        <v>5</v>
      </c>
      <c r="O3601" s="4" t="s">
        <v>7</v>
      </c>
      <c r="P3601" s="4" t="s">
        <v>10</v>
      </c>
      <c r="Q3601" s="13" t="s">
        <v>13</v>
      </c>
      <c r="R3601" s="4" t="s">
        <v>7</v>
      </c>
      <c r="S3601" s="4" t="s">
        <v>16</v>
      </c>
      <c r="T3601" s="4" t="s">
        <v>7</v>
      </c>
      <c r="U3601" s="4" t="s">
        <v>7</v>
      </c>
      <c r="V3601" s="4" t="s">
        <v>7</v>
      </c>
      <c r="W3601" s="4" t="s">
        <v>11</v>
      </c>
    </row>
    <row r="3602" spans="1:23">
      <c r="A3602" t="n">
        <v>39062</v>
      </c>
      <c r="B3602" s="9" t="n">
        <v>5</v>
      </c>
      <c r="C3602" s="7" t="n">
        <v>28</v>
      </c>
      <c r="D3602" s="13" t="s">
        <v>3</v>
      </c>
      <c r="E3602" s="8" t="n">
        <v>162</v>
      </c>
      <c r="F3602" s="7" t="n">
        <v>3</v>
      </c>
      <c r="G3602" s="7" t="n">
        <v>11</v>
      </c>
      <c r="H3602" s="13" t="s">
        <v>3</v>
      </c>
      <c r="I3602" s="7" t="n">
        <v>0</v>
      </c>
      <c r="J3602" s="7" t="n">
        <v>1</v>
      </c>
      <c r="K3602" s="7" t="n">
        <v>3</v>
      </c>
      <c r="L3602" s="7" t="n">
        <v>28</v>
      </c>
      <c r="M3602" s="13" t="s">
        <v>3</v>
      </c>
      <c r="N3602" s="8" t="n">
        <v>162</v>
      </c>
      <c r="O3602" s="7" t="n">
        <v>3</v>
      </c>
      <c r="P3602" s="7" t="n">
        <v>11</v>
      </c>
      <c r="Q3602" s="13" t="s">
        <v>3</v>
      </c>
      <c r="R3602" s="7" t="n">
        <v>0</v>
      </c>
      <c r="S3602" s="7" t="n">
        <v>2</v>
      </c>
      <c r="T3602" s="7" t="n">
        <v>3</v>
      </c>
      <c r="U3602" s="7" t="n">
        <v>9</v>
      </c>
      <c r="V3602" s="7" t="n">
        <v>1</v>
      </c>
      <c r="W3602" s="10" t="n">
        <f t="normal" ca="1">A3612</f>
        <v>0</v>
      </c>
    </row>
    <row r="3603" spans="1:23">
      <c r="A3603" t="s">
        <v>4</v>
      </c>
      <c r="B3603" s="4" t="s">
        <v>5</v>
      </c>
      <c r="C3603" s="4" t="s">
        <v>7</v>
      </c>
      <c r="D3603" s="13" t="s">
        <v>12</v>
      </c>
      <c r="E3603" s="4" t="s">
        <v>5</v>
      </c>
      <c r="F3603" s="4" t="s">
        <v>10</v>
      </c>
      <c r="G3603" s="4" t="s">
        <v>7</v>
      </c>
      <c r="H3603" s="4" t="s">
        <v>7</v>
      </c>
      <c r="I3603" s="4" t="s">
        <v>8</v>
      </c>
      <c r="J3603" s="13" t="s">
        <v>13</v>
      </c>
      <c r="K3603" s="4" t="s">
        <v>7</v>
      </c>
      <c r="L3603" s="4" t="s">
        <v>7</v>
      </c>
      <c r="M3603" s="13" t="s">
        <v>12</v>
      </c>
      <c r="N3603" s="4" t="s">
        <v>5</v>
      </c>
      <c r="O3603" s="4" t="s">
        <v>7</v>
      </c>
      <c r="P3603" s="13" t="s">
        <v>13</v>
      </c>
      <c r="Q3603" s="4" t="s">
        <v>7</v>
      </c>
      <c r="R3603" s="4" t="s">
        <v>16</v>
      </c>
      <c r="S3603" s="4" t="s">
        <v>7</v>
      </c>
      <c r="T3603" s="4" t="s">
        <v>7</v>
      </c>
      <c r="U3603" s="4" t="s">
        <v>7</v>
      </c>
      <c r="V3603" s="13" t="s">
        <v>12</v>
      </c>
      <c r="W3603" s="4" t="s">
        <v>5</v>
      </c>
      <c r="X3603" s="4" t="s">
        <v>7</v>
      </c>
      <c r="Y3603" s="13" t="s">
        <v>13</v>
      </c>
      <c r="Z3603" s="4" t="s">
        <v>7</v>
      </c>
      <c r="AA3603" s="4" t="s">
        <v>16</v>
      </c>
      <c r="AB3603" s="4" t="s">
        <v>7</v>
      </c>
      <c r="AC3603" s="4" t="s">
        <v>7</v>
      </c>
      <c r="AD3603" s="4" t="s">
        <v>7</v>
      </c>
      <c r="AE3603" s="4" t="s">
        <v>11</v>
      </c>
    </row>
    <row r="3604" spans="1:23">
      <c r="A3604" t="n">
        <v>39091</v>
      </c>
      <c r="B3604" s="9" t="n">
        <v>5</v>
      </c>
      <c r="C3604" s="7" t="n">
        <v>28</v>
      </c>
      <c r="D3604" s="13" t="s">
        <v>3</v>
      </c>
      <c r="E3604" s="46" t="n">
        <v>47</v>
      </c>
      <c r="F3604" s="7" t="n">
        <v>61456</v>
      </c>
      <c r="G3604" s="7" t="n">
        <v>2</v>
      </c>
      <c r="H3604" s="7" t="n">
        <v>0</v>
      </c>
      <c r="I3604" s="7" t="s">
        <v>273</v>
      </c>
      <c r="J3604" s="13" t="s">
        <v>3</v>
      </c>
      <c r="K3604" s="7" t="n">
        <v>8</v>
      </c>
      <c r="L3604" s="7" t="n">
        <v>28</v>
      </c>
      <c r="M3604" s="13" t="s">
        <v>3</v>
      </c>
      <c r="N3604" s="35" t="n">
        <v>74</v>
      </c>
      <c r="O3604" s="7" t="n">
        <v>65</v>
      </c>
      <c r="P3604" s="13" t="s">
        <v>3</v>
      </c>
      <c r="Q3604" s="7" t="n">
        <v>0</v>
      </c>
      <c r="R3604" s="7" t="n">
        <v>1</v>
      </c>
      <c r="S3604" s="7" t="n">
        <v>3</v>
      </c>
      <c r="T3604" s="7" t="n">
        <v>9</v>
      </c>
      <c r="U3604" s="7" t="n">
        <v>28</v>
      </c>
      <c r="V3604" s="13" t="s">
        <v>3</v>
      </c>
      <c r="W3604" s="35" t="n">
        <v>74</v>
      </c>
      <c r="X3604" s="7" t="n">
        <v>65</v>
      </c>
      <c r="Y3604" s="13" t="s">
        <v>3</v>
      </c>
      <c r="Z3604" s="7" t="n">
        <v>0</v>
      </c>
      <c r="AA3604" s="7" t="n">
        <v>2</v>
      </c>
      <c r="AB3604" s="7" t="n">
        <v>3</v>
      </c>
      <c r="AC3604" s="7" t="n">
        <v>9</v>
      </c>
      <c r="AD3604" s="7" t="n">
        <v>1</v>
      </c>
      <c r="AE3604" s="10" t="n">
        <f t="normal" ca="1">A3608</f>
        <v>0</v>
      </c>
    </row>
    <row r="3605" spans="1:23">
      <c r="A3605" t="s">
        <v>4</v>
      </c>
      <c r="B3605" s="4" t="s">
        <v>5</v>
      </c>
      <c r="C3605" s="4" t="s">
        <v>10</v>
      </c>
      <c r="D3605" s="4" t="s">
        <v>7</v>
      </c>
      <c r="E3605" s="4" t="s">
        <v>7</v>
      </c>
      <c r="F3605" s="4" t="s">
        <v>8</v>
      </c>
    </row>
    <row r="3606" spans="1:23">
      <c r="A3606" t="n">
        <v>39139</v>
      </c>
      <c r="B3606" s="46" t="n">
        <v>47</v>
      </c>
      <c r="C3606" s="7" t="n">
        <v>61456</v>
      </c>
      <c r="D3606" s="7" t="n">
        <v>0</v>
      </c>
      <c r="E3606" s="7" t="n">
        <v>0</v>
      </c>
      <c r="F3606" s="7" t="s">
        <v>220</v>
      </c>
    </row>
    <row r="3607" spans="1:23">
      <c r="A3607" t="s">
        <v>4</v>
      </c>
      <c r="B3607" s="4" t="s">
        <v>5</v>
      </c>
      <c r="C3607" s="4" t="s">
        <v>7</v>
      </c>
      <c r="D3607" s="4" t="s">
        <v>10</v>
      </c>
      <c r="E3607" s="4" t="s">
        <v>15</v>
      </c>
    </row>
    <row r="3608" spans="1:23">
      <c r="A3608" t="n">
        <v>39152</v>
      </c>
      <c r="B3608" s="41" t="n">
        <v>58</v>
      </c>
      <c r="C3608" s="7" t="n">
        <v>0</v>
      </c>
      <c r="D3608" s="7" t="n">
        <v>300</v>
      </c>
      <c r="E3608" s="7" t="n">
        <v>1</v>
      </c>
    </row>
    <row r="3609" spans="1:23">
      <c r="A3609" t="s">
        <v>4</v>
      </c>
      <c r="B3609" s="4" t="s">
        <v>5</v>
      </c>
      <c r="C3609" s="4" t="s">
        <v>7</v>
      </c>
      <c r="D3609" s="4" t="s">
        <v>10</v>
      </c>
    </row>
    <row r="3610" spans="1:23">
      <c r="A3610" t="n">
        <v>39160</v>
      </c>
      <c r="B3610" s="41" t="n">
        <v>58</v>
      </c>
      <c r="C3610" s="7" t="n">
        <v>255</v>
      </c>
      <c r="D3610" s="7" t="n">
        <v>0</v>
      </c>
    </row>
    <row r="3611" spans="1:23">
      <c r="A3611" t="s">
        <v>4</v>
      </c>
      <c r="B3611" s="4" t="s">
        <v>5</v>
      </c>
      <c r="C3611" s="4" t="s">
        <v>7</v>
      </c>
      <c r="D3611" s="4" t="s">
        <v>7</v>
      </c>
      <c r="E3611" s="4" t="s">
        <v>7</v>
      </c>
      <c r="F3611" s="4" t="s">
        <v>7</v>
      </c>
    </row>
    <row r="3612" spans="1:23">
      <c r="A3612" t="n">
        <v>39164</v>
      </c>
      <c r="B3612" s="15" t="n">
        <v>14</v>
      </c>
      <c r="C3612" s="7" t="n">
        <v>0</v>
      </c>
      <c r="D3612" s="7" t="n">
        <v>0</v>
      </c>
      <c r="E3612" s="7" t="n">
        <v>0</v>
      </c>
      <c r="F3612" s="7" t="n">
        <v>64</v>
      </c>
    </row>
    <row r="3613" spans="1:23">
      <c r="A3613" t="s">
        <v>4</v>
      </c>
      <c r="B3613" s="4" t="s">
        <v>5</v>
      </c>
      <c r="C3613" s="4" t="s">
        <v>7</v>
      </c>
      <c r="D3613" s="4" t="s">
        <v>10</v>
      </c>
    </row>
    <row r="3614" spans="1:23">
      <c r="A3614" t="n">
        <v>39169</v>
      </c>
      <c r="B3614" s="36" t="n">
        <v>22</v>
      </c>
      <c r="C3614" s="7" t="n">
        <v>0</v>
      </c>
      <c r="D3614" s="7" t="n">
        <v>11</v>
      </c>
    </row>
    <row r="3615" spans="1:23">
      <c r="A3615" t="s">
        <v>4</v>
      </c>
      <c r="B3615" s="4" t="s">
        <v>5</v>
      </c>
      <c r="C3615" s="4" t="s">
        <v>7</v>
      </c>
      <c r="D3615" s="4" t="s">
        <v>10</v>
      </c>
    </row>
    <row r="3616" spans="1:23">
      <c r="A3616" t="n">
        <v>39173</v>
      </c>
      <c r="B3616" s="41" t="n">
        <v>58</v>
      </c>
      <c r="C3616" s="7" t="n">
        <v>5</v>
      </c>
      <c r="D3616" s="7" t="n">
        <v>300</v>
      </c>
    </row>
    <row r="3617" spans="1:31">
      <c r="A3617" t="s">
        <v>4</v>
      </c>
      <c r="B3617" s="4" t="s">
        <v>5</v>
      </c>
      <c r="C3617" s="4" t="s">
        <v>15</v>
      </c>
      <c r="D3617" s="4" t="s">
        <v>10</v>
      </c>
    </row>
    <row r="3618" spans="1:31">
      <c r="A3618" t="n">
        <v>39177</v>
      </c>
      <c r="B3618" s="47" t="n">
        <v>103</v>
      </c>
      <c r="C3618" s="7" t="n">
        <v>0</v>
      </c>
      <c r="D3618" s="7" t="n">
        <v>300</v>
      </c>
    </row>
    <row r="3619" spans="1:31">
      <c r="A3619" t="s">
        <v>4</v>
      </c>
      <c r="B3619" s="4" t="s">
        <v>5</v>
      </c>
      <c r="C3619" s="4" t="s">
        <v>7</v>
      </c>
    </row>
    <row r="3620" spans="1:31">
      <c r="A3620" t="n">
        <v>39184</v>
      </c>
      <c r="B3620" s="48" t="n">
        <v>64</v>
      </c>
      <c r="C3620" s="7" t="n">
        <v>7</v>
      </c>
    </row>
    <row r="3621" spans="1:31">
      <c r="A3621" t="s">
        <v>4</v>
      </c>
      <c r="B3621" s="4" t="s">
        <v>5</v>
      </c>
      <c r="C3621" s="4" t="s">
        <v>7</v>
      </c>
      <c r="D3621" s="4" t="s">
        <v>10</v>
      </c>
    </row>
    <row r="3622" spans="1:31">
      <c r="A3622" t="n">
        <v>39186</v>
      </c>
      <c r="B3622" s="49" t="n">
        <v>72</v>
      </c>
      <c r="C3622" s="7" t="n">
        <v>5</v>
      </c>
      <c r="D3622" s="7" t="n">
        <v>0</v>
      </c>
    </row>
    <row r="3623" spans="1:31">
      <c r="A3623" t="s">
        <v>4</v>
      </c>
      <c r="B3623" s="4" t="s">
        <v>5</v>
      </c>
      <c r="C3623" s="4" t="s">
        <v>7</v>
      </c>
      <c r="D3623" s="13" t="s">
        <v>12</v>
      </c>
      <c r="E3623" s="4" t="s">
        <v>5</v>
      </c>
      <c r="F3623" s="4" t="s">
        <v>7</v>
      </c>
      <c r="G3623" s="4" t="s">
        <v>10</v>
      </c>
      <c r="H3623" s="13" t="s">
        <v>13</v>
      </c>
      <c r="I3623" s="4" t="s">
        <v>7</v>
      </c>
      <c r="J3623" s="4" t="s">
        <v>16</v>
      </c>
      <c r="K3623" s="4" t="s">
        <v>7</v>
      </c>
      <c r="L3623" s="4" t="s">
        <v>7</v>
      </c>
      <c r="M3623" s="4" t="s">
        <v>11</v>
      </c>
    </row>
    <row r="3624" spans="1:31">
      <c r="A3624" t="n">
        <v>39190</v>
      </c>
      <c r="B3624" s="9" t="n">
        <v>5</v>
      </c>
      <c r="C3624" s="7" t="n">
        <v>28</v>
      </c>
      <c r="D3624" s="13" t="s">
        <v>3</v>
      </c>
      <c r="E3624" s="8" t="n">
        <v>162</v>
      </c>
      <c r="F3624" s="7" t="n">
        <v>4</v>
      </c>
      <c r="G3624" s="7" t="n">
        <v>11</v>
      </c>
      <c r="H3624" s="13" t="s">
        <v>3</v>
      </c>
      <c r="I3624" s="7" t="n">
        <v>0</v>
      </c>
      <c r="J3624" s="7" t="n">
        <v>1</v>
      </c>
      <c r="K3624" s="7" t="n">
        <v>2</v>
      </c>
      <c r="L3624" s="7" t="n">
        <v>1</v>
      </c>
      <c r="M3624" s="10" t="n">
        <f t="normal" ca="1">A3630</f>
        <v>0</v>
      </c>
    </row>
    <row r="3625" spans="1:31">
      <c r="A3625" t="s">
        <v>4</v>
      </c>
      <c r="B3625" s="4" t="s">
        <v>5</v>
      </c>
      <c r="C3625" s="4" t="s">
        <v>7</v>
      </c>
      <c r="D3625" s="4" t="s">
        <v>8</v>
      </c>
    </row>
    <row r="3626" spans="1:31">
      <c r="A3626" t="n">
        <v>39207</v>
      </c>
      <c r="B3626" s="6" t="n">
        <v>2</v>
      </c>
      <c r="C3626" s="7" t="n">
        <v>10</v>
      </c>
      <c r="D3626" s="7" t="s">
        <v>274</v>
      </c>
    </row>
    <row r="3627" spans="1:31">
      <c r="A3627" t="s">
        <v>4</v>
      </c>
      <c r="B3627" s="4" t="s">
        <v>5</v>
      </c>
      <c r="C3627" s="4" t="s">
        <v>10</v>
      </c>
    </row>
    <row r="3628" spans="1:31">
      <c r="A3628" t="n">
        <v>39224</v>
      </c>
      <c r="B3628" s="27" t="n">
        <v>16</v>
      </c>
      <c r="C3628" s="7" t="n">
        <v>0</v>
      </c>
    </row>
    <row r="3629" spans="1:31">
      <c r="A3629" t="s">
        <v>4</v>
      </c>
      <c r="B3629" s="4" t="s">
        <v>5</v>
      </c>
      <c r="C3629" s="4" t="s">
        <v>7</v>
      </c>
      <c r="D3629" s="4" t="s">
        <v>10</v>
      </c>
      <c r="E3629" s="4" t="s">
        <v>7</v>
      </c>
      <c r="F3629" s="4" t="s">
        <v>11</v>
      </c>
    </row>
    <row r="3630" spans="1:31">
      <c r="A3630" t="n">
        <v>39227</v>
      </c>
      <c r="B3630" s="9" t="n">
        <v>5</v>
      </c>
      <c r="C3630" s="7" t="n">
        <v>30</v>
      </c>
      <c r="D3630" s="7" t="n">
        <v>6471</v>
      </c>
      <c r="E3630" s="7" t="n">
        <v>1</v>
      </c>
      <c r="F3630" s="10" t="n">
        <f t="normal" ca="1">A3634</f>
        <v>0</v>
      </c>
    </row>
    <row r="3631" spans="1:31">
      <c r="A3631" t="s">
        <v>4</v>
      </c>
      <c r="B3631" s="4" t="s">
        <v>5</v>
      </c>
      <c r="C3631" s="4" t="s">
        <v>10</v>
      </c>
      <c r="D3631" s="4" t="s">
        <v>8</v>
      </c>
      <c r="E3631" s="4" t="s">
        <v>8</v>
      </c>
      <c r="F3631" s="4" t="s">
        <v>8</v>
      </c>
      <c r="G3631" s="4" t="s">
        <v>7</v>
      </c>
      <c r="H3631" s="4" t="s">
        <v>16</v>
      </c>
      <c r="I3631" s="4" t="s">
        <v>15</v>
      </c>
      <c r="J3631" s="4" t="s">
        <v>15</v>
      </c>
      <c r="K3631" s="4" t="s">
        <v>15</v>
      </c>
      <c r="L3631" s="4" t="s">
        <v>15</v>
      </c>
      <c r="M3631" s="4" t="s">
        <v>15</v>
      </c>
      <c r="N3631" s="4" t="s">
        <v>15</v>
      </c>
      <c r="O3631" s="4" t="s">
        <v>15</v>
      </c>
      <c r="P3631" s="4" t="s">
        <v>8</v>
      </c>
      <c r="Q3631" s="4" t="s">
        <v>8</v>
      </c>
      <c r="R3631" s="4" t="s">
        <v>16</v>
      </c>
      <c r="S3631" s="4" t="s">
        <v>7</v>
      </c>
      <c r="T3631" s="4" t="s">
        <v>16</v>
      </c>
      <c r="U3631" s="4" t="s">
        <v>16</v>
      </c>
      <c r="V3631" s="4" t="s">
        <v>10</v>
      </c>
    </row>
    <row r="3632" spans="1:31">
      <c r="A3632" t="n">
        <v>39236</v>
      </c>
      <c r="B3632" s="52" t="n">
        <v>19</v>
      </c>
      <c r="C3632" s="7" t="n">
        <v>5704</v>
      </c>
      <c r="D3632" s="7" t="s">
        <v>287</v>
      </c>
      <c r="E3632" s="7" t="s">
        <v>288</v>
      </c>
      <c r="F3632" s="7" t="s">
        <v>20</v>
      </c>
      <c r="G3632" s="7" t="n">
        <v>0</v>
      </c>
      <c r="H3632" s="7" t="n">
        <v>1</v>
      </c>
      <c r="I3632" s="7" t="n">
        <v>-11.75</v>
      </c>
      <c r="J3632" s="7" t="n">
        <v>0</v>
      </c>
      <c r="K3632" s="7" t="n">
        <v>-7</v>
      </c>
      <c r="L3632" s="7" t="n">
        <v>270</v>
      </c>
      <c r="M3632" s="7" t="n">
        <v>1</v>
      </c>
      <c r="N3632" s="7" t="n">
        <v>1.60000002384186</v>
      </c>
      <c r="O3632" s="7" t="n">
        <v>0.0900000035762787</v>
      </c>
      <c r="P3632" s="7" t="s">
        <v>20</v>
      </c>
      <c r="Q3632" s="7" t="s">
        <v>20</v>
      </c>
      <c r="R3632" s="7" t="n">
        <v>-1</v>
      </c>
      <c r="S3632" s="7" t="n">
        <v>0</v>
      </c>
      <c r="T3632" s="7" t="n">
        <v>0</v>
      </c>
      <c r="U3632" s="7" t="n">
        <v>0</v>
      </c>
      <c r="V3632" s="7" t="n">
        <v>0</v>
      </c>
    </row>
    <row r="3633" spans="1:22">
      <c r="A3633" t="s">
        <v>4</v>
      </c>
      <c r="B3633" s="4" t="s">
        <v>5</v>
      </c>
      <c r="C3633" s="4" t="s">
        <v>10</v>
      </c>
      <c r="D3633" s="4" t="s">
        <v>15</v>
      </c>
      <c r="E3633" s="4" t="s">
        <v>15</v>
      </c>
      <c r="F3633" s="4" t="s">
        <v>15</v>
      </c>
      <c r="G3633" s="4" t="s">
        <v>15</v>
      </c>
    </row>
    <row r="3634" spans="1:22">
      <c r="A3634" t="n">
        <v>39314</v>
      </c>
      <c r="B3634" s="26" t="n">
        <v>46</v>
      </c>
      <c r="C3634" s="7" t="n">
        <v>0</v>
      </c>
      <c r="D3634" s="7" t="n">
        <v>-11.8900003433228</v>
      </c>
      <c r="E3634" s="7" t="n">
        <v>0</v>
      </c>
      <c r="F3634" s="7" t="n">
        <v>-6.76999998092651</v>
      </c>
      <c r="G3634" s="7" t="n">
        <v>186.899993896484</v>
      </c>
    </row>
    <row r="3635" spans="1:22">
      <c r="A3635" t="s">
        <v>4</v>
      </c>
      <c r="B3635" s="4" t="s">
        <v>5</v>
      </c>
      <c r="C3635" s="4" t="s">
        <v>10</v>
      </c>
      <c r="D3635" s="4" t="s">
        <v>15</v>
      </c>
      <c r="E3635" s="4" t="s">
        <v>15</v>
      </c>
      <c r="F3635" s="4" t="s">
        <v>15</v>
      </c>
      <c r="G3635" s="4" t="s">
        <v>15</v>
      </c>
    </row>
    <row r="3636" spans="1:22">
      <c r="A3636" t="n">
        <v>39333</v>
      </c>
      <c r="B3636" s="26" t="n">
        <v>46</v>
      </c>
      <c r="C3636" s="7" t="n">
        <v>5704</v>
      </c>
      <c r="D3636" s="7" t="n">
        <v>-12.6999998092651</v>
      </c>
      <c r="E3636" s="7" t="n">
        <v>0</v>
      </c>
      <c r="F3636" s="7" t="n">
        <v>-7.88000011444092</v>
      </c>
      <c r="G3636" s="7" t="n">
        <v>180</v>
      </c>
    </row>
    <row r="3637" spans="1:22">
      <c r="A3637" t="s">
        <v>4</v>
      </c>
      <c r="B3637" s="4" t="s">
        <v>5</v>
      </c>
      <c r="C3637" s="4" t="s">
        <v>10</v>
      </c>
      <c r="D3637" s="4" t="s">
        <v>7</v>
      </c>
      <c r="E3637" s="4" t="s">
        <v>7</v>
      </c>
      <c r="F3637" s="4" t="s">
        <v>8</v>
      </c>
    </row>
    <row r="3638" spans="1:22">
      <c r="A3638" t="n">
        <v>39352</v>
      </c>
      <c r="B3638" s="23" t="n">
        <v>20</v>
      </c>
      <c r="C3638" s="7" t="n">
        <v>0</v>
      </c>
      <c r="D3638" s="7" t="n">
        <v>3</v>
      </c>
      <c r="E3638" s="7" t="n">
        <v>10</v>
      </c>
      <c r="F3638" s="7" t="s">
        <v>289</v>
      </c>
    </row>
    <row r="3639" spans="1:22">
      <c r="A3639" t="s">
        <v>4</v>
      </c>
      <c r="B3639" s="4" t="s">
        <v>5</v>
      </c>
      <c r="C3639" s="4" t="s">
        <v>10</v>
      </c>
    </row>
    <row r="3640" spans="1:22">
      <c r="A3640" t="n">
        <v>39370</v>
      </c>
      <c r="B3640" s="27" t="n">
        <v>16</v>
      </c>
      <c r="C3640" s="7" t="n">
        <v>0</v>
      </c>
    </row>
    <row r="3641" spans="1:22">
      <c r="A3641" t="s">
        <v>4</v>
      </c>
      <c r="B3641" s="4" t="s">
        <v>5</v>
      </c>
      <c r="C3641" s="4" t="s">
        <v>10</v>
      </c>
      <c r="D3641" s="4" t="s">
        <v>7</v>
      </c>
      <c r="E3641" s="4" t="s">
        <v>7</v>
      </c>
      <c r="F3641" s="4" t="s">
        <v>8</v>
      </c>
    </row>
    <row r="3642" spans="1:22">
      <c r="A3642" t="n">
        <v>39373</v>
      </c>
      <c r="B3642" s="23" t="n">
        <v>20</v>
      </c>
      <c r="C3642" s="7" t="n">
        <v>5704</v>
      </c>
      <c r="D3642" s="7" t="n">
        <v>3</v>
      </c>
      <c r="E3642" s="7" t="n">
        <v>10</v>
      </c>
      <c r="F3642" s="7" t="s">
        <v>289</v>
      </c>
    </row>
    <row r="3643" spans="1:22">
      <c r="A3643" t="s">
        <v>4</v>
      </c>
      <c r="B3643" s="4" t="s">
        <v>5</v>
      </c>
      <c r="C3643" s="4" t="s">
        <v>10</v>
      </c>
    </row>
    <row r="3644" spans="1:22">
      <c r="A3644" t="n">
        <v>39391</v>
      </c>
      <c r="B3644" s="27" t="n">
        <v>16</v>
      </c>
      <c r="C3644" s="7" t="n">
        <v>0</v>
      </c>
    </row>
    <row r="3645" spans="1:22">
      <c r="A3645" t="s">
        <v>4</v>
      </c>
      <c r="B3645" s="4" t="s">
        <v>5</v>
      </c>
      <c r="C3645" s="4" t="s">
        <v>7</v>
      </c>
    </row>
    <row r="3646" spans="1:22">
      <c r="A3646" t="n">
        <v>39394</v>
      </c>
      <c r="B3646" s="53" t="n">
        <v>116</v>
      </c>
      <c r="C3646" s="7" t="n">
        <v>0</v>
      </c>
    </row>
    <row r="3647" spans="1:22">
      <c r="A3647" t="s">
        <v>4</v>
      </c>
      <c r="B3647" s="4" t="s">
        <v>5</v>
      </c>
      <c r="C3647" s="4" t="s">
        <v>7</v>
      </c>
      <c r="D3647" s="4" t="s">
        <v>10</v>
      </c>
    </row>
    <row r="3648" spans="1:22">
      <c r="A3648" t="n">
        <v>39396</v>
      </c>
      <c r="B3648" s="53" t="n">
        <v>116</v>
      </c>
      <c r="C3648" s="7" t="n">
        <v>2</v>
      </c>
      <c r="D3648" s="7" t="n">
        <v>1</v>
      </c>
    </row>
    <row r="3649" spans="1:7">
      <c r="A3649" t="s">
        <v>4</v>
      </c>
      <c r="B3649" s="4" t="s">
        <v>5</v>
      </c>
      <c r="C3649" s="4" t="s">
        <v>7</v>
      </c>
      <c r="D3649" s="4" t="s">
        <v>16</v>
      </c>
    </row>
    <row r="3650" spans="1:7">
      <c r="A3650" t="n">
        <v>39400</v>
      </c>
      <c r="B3650" s="53" t="n">
        <v>116</v>
      </c>
      <c r="C3650" s="7" t="n">
        <v>5</v>
      </c>
      <c r="D3650" s="7" t="n">
        <v>1092616192</v>
      </c>
    </row>
    <row r="3651" spans="1:7">
      <c r="A3651" t="s">
        <v>4</v>
      </c>
      <c r="B3651" s="4" t="s">
        <v>5</v>
      </c>
      <c r="C3651" s="4" t="s">
        <v>7</v>
      </c>
      <c r="D3651" s="4" t="s">
        <v>10</v>
      </c>
    </row>
    <row r="3652" spans="1:7">
      <c r="A3652" t="n">
        <v>39406</v>
      </c>
      <c r="B3652" s="53" t="n">
        <v>116</v>
      </c>
      <c r="C3652" s="7" t="n">
        <v>6</v>
      </c>
      <c r="D3652" s="7" t="n">
        <v>1</v>
      </c>
    </row>
    <row r="3653" spans="1:7">
      <c r="A3653" t="s">
        <v>4</v>
      </c>
      <c r="B3653" s="4" t="s">
        <v>5</v>
      </c>
      <c r="C3653" s="4" t="s">
        <v>7</v>
      </c>
      <c r="D3653" s="4" t="s">
        <v>10</v>
      </c>
      <c r="E3653" s="4" t="s">
        <v>7</v>
      </c>
      <c r="F3653" s="4" t="s">
        <v>8</v>
      </c>
      <c r="G3653" s="4" t="s">
        <v>8</v>
      </c>
      <c r="H3653" s="4" t="s">
        <v>8</v>
      </c>
      <c r="I3653" s="4" t="s">
        <v>8</v>
      </c>
      <c r="J3653" s="4" t="s">
        <v>8</v>
      </c>
      <c r="K3653" s="4" t="s">
        <v>8</v>
      </c>
      <c r="L3653" s="4" t="s">
        <v>8</v>
      </c>
      <c r="M3653" s="4" t="s">
        <v>8</v>
      </c>
      <c r="N3653" s="4" t="s">
        <v>8</v>
      </c>
      <c r="O3653" s="4" t="s">
        <v>8</v>
      </c>
      <c r="P3653" s="4" t="s">
        <v>8</v>
      </c>
      <c r="Q3653" s="4" t="s">
        <v>8</v>
      </c>
      <c r="R3653" s="4" t="s">
        <v>8</v>
      </c>
      <c r="S3653" s="4" t="s">
        <v>8</v>
      </c>
      <c r="T3653" s="4" t="s">
        <v>8</v>
      </c>
      <c r="U3653" s="4" t="s">
        <v>8</v>
      </c>
    </row>
    <row r="3654" spans="1:7">
      <c r="A3654" t="n">
        <v>39410</v>
      </c>
      <c r="B3654" s="29" t="n">
        <v>36</v>
      </c>
      <c r="C3654" s="7" t="n">
        <v>8</v>
      </c>
      <c r="D3654" s="7" t="n">
        <v>5704</v>
      </c>
      <c r="E3654" s="7" t="n">
        <v>0</v>
      </c>
      <c r="F3654" s="7" t="s">
        <v>429</v>
      </c>
      <c r="G3654" s="7" t="s">
        <v>430</v>
      </c>
      <c r="H3654" s="7" t="s">
        <v>20</v>
      </c>
      <c r="I3654" s="7" t="s">
        <v>20</v>
      </c>
      <c r="J3654" s="7" t="s">
        <v>20</v>
      </c>
      <c r="K3654" s="7" t="s">
        <v>20</v>
      </c>
      <c r="L3654" s="7" t="s">
        <v>20</v>
      </c>
      <c r="M3654" s="7" t="s">
        <v>20</v>
      </c>
      <c r="N3654" s="7" t="s">
        <v>20</v>
      </c>
      <c r="O3654" s="7" t="s">
        <v>20</v>
      </c>
      <c r="P3654" s="7" t="s">
        <v>20</v>
      </c>
      <c r="Q3654" s="7" t="s">
        <v>20</v>
      </c>
      <c r="R3654" s="7" t="s">
        <v>20</v>
      </c>
      <c r="S3654" s="7" t="s">
        <v>20</v>
      </c>
      <c r="T3654" s="7" t="s">
        <v>20</v>
      </c>
      <c r="U3654" s="7" t="s">
        <v>20</v>
      </c>
    </row>
    <row r="3655" spans="1:7">
      <c r="A3655" t="s">
        <v>4</v>
      </c>
      <c r="B3655" s="4" t="s">
        <v>5</v>
      </c>
      <c r="C3655" s="4" t="s">
        <v>7</v>
      </c>
      <c r="D3655" s="4" t="s">
        <v>10</v>
      </c>
      <c r="E3655" s="4" t="s">
        <v>7</v>
      </c>
      <c r="F3655" s="4" t="s">
        <v>8</v>
      </c>
      <c r="G3655" s="4" t="s">
        <v>8</v>
      </c>
      <c r="H3655" s="4" t="s">
        <v>8</v>
      </c>
      <c r="I3655" s="4" t="s">
        <v>8</v>
      </c>
      <c r="J3655" s="4" t="s">
        <v>8</v>
      </c>
      <c r="K3655" s="4" t="s">
        <v>8</v>
      </c>
      <c r="L3655" s="4" t="s">
        <v>8</v>
      </c>
      <c r="M3655" s="4" t="s">
        <v>8</v>
      </c>
      <c r="N3655" s="4" t="s">
        <v>8</v>
      </c>
      <c r="O3655" s="4" t="s">
        <v>8</v>
      </c>
      <c r="P3655" s="4" t="s">
        <v>8</v>
      </c>
      <c r="Q3655" s="4" t="s">
        <v>8</v>
      </c>
      <c r="R3655" s="4" t="s">
        <v>8</v>
      </c>
      <c r="S3655" s="4" t="s">
        <v>8</v>
      </c>
      <c r="T3655" s="4" t="s">
        <v>8</v>
      </c>
      <c r="U3655" s="4" t="s">
        <v>8</v>
      </c>
    </row>
    <row r="3656" spans="1:7">
      <c r="A3656" t="n">
        <v>39449</v>
      </c>
      <c r="B3656" s="29" t="n">
        <v>36</v>
      </c>
      <c r="C3656" s="7" t="n">
        <v>8</v>
      </c>
      <c r="D3656" s="7" t="n">
        <v>0</v>
      </c>
      <c r="E3656" s="7" t="n">
        <v>0</v>
      </c>
      <c r="F3656" s="7" t="s">
        <v>429</v>
      </c>
      <c r="G3656" s="7" t="s">
        <v>430</v>
      </c>
      <c r="H3656" s="7" t="s">
        <v>20</v>
      </c>
      <c r="I3656" s="7" t="s">
        <v>20</v>
      </c>
      <c r="J3656" s="7" t="s">
        <v>20</v>
      </c>
      <c r="K3656" s="7" t="s">
        <v>20</v>
      </c>
      <c r="L3656" s="7" t="s">
        <v>20</v>
      </c>
      <c r="M3656" s="7" t="s">
        <v>20</v>
      </c>
      <c r="N3656" s="7" t="s">
        <v>20</v>
      </c>
      <c r="O3656" s="7" t="s">
        <v>20</v>
      </c>
      <c r="P3656" s="7" t="s">
        <v>20</v>
      </c>
      <c r="Q3656" s="7" t="s">
        <v>20</v>
      </c>
      <c r="R3656" s="7" t="s">
        <v>20</v>
      </c>
      <c r="S3656" s="7" t="s">
        <v>20</v>
      </c>
      <c r="T3656" s="7" t="s">
        <v>20</v>
      </c>
      <c r="U3656" s="7" t="s">
        <v>20</v>
      </c>
    </row>
    <row r="3657" spans="1:7">
      <c r="A3657" t="s">
        <v>4</v>
      </c>
      <c r="B3657" s="4" t="s">
        <v>5</v>
      </c>
      <c r="C3657" s="4" t="s">
        <v>10</v>
      </c>
      <c r="D3657" s="4" t="s">
        <v>7</v>
      </c>
      <c r="E3657" s="4" t="s">
        <v>8</v>
      </c>
      <c r="F3657" s="4" t="s">
        <v>15</v>
      </c>
      <c r="G3657" s="4" t="s">
        <v>15</v>
      </c>
      <c r="H3657" s="4" t="s">
        <v>15</v>
      </c>
    </row>
    <row r="3658" spans="1:7">
      <c r="A3658" t="n">
        <v>39488</v>
      </c>
      <c r="B3658" s="30" t="n">
        <v>48</v>
      </c>
      <c r="C3658" s="7" t="n">
        <v>0</v>
      </c>
      <c r="D3658" s="7" t="n">
        <v>0</v>
      </c>
      <c r="E3658" s="7" t="s">
        <v>388</v>
      </c>
      <c r="F3658" s="7" t="n">
        <v>0</v>
      </c>
      <c r="G3658" s="7" t="n">
        <v>1</v>
      </c>
      <c r="H3658" s="7" t="n">
        <v>0</v>
      </c>
    </row>
    <row r="3659" spans="1:7">
      <c r="A3659" t="s">
        <v>4</v>
      </c>
      <c r="B3659" s="4" t="s">
        <v>5</v>
      </c>
      <c r="C3659" s="4" t="s">
        <v>7</v>
      </c>
      <c r="D3659" s="4" t="s">
        <v>7</v>
      </c>
      <c r="E3659" s="4" t="s">
        <v>15</v>
      </c>
      <c r="F3659" s="4" t="s">
        <v>15</v>
      </c>
      <c r="G3659" s="4" t="s">
        <v>15</v>
      </c>
      <c r="H3659" s="4" t="s">
        <v>10</v>
      </c>
    </row>
    <row r="3660" spans="1:7">
      <c r="A3660" t="n">
        <v>39513</v>
      </c>
      <c r="B3660" s="54" t="n">
        <v>45</v>
      </c>
      <c r="C3660" s="7" t="n">
        <v>2</v>
      </c>
      <c r="D3660" s="7" t="n">
        <v>3</v>
      </c>
      <c r="E3660" s="7" t="n">
        <v>-12.6000003814697</v>
      </c>
      <c r="F3660" s="7" t="n">
        <v>1.28999996185303</v>
      </c>
      <c r="G3660" s="7" t="n">
        <v>-7.84999990463257</v>
      </c>
      <c r="H3660" s="7" t="n">
        <v>0</v>
      </c>
    </row>
    <row r="3661" spans="1:7">
      <c r="A3661" t="s">
        <v>4</v>
      </c>
      <c r="B3661" s="4" t="s">
        <v>5</v>
      </c>
      <c r="C3661" s="4" t="s">
        <v>7</v>
      </c>
      <c r="D3661" s="4" t="s">
        <v>7</v>
      </c>
      <c r="E3661" s="4" t="s">
        <v>15</v>
      </c>
      <c r="F3661" s="4" t="s">
        <v>15</v>
      </c>
      <c r="G3661" s="4" t="s">
        <v>15</v>
      </c>
      <c r="H3661" s="4" t="s">
        <v>10</v>
      </c>
      <c r="I3661" s="4" t="s">
        <v>7</v>
      </c>
    </row>
    <row r="3662" spans="1:7">
      <c r="A3662" t="n">
        <v>39530</v>
      </c>
      <c r="B3662" s="54" t="n">
        <v>45</v>
      </c>
      <c r="C3662" s="7" t="n">
        <v>4</v>
      </c>
      <c r="D3662" s="7" t="n">
        <v>3</v>
      </c>
      <c r="E3662" s="7" t="n">
        <v>8.80000019073486</v>
      </c>
      <c r="F3662" s="7" t="n">
        <v>55.7099990844727</v>
      </c>
      <c r="G3662" s="7" t="n">
        <v>0</v>
      </c>
      <c r="H3662" s="7" t="n">
        <v>0</v>
      </c>
      <c r="I3662" s="7" t="n">
        <v>0</v>
      </c>
    </row>
    <row r="3663" spans="1:7">
      <c r="A3663" t="s">
        <v>4</v>
      </c>
      <c r="B3663" s="4" t="s">
        <v>5</v>
      </c>
      <c r="C3663" s="4" t="s">
        <v>7</v>
      </c>
      <c r="D3663" s="4" t="s">
        <v>7</v>
      </c>
      <c r="E3663" s="4" t="s">
        <v>15</v>
      </c>
      <c r="F3663" s="4" t="s">
        <v>10</v>
      </c>
    </row>
    <row r="3664" spans="1:7">
      <c r="A3664" t="n">
        <v>39548</v>
      </c>
      <c r="B3664" s="54" t="n">
        <v>45</v>
      </c>
      <c r="C3664" s="7" t="n">
        <v>5</v>
      </c>
      <c r="D3664" s="7" t="n">
        <v>3</v>
      </c>
      <c r="E3664" s="7" t="n">
        <v>3.5</v>
      </c>
      <c r="F3664" s="7" t="n">
        <v>0</v>
      </c>
    </row>
    <row r="3665" spans="1:21">
      <c r="A3665" t="s">
        <v>4</v>
      </c>
      <c r="B3665" s="4" t="s">
        <v>5</v>
      </c>
      <c r="C3665" s="4" t="s">
        <v>7</v>
      </c>
      <c r="D3665" s="4" t="s">
        <v>7</v>
      </c>
      <c r="E3665" s="4" t="s">
        <v>15</v>
      </c>
      <c r="F3665" s="4" t="s">
        <v>10</v>
      </c>
    </row>
    <row r="3666" spans="1:21">
      <c r="A3666" t="n">
        <v>39557</v>
      </c>
      <c r="B3666" s="54" t="n">
        <v>45</v>
      </c>
      <c r="C3666" s="7" t="n">
        <v>5</v>
      </c>
      <c r="D3666" s="7" t="n">
        <v>3</v>
      </c>
      <c r="E3666" s="7" t="n">
        <v>3.20000004768372</v>
      </c>
      <c r="F3666" s="7" t="n">
        <v>1500</v>
      </c>
    </row>
    <row r="3667" spans="1:21">
      <c r="A3667" t="s">
        <v>4</v>
      </c>
      <c r="B3667" s="4" t="s">
        <v>5</v>
      </c>
      <c r="C3667" s="4" t="s">
        <v>7</v>
      </c>
      <c r="D3667" s="4" t="s">
        <v>7</v>
      </c>
      <c r="E3667" s="4" t="s">
        <v>15</v>
      </c>
      <c r="F3667" s="4" t="s">
        <v>10</v>
      </c>
    </row>
    <row r="3668" spans="1:21">
      <c r="A3668" t="n">
        <v>39566</v>
      </c>
      <c r="B3668" s="54" t="n">
        <v>45</v>
      </c>
      <c r="C3668" s="7" t="n">
        <v>11</v>
      </c>
      <c r="D3668" s="7" t="n">
        <v>3</v>
      </c>
      <c r="E3668" s="7" t="n">
        <v>34</v>
      </c>
      <c r="F3668" s="7" t="n">
        <v>0</v>
      </c>
    </row>
    <row r="3669" spans="1:21">
      <c r="A3669" t="s">
        <v>4</v>
      </c>
      <c r="B3669" s="4" t="s">
        <v>5</v>
      </c>
      <c r="C3669" s="4" t="s">
        <v>7</v>
      </c>
      <c r="D3669" s="4" t="s">
        <v>10</v>
      </c>
      <c r="E3669" s="4" t="s">
        <v>15</v>
      </c>
    </row>
    <row r="3670" spans="1:21">
      <c r="A3670" t="n">
        <v>39575</v>
      </c>
      <c r="B3670" s="41" t="n">
        <v>58</v>
      </c>
      <c r="C3670" s="7" t="n">
        <v>100</v>
      </c>
      <c r="D3670" s="7" t="n">
        <v>1000</v>
      </c>
      <c r="E3670" s="7" t="n">
        <v>1</v>
      </c>
    </row>
    <row r="3671" spans="1:21">
      <c r="A3671" t="s">
        <v>4</v>
      </c>
      <c r="B3671" s="4" t="s">
        <v>5</v>
      </c>
      <c r="C3671" s="4" t="s">
        <v>7</v>
      </c>
      <c r="D3671" s="4" t="s">
        <v>10</v>
      </c>
    </row>
    <row r="3672" spans="1:21">
      <c r="A3672" t="n">
        <v>39583</v>
      </c>
      <c r="B3672" s="41" t="n">
        <v>58</v>
      </c>
      <c r="C3672" s="7" t="n">
        <v>255</v>
      </c>
      <c r="D3672" s="7" t="n">
        <v>0</v>
      </c>
    </row>
    <row r="3673" spans="1:21">
      <c r="A3673" t="s">
        <v>4</v>
      </c>
      <c r="B3673" s="4" t="s">
        <v>5</v>
      </c>
      <c r="C3673" s="4" t="s">
        <v>7</v>
      </c>
      <c r="D3673" s="4" t="s">
        <v>10</v>
      </c>
    </row>
    <row r="3674" spans="1:21">
      <c r="A3674" t="n">
        <v>39587</v>
      </c>
      <c r="B3674" s="54" t="n">
        <v>45</v>
      </c>
      <c r="C3674" s="7" t="n">
        <v>7</v>
      </c>
      <c r="D3674" s="7" t="n">
        <v>255</v>
      </c>
    </row>
    <row r="3675" spans="1:21">
      <c r="A3675" t="s">
        <v>4</v>
      </c>
      <c r="B3675" s="4" t="s">
        <v>5</v>
      </c>
      <c r="C3675" s="4" t="s">
        <v>7</v>
      </c>
      <c r="D3675" s="4" t="s">
        <v>10</v>
      </c>
      <c r="E3675" s="4" t="s">
        <v>8</v>
      </c>
    </row>
    <row r="3676" spans="1:21">
      <c r="A3676" t="n">
        <v>39591</v>
      </c>
      <c r="B3676" s="32" t="n">
        <v>51</v>
      </c>
      <c r="C3676" s="7" t="n">
        <v>4</v>
      </c>
      <c r="D3676" s="7" t="n">
        <v>0</v>
      </c>
      <c r="E3676" s="7" t="s">
        <v>125</v>
      </c>
    </row>
    <row r="3677" spans="1:21">
      <c r="A3677" t="s">
        <v>4</v>
      </c>
      <c r="B3677" s="4" t="s">
        <v>5</v>
      </c>
      <c r="C3677" s="4" t="s">
        <v>10</v>
      </c>
    </row>
    <row r="3678" spans="1:21">
      <c r="A3678" t="n">
        <v>39605</v>
      </c>
      <c r="B3678" s="27" t="n">
        <v>16</v>
      </c>
      <c r="C3678" s="7" t="n">
        <v>0</v>
      </c>
    </row>
    <row r="3679" spans="1:21">
      <c r="A3679" t="s">
        <v>4</v>
      </c>
      <c r="B3679" s="4" t="s">
        <v>5</v>
      </c>
      <c r="C3679" s="4" t="s">
        <v>10</v>
      </c>
      <c r="D3679" s="4" t="s">
        <v>59</v>
      </c>
      <c r="E3679" s="4" t="s">
        <v>7</v>
      </c>
      <c r="F3679" s="4" t="s">
        <v>7</v>
      </c>
      <c r="G3679" s="4" t="s">
        <v>59</v>
      </c>
      <c r="H3679" s="4" t="s">
        <v>7</v>
      </c>
      <c r="I3679" s="4" t="s">
        <v>7</v>
      </c>
    </row>
    <row r="3680" spans="1:21">
      <c r="A3680" t="n">
        <v>39608</v>
      </c>
      <c r="B3680" s="37" t="n">
        <v>26</v>
      </c>
      <c r="C3680" s="7" t="n">
        <v>0</v>
      </c>
      <c r="D3680" s="7" t="s">
        <v>431</v>
      </c>
      <c r="E3680" s="7" t="n">
        <v>2</v>
      </c>
      <c r="F3680" s="7" t="n">
        <v>3</v>
      </c>
      <c r="G3680" s="7" t="s">
        <v>432</v>
      </c>
      <c r="H3680" s="7" t="n">
        <v>2</v>
      </c>
      <c r="I3680" s="7" t="n">
        <v>0</v>
      </c>
    </row>
    <row r="3681" spans="1:9">
      <c r="A3681" t="s">
        <v>4</v>
      </c>
      <c r="B3681" s="4" t="s">
        <v>5</v>
      </c>
    </row>
    <row r="3682" spans="1:9">
      <c r="A3682" t="n">
        <v>39688</v>
      </c>
      <c r="B3682" s="38" t="n">
        <v>28</v>
      </c>
    </row>
    <row r="3683" spans="1:9">
      <c r="A3683" t="s">
        <v>4</v>
      </c>
      <c r="B3683" s="4" t="s">
        <v>5</v>
      </c>
      <c r="C3683" s="4" t="s">
        <v>10</v>
      </c>
      <c r="D3683" s="4" t="s">
        <v>10</v>
      </c>
      <c r="E3683" s="4" t="s">
        <v>15</v>
      </c>
      <c r="F3683" s="4" t="s">
        <v>7</v>
      </c>
    </row>
    <row r="3684" spans="1:9">
      <c r="A3684" t="n">
        <v>39689</v>
      </c>
      <c r="B3684" s="64" t="n">
        <v>53</v>
      </c>
      <c r="C3684" s="7" t="n">
        <v>5704</v>
      </c>
      <c r="D3684" s="7" t="n">
        <v>0</v>
      </c>
      <c r="E3684" s="7" t="n">
        <v>10</v>
      </c>
      <c r="F3684" s="7" t="n">
        <v>0</v>
      </c>
    </row>
    <row r="3685" spans="1:9">
      <c r="A3685" t="s">
        <v>4</v>
      </c>
      <c r="B3685" s="4" t="s">
        <v>5</v>
      </c>
      <c r="C3685" s="4" t="s">
        <v>10</v>
      </c>
    </row>
    <row r="3686" spans="1:9">
      <c r="A3686" t="n">
        <v>39699</v>
      </c>
      <c r="B3686" s="65" t="n">
        <v>54</v>
      </c>
      <c r="C3686" s="7" t="n">
        <v>5704</v>
      </c>
    </row>
    <row r="3687" spans="1:9">
      <c r="A3687" t="s">
        <v>4</v>
      </c>
      <c r="B3687" s="4" t="s">
        <v>5</v>
      </c>
      <c r="C3687" s="4" t="s">
        <v>7</v>
      </c>
      <c r="D3687" s="4" t="s">
        <v>10</v>
      </c>
      <c r="E3687" s="4" t="s">
        <v>8</v>
      </c>
    </row>
    <row r="3688" spans="1:9">
      <c r="A3688" t="n">
        <v>39702</v>
      </c>
      <c r="B3688" s="32" t="n">
        <v>51</v>
      </c>
      <c r="C3688" s="7" t="n">
        <v>4</v>
      </c>
      <c r="D3688" s="7" t="n">
        <v>5704</v>
      </c>
      <c r="E3688" s="7" t="s">
        <v>433</v>
      </c>
    </row>
    <row r="3689" spans="1:9">
      <c r="A3689" t="s">
        <v>4</v>
      </c>
      <c r="B3689" s="4" t="s">
        <v>5</v>
      </c>
      <c r="C3689" s="4" t="s">
        <v>10</v>
      </c>
    </row>
    <row r="3690" spans="1:9">
      <c r="A3690" t="n">
        <v>39716</v>
      </c>
      <c r="B3690" s="27" t="n">
        <v>16</v>
      </c>
      <c r="C3690" s="7" t="n">
        <v>0</v>
      </c>
    </row>
    <row r="3691" spans="1:9">
      <c r="A3691" t="s">
        <v>4</v>
      </c>
      <c r="B3691" s="4" t="s">
        <v>5</v>
      </c>
      <c r="C3691" s="4" t="s">
        <v>10</v>
      </c>
      <c r="D3691" s="4" t="s">
        <v>59</v>
      </c>
      <c r="E3691" s="4" t="s">
        <v>7</v>
      </c>
      <c r="F3691" s="4" t="s">
        <v>7</v>
      </c>
      <c r="G3691" s="4" t="s">
        <v>59</v>
      </c>
      <c r="H3691" s="4" t="s">
        <v>7</v>
      </c>
      <c r="I3691" s="4" t="s">
        <v>7</v>
      </c>
    </row>
    <row r="3692" spans="1:9">
      <c r="A3692" t="n">
        <v>39719</v>
      </c>
      <c r="B3692" s="37" t="n">
        <v>26</v>
      </c>
      <c r="C3692" s="7" t="n">
        <v>5704</v>
      </c>
      <c r="D3692" s="7" t="s">
        <v>434</v>
      </c>
      <c r="E3692" s="7" t="n">
        <v>2</v>
      </c>
      <c r="F3692" s="7" t="n">
        <v>3</v>
      </c>
      <c r="G3692" s="7" t="s">
        <v>435</v>
      </c>
      <c r="H3692" s="7" t="n">
        <v>2</v>
      </c>
      <c r="I3692" s="7" t="n">
        <v>0</v>
      </c>
    </row>
    <row r="3693" spans="1:9">
      <c r="A3693" t="s">
        <v>4</v>
      </c>
      <c r="B3693" s="4" t="s">
        <v>5</v>
      </c>
    </row>
    <row r="3694" spans="1:9">
      <c r="A3694" t="n">
        <v>39864</v>
      </c>
      <c r="B3694" s="38" t="n">
        <v>28</v>
      </c>
    </row>
    <row r="3695" spans="1:9">
      <c r="A3695" t="s">
        <v>4</v>
      </c>
      <c r="B3695" s="4" t="s">
        <v>5</v>
      </c>
      <c r="C3695" s="4" t="s">
        <v>7</v>
      </c>
      <c r="D3695" s="4" t="s">
        <v>10</v>
      </c>
      <c r="E3695" s="4" t="s">
        <v>8</v>
      </c>
    </row>
    <row r="3696" spans="1:9">
      <c r="A3696" t="n">
        <v>39865</v>
      </c>
      <c r="B3696" s="32" t="n">
        <v>51</v>
      </c>
      <c r="C3696" s="7" t="n">
        <v>4</v>
      </c>
      <c r="D3696" s="7" t="n">
        <v>0</v>
      </c>
      <c r="E3696" s="7" t="s">
        <v>63</v>
      </c>
    </row>
    <row r="3697" spans="1:9">
      <c r="A3697" t="s">
        <v>4</v>
      </c>
      <c r="B3697" s="4" t="s">
        <v>5</v>
      </c>
      <c r="C3697" s="4" t="s">
        <v>10</v>
      </c>
    </row>
    <row r="3698" spans="1:9">
      <c r="A3698" t="n">
        <v>39878</v>
      </c>
      <c r="B3698" s="27" t="n">
        <v>16</v>
      </c>
      <c r="C3698" s="7" t="n">
        <v>0</v>
      </c>
    </row>
    <row r="3699" spans="1:9">
      <c r="A3699" t="s">
        <v>4</v>
      </c>
      <c r="B3699" s="4" t="s">
        <v>5</v>
      </c>
      <c r="C3699" s="4" t="s">
        <v>10</v>
      </c>
      <c r="D3699" s="4" t="s">
        <v>59</v>
      </c>
      <c r="E3699" s="4" t="s">
        <v>7</v>
      </c>
      <c r="F3699" s="4" t="s">
        <v>7</v>
      </c>
      <c r="G3699" s="4" t="s">
        <v>59</v>
      </c>
      <c r="H3699" s="4" t="s">
        <v>7</v>
      </c>
      <c r="I3699" s="4" t="s">
        <v>7</v>
      </c>
    </row>
    <row r="3700" spans="1:9">
      <c r="A3700" t="n">
        <v>39881</v>
      </c>
      <c r="B3700" s="37" t="n">
        <v>26</v>
      </c>
      <c r="C3700" s="7" t="n">
        <v>0</v>
      </c>
      <c r="D3700" s="7" t="s">
        <v>436</v>
      </c>
      <c r="E3700" s="7" t="n">
        <v>2</v>
      </c>
      <c r="F3700" s="7" t="n">
        <v>3</v>
      </c>
      <c r="G3700" s="7" t="s">
        <v>437</v>
      </c>
      <c r="H3700" s="7" t="n">
        <v>2</v>
      </c>
      <c r="I3700" s="7" t="n">
        <v>0</v>
      </c>
    </row>
    <row r="3701" spans="1:9">
      <c r="A3701" t="s">
        <v>4</v>
      </c>
      <c r="B3701" s="4" t="s">
        <v>5</v>
      </c>
    </row>
    <row r="3702" spans="1:9">
      <c r="A3702" t="n">
        <v>40008</v>
      </c>
      <c r="B3702" s="38" t="n">
        <v>28</v>
      </c>
    </row>
    <row r="3703" spans="1:9">
      <c r="A3703" t="s">
        <v>4</v>
      </c>
      <c r="B3703" s="4" t="s">
        <v>5</v>
      </c>
      <c r="C3703" s="4" t="s">
        <v>7</v>
      </c>
      <c r="D3703" s="4" t="s">
        <v>10</v>
      </c>
      <c r="E3703" s="4" t="s">
        <v>8</v>
      </c>
    </row>
    <row r="3704" spans="1:9">
      <c r="A3704" t="n">
        <v>40009</v>
      </c>
      <c r="B3704" s="32" t="n">
        <v>51</v>
      </c>
      <c r="C3704" s="7" t="n">
        <v>4</v>
      </c>
      <c r="D3704" s="7" t="n">
        <v>5704</v>
      </c>
      <c r="E3704" s="7" t="s">
        <v>174</v>
      </c>
    </row>
    <row r="3705" spans="1:9">
      <c r="A3705" t="s">
        <v>4</v>
      </c>
      <c r="B3705" s="4" t="s">
        <v>5</v>
      </c>
      <c r="C3705" s="4" t="s">
        <v>10</v>
      </c>
    </row>
    <row r="3706" spans="1:9">
      <c r="A3706" t="n">
        <v>40023</v>
      </c>
      <c r="B3706" s="27" t="n">
        <v>16</v>
      </c>
      <c r="C3706" s="7" t="n">
        <v>0</v>
      </c>
    </row>
    <row r="3707" spans="1:9">
      <c r="A3707" t="s">
        <v>4</v>
      </c>
      <c r="B3707" s="4" t="s">
        <v>5</v>
      </c>
      <c r="C3707" s="4" t="s">
        <v>10</v>
      </c>
      <c r="D3707" s="4" t="s">
        <v>59</v>
      </c>
      <c r="E3707" s="4" t="s">
        <v>7</v>
      </c>
      <c r="F3707" s="4" t="s">
        <v>7</v>
      </c>
      <c r="G3707" s="4" t="s">
        <v>59</v>
      </c>
      <c r="H3707" s="4" t="s">
        <v>7</v>
      </c>
      <c r="I3707" s="4" t="s">
        <v>7</v>
      </c>
      <c r="J3707" s="4" t="s">
        <v>59</v>
      </c>
      <c r="K3707" s="4" t="s">
        <v>7</v>
      </c>
      <c r="L3707" s="4" t="s">
        <v>7</v>
      </c>
    </row>
    <row r="3708" spans="1:9">
      <c r="A3708" t="n">
        <v>40026</v>
      </c>
      <c r="B3708" s="37" t="n">
        <v>26</v>
      </c>
      <c r="C3708" s="7" t="n">
        <v>5704</v>
      </c>
      <c r="D3708" s="7" t="s">
        <v>438</v>
      </c>
      <c r="E3708" s="7" t="n">
        <v>2</v>
      </c>
      <c r="F3708" s="7" t="n">
        <v>3</v>
      </c>
      <c r="G3708" s="7" t="s">
        <v>439</v>
      </c>
      <c r="H3708" s="7" t="n">
        <v>2</v>
      </c>
      <c r="I3708" s="7" t="n">
        <v>3</v>
      </c>
      <c r="J3708" s="7" t="s">
        <v>440</v>
      </c>
      <c r="K3708" s="7" t="n">
        <v>2</v>
      </c>
      <c r="L3708" s="7" t="n">
        <v>0</v>
      </c>
    </row>
    <row r="3709" spans="1:9">
      <c r="A3709" t="s">
        <v>4</v>
      </c>
      <c r="B3709" s="4" t="s">
        <v>5</v>
      </c>
    </row>
    <row r="3710" spans="1:9">
      <c r="A3710" t="n">
        <v>40350</v>
      </c>
      <c r="B3710" s="38" t="n">
        <v>28</v>
      </c>
    </row>
    <row r="3711" spans="1:9">
      <c r="A3711" t="s">
        <v>4</v>
      </c>
      <c r="B3711" s="4" t="s">
        <v>5</v>
      </c>
      <c r="C3711" s="4" t="s">
        <v>7</v>
      </c>
      <c r="D3711" s="4" t="s">
        <v>10</v>
      </c>
      <c r="E3711" s="4" t="s">
        <v>8</v>
      </c>
    </row>
    <row r="3712" spans="1:9">
      <c r="A3712" t="n">
        <v>40351</v>
      </c>
      <c r="B3712" s="32" t="n">
        <v>51</v>
      </c>
      <c r="C3712" s="7" t="n">
        <v>4</v>
      </c>
      <c r="D3712" s="7" t="n">
        <v>0</v>
      </c>
      <c r="E3712" s="7" t="s">
        <v>362</v>
      </c>
    </row>
    <row r="3713" spans="1:12">
      <c r="A3713" t="s">
        <v>4</v>
      </c>
      <c r="B3713" s="4" t="s">
        <v>5</v>
      </c>
      <c r="C3713" s="4" t="s">
        <v>10</v>
      </c>
    </row>
    <row r="3714" spans="1:12">
      <c r="A3714" t="n">
        <v>40364</v>
      </c>
      <c r="B3714" s="27" t="n">
        <v>16</v>
      </c>
      <c r="C3714" s="7" t="n">
        <v>0</v>
      </c>
    </row>
    <row r="3715" spans="1:12">
      <c r="A3715" t="s">
        <v>4</v>
      </c>
      <c r="B3715" s="4" t="s">
        <v>5</v>
      </c>
      <c r="C3715" s="4" t="s">
        <v>10</v>
      </c>
      <c r="D3715" s="4" t="s">
        <v>59</v>
      </c>
      <c r="E3715" s="4" t="s">
        <v>7</v>
      </c>
      <c r="F3715" s="4" t="s">
        <v>7</v>
      </c>
      <c r="G3715" s="4" t="s">
        <v>59</v>
      </c>
      <c r="H3715" s="4" t="s">
        <v>7</v>
      </c>
      <c r="I3715" s="4" t="s">
        <v>7</v>
      </c>
      <c r="J3715" s="4" t="s">
        <v>59</v>
      </c>
      <c r="K3715" s="4" t="s">
        <v>7</v>
      </c>
      <c r="L3715" s="4" t="s">
        <v>7</v>
      </c>
    </row>
    <row r="3716" spans="1:12">
      <c r="A3716" t="n">
        <v>40367</v>
      </c>
      <c r="B3716" s="37" t="n">
        <v>26</v>
      </c>
      <c r="C3716" s="7" t="n">
        <v>0</v>
      </c>
      <c r="D3716" s="7" t="s">
        <v>441</v>
      </c>
      <c r="E3716" s="7" t="n">
        <v>2</v>
      </c>
      <c r="F3716" s="7" t="n">
        <v>3</v>
      </c>
      <c r="G3716" s="7" t="s">
        <v>442</v>
      </c>
      <c r="H3716" s="7" t="n">
        <v>2</v>
      </c>
      <c r="I3716" s="7" t="n">
        <v>3</v>
      </c>
      <c r="J3716" s="7" t="s">
        <v>443</v>
      </c>
      <c r="K3716" s="7" t="n">
        <v>2</v>
      </c>
      <c r="L3716" s="7" t="n">
        <v>0</v>
      </c>
    </row>
    <row r="3717" spans="1:12">
      <c r="A3717" t="s">
        <v>4</v>
      </c>
      <c r="B3717" s="4" t="s">
        <v>5</v>
      </c>
    </row>
    <row r="3718" spans="1:12">
      <c r="A3718" t="n">
        <v>40613</v>
      </c>
      <c r="B3718" s="38" t="n">
        <v>28</v>
      </c>
    </row>
    <row r="3719" spans="1:12">
      <c r="A3719" t="s">
        <v>4</v>
      </c>
      <c r="B3719" s="4" t="s">
        <v>5</v>
      </c>
      <c r="C3719" s="4" t="s">
        <v>7</v>
      </c>
      <c r="D3719" s="4" t="s">
        <v>10</v>
      </c>
      <c r="E3719" s="4" t="s">
        <v>8</v>
      </c>
      <c r="F3719" s="4" t="s">
        <v>8</v>
      </c>
      <c r="G3719" s="4" t="s">
        <v>8</v>
      </c>
      <c r="H3719" s="4" t="s">
        <v>8</v>
      </c>
    </row>
    <row r="3720" spans="1:12">
      <c r="A3720" t="n">
        <v>40614</v>
      </c>
      <c r="B3720" s="32" t="n">
        <v>51</v>
      </c>
      <c r="C3720" s="7" t="n">
        <v>3</v>
      </c>
      <c r="D3720" s="7" t="n">
        <v>5704</v>
      </c>
      <c r="E3720" s="7" t="s">
        <v>42</v>
      </c>
      <c r="F3720" s="7" t="s">
        <v>42</v>
      </c>
      <c r="G3720" s="7" t="s">
        <v>41</v>
      </c>
      <c r="H3720" s="7" t="s">
        <v>42</v>
      </c>
    </row>
    <row r="3721" spans="1:12">
      <c r="A3721" t="s">
        <v>4</v>
      </c>
      <c r="B3721" s="4" t="s">
        <v>5</v>
      </c>
      <c r="C3721" s="4" t="s">
        <v>10</v>
      </c>
      <c r="D3721" s="4" t="s">
        <v>7</v>
      </c>
      <c r="E3721" s="4" t="s">
        <v>15</v>
      </c>
      <c r="F3721" s="4" t="s">
        <v>10</v>
      </c>
    </row>
    <row r="3722" spans="1:12">
      <c r="A3722" t="n">
        <v>40627</v>
      </c>
      <c r="B3722" s="39" t="n">
        <v>59</v>
      </c>
      <c r="C3722" s="7" t="n">
        <v>5704</v>
      </c>
      <c r="D3722" s="7" t="n">
        <v>9</v>
      </c>
      <c r="E3722" s="7" t="n">
        <v>0.150000005960464</v>
      </c>
      <c r="F3722" s="7" t="n">
        <v>0</v>
      </c>
    </row>
    <row r="3723" spans="1:12">
      <c r="A3723" t="s">
        <v>4</v>
      </c>
      <c r="B3723" s="4" t="s">
        <v>5</v>
      </c>
      <c r="C3723" s="4" t="s">
        <v>10</v>
      </c>
    </row>
    <row r="3724" spans="1:12">
      <c r="A3724" t="n">
        <v>40637</v>
      </c>
      <c r="B3724" s="27" t="n">
        <v>16</v>
      </c>
      <c r="C3724" s="7" t="n">
        <v>1800</v>
      </c>
    </row>
    <row r="3725" spans="1:12">
      <c r="A3725" t="s">
        <v>4</v>
      </c>
      <c r="B3725" s="4" t="s">
        <v>5</v>
      </c>
      <c r="C3725" s="4" t="s">
        <v>7</v>
      </c>
      <c r="D3725" s="4" t="s">
        <v>10</v>
      </c>
      <c r="E3725" s="4" t="s">
        <v>15</v>
      </c>
    </row>
    <row r="3726" spans="1:12">
      <c r="A3726" t="n">
        <v>40640</v>
      </c>
      <c r="B3726" s="41" t="n">
        <v>58</v>
      </c>
      <c r="C3726" s="7" t="n">
        <v>101</v>
      </c>
      <c r="D3726" s="7" t="n">
        <v>500</v>
      </c>
      <c r="E3726" s="7" t="n">
        <v>1</v>
      </c>
    </row>
    <row r="3727" spans="1:12">
      <c r="A3727" t="s">
        <v>4</v>
      </c>
      <c r="B3727" s="4" t="s">
        <v>5</v>
      </c>
      <c r="C3727" s="4" t="s">
        <v>7</v>
      </c>
      <c r="D3727" s="4" t="s">
        <v>10</v>
      </c>
    </row>
    <row r="3728" spans="1:12">
      <c r="A3728" t="n">
        <v>40648</v>
      </c>
      <c r="B3728" s="41" t="n">
        <v>58</v>
      </c>
      <c r="C3728" s="7" t="n">
        <v>254</v>
      </c>
      <c r="D3728" s="7" t="n">
        <v>0</v>
      </c>
    </row>
    <row r="3729" spans="1:12">
      <c r="A3729" t="s">
        <v>4</v>
      </c>
      <c r="B3729" s="4" t="s">
        <v>5</v>
      </c>
      <c r="C3729" s="4" t="s">
        <v>7</v>
      </c>
      <c r="D3729" s="4" t="s">
        <v>7</v>
      </c>
      <c r="E3729" s="4" t="s">
        <v>15</v>
      </c>
      <c r="F3729" s="4" t="s">
        <v>15</v>
      </c>
      <c r="G3729" s="4" t="s">
        <v>15</v>
      </c>
      <c r="H3729" s="4" t="s">
        <v>10</v>
      </c>
    </row>
    <row r="3730" spans="1:12">
      <c r="A3730" t="n">
        <v>40652</v>
      </c>
      <c r="B3730" s="54" t="n">
        <v>45</v>
      </c>
      <c r="C3730" s="7" t="n">
        <v>2</v>
      </c>
      <c r="D3730" s="7" t="n">
        <v>3</v>
      </c>
      <c r="E3730" s="7" t="n">
        <v>-11.8800001144409</v>
      </c>
      <c r="F3730" s="7" t="n">
        <v>1.41999995708466</v>
      </c>
      <c r="G3730" s="7" t="n">
        <v>-6.96999979019165</v>
      </c>
      <c r="H3730" s="7" t="n">
        <v>0</v>
      </c>
    </row>
    <row r="3731" spans="1:12">
      <c r="A3731" t="s">
        <v>4</v>
      </c>
      <c r="B3731" s="4" t="s">
        <v>5</v>
      </c>
      <c r="C3731" s="4" t="s">
        <v>7</v>
      </c>
      <c r="D3731" s="4" t="s">
        <v>7</v>
      </c>
      <c r="E3731" s="4" t="s">
        <v>15</v>
      </c>
      <c r="F3731" s="4" t="s">
        <v>15</v>
      </c>
      <c r="G3731" s="4" t="s">
        <v>15</v>
      </c>
      <c r="H3731" s="4" t="s">
        <v>10</v>
      </c>
      <c r="I3731" s="4" t="s">
        <v>7</v>
      </c>
    </row>
    <row r="3732" spans="1:12">
      <c r="A3732" t="n">
        <v>40669</v>
      </c>
      <c r="B3732" s="54" t="n">
        <v>45</v>
      </c>
      <c r="C3732" s="7" t="n">
        <v>4</v>
      </c>
      <c r="D3732" s="7" t="n">
        <v>3</v>
      </c>
      <c r="E3732" s="7" t="n">
        <v>12.2399997711182</v>
      </c>
      <c r="F3732" s="7" t="n">
        <v>67.9100036621094</v>
      </c>
      <c r="G3732" s="7" t="n">
        <v>0</v>
      </c>
      <c r="H3732" s="7" t="n">
        <v>0</v>
      </c>
      <c r="I3732" s="7" t="n">
        <v>0</v>
      </c>
    </row>
    <row r="3733" spans="1:12">
      <c r="A3733" t="s">
        <v>4</v>
      </c>
      <c r="B3733" s="4" t="s">
        <v>5</v>
      </c>
      <c r="C3733" s="4" t="s">
        <v>7</v>
      </c>
      <c r="D3733" s="4" t="s">
        <v>7</v>
      </c>
      <c r="E3733" s="4" t="s">
        <v>15</v>
      </c>
      <c r="F3733" s="4" t="s">
        <v>10</v>
      </c>
    </row>
    <row r="3734" spans="1:12">
      <c r="A3734" t="n">
        <v>40687</v>
      </c>
      <c r="B3734" s="54" t="n">
        <v>45</v>
      </c>
      <c r="C3734" s="7" t="n">
        <v>5</v>
      </c>
      <c r="D3734" s="7" t="n">
        <v>3</v>
      </c>
      <c r="E3734" s="7" t="n">
        <v>1.5</v>
      </c>
      <c r="F3734" s="7" t="n">
        <v>0</v>
      </c>
    </row>
    <row r="3735" spans="1:12">
      <c r="A3735" t="s">
        <v>4</v>
      </c>
      <c r="B3735" s="4" t="s">
        <v>5</v>
      </c>
      <c r="C3735" s="4" t="s">
        <v>7</v>
      </c>
      <c r="D3735" s="4" t="s">
        <v>7</v>
      </c>
      <c r="E3735" s="4" t="s">
        <v>15</v>
      </c>
      <c r="F3735" s="4" t="s">
        <v>10</v>
      </c>
    </row>
    <row r="3736" spans="1:12">
      <c r="A3736" t="n">
        <v>40696</v>
      </c>
      <c r="B3736" s="54" t="n">
        <v>45</v>
      </c>
      <c r="C3736" s="7" t="n">
        <v>11</v>
      </c>
      <c r="D3736" s="7" t="n">
        <v>3</v>
      </c>
      <c r="E3736" s="7" t="n">
        <v>34</v>
      </c>
      <c r="F3736" s="7" t="n">
        <v>0</v>
      </c>
    </row>
    <row r="3737" spans="1:12">
      <c r="A3737" t="s">
        <v>4</v>
      </c>
      <c r="B3737" s="4" t="s">
        <v>5</v>
      </c>
      <c r="C3737" s="4" t="s">
        <v>10</v>
      </c>
      <c r="D3737" s="4" t="s">
        <v>15</v>
      </c>
      <c r="E3737" s="4" t="s">
        <v>15</v>
      </c>
      <c r="F3737" s="4" t="s">
        <v>15</v>
      </c>
      <c r="G3737" s="4" t="s">
        <v>15</v>
      </c>
    </row>
    <row r="3738" spans="1:12">
      <c r="A3738" t="n">
        <v>40705</v>
      </c>
      <c r="B3738" s="26" t="n">
        <v>46</v>
      </c>
      <c r="C3738" s="7" t="n">
        <v>0</v>
      </c>
      <c r="D3738" s="7" t="n">
        <v>-11.8900003433228</v>
      </c>
      <c r="E3738" s="7" t="n">
        <v>0</v>
      </c>
      <c r="F3738" s="7" t="n">
        <v>-6.76999998092651</v>
      </c>
      <c r="G3738" s="7" t="n">
        <v>186.899993896484</v>
      </c>
    </row>
    <row r="3739" spans="1:12">
      <c r="A3739" t="s">
        <v>4</v>
      </c>
      <c r="B3739" s="4" t="s">
        <v>5</v>
      </c>
      <c r="C3739" s="4" t="s">
        <v>10</v>
      </c>
      <c r="D3739" s="4" t="s">
        <v>15</v>
      </c>
      <c r="E3739" s="4" t="s">
        <v>15</v>
      </c>
      <c r="F3739" s="4" t="s">
        <v>15</v>
      </c>
      <c r="G3739" s="4" t="s">
        <v>15</v>
      </c>
    </row>
    <row r="3740" spans="1:12">
      <c r="A3740" t="n">
        <v>40724</v>
      </c>
      <c r="B3740" s="26" t="n">
        <v>46</v>
      </c>
      <c r="C3740" s="7" t="n">
        <v>5704</v>
      </c>
      <c r="D3740" s="7" t="n">
        <v>-11.8699998855591</v>
      </c>
      <c r="E3740" s="7" t="n">
        <v>0</v>
      </c>
      <c r="F3740" s="7" t="n">
        <v>-7.3600001335144</v>
      </c>
      <c r="G3740" s="7" t="n">
        <v>-3.09999990463257</v>
      </c>
    </row>
    <row r="3741" spans="1:12">
      <c r="A3741" t="s">
        <v>4</v>
      </c>
      <c r="B3741" s="4" t="s">
        <v>5</v>
      </c>
      <c r="C3741" s="4" t="s">
        <v>10</v>
      </c>
      <c r="D3741" s="4" t="s">
        <v>7</v>
      </c>
      <c r="E3741" s="4" t="s">
        <v>8</v>
      </c>
      <c r="F3741" s="4" t="s">
        <v>15</v>
      </c>
      <c r="G3741" s="4" t="s">
        <v>15</v>
      </c>
      <c r="H3741" s="4" t="s">
        <v>15</v>
      </c>
    </row>
    <row r="3742" spans="1:12">
      <c r="A3742" t="n">
        <v>40743</v>
      </c>
      <c r="B3742" s="30" t="n">
        <v>48</v>
      </c>
      <c r="C3742" s="7" t="n">
        <v>0</v>
      </c>
      <c r="D3742" s="7" t="n">
        <v>0</v>
      </c>
      <c r="E3742" s="7" t="s">
        <v>429</v>
      </c>
      <c r="F3742" s="7" t="n">
        <v>-1</v>
      </c>
      <c r="G3742" s="7" t="n">
        <v>1</v>
      </c>
      <c r="H3742" s="7" t="n">
        <v>0</v>
      </c>
    </row>
    <row r="3743" spans="1:12">
      <c r="A3743" t="s">
        <v>4</v>
      </c>
      <c r="B3743" s="4" t="s">
        <v>5</v>
      </c>
      <c r="C3743" s="4" t="s">
        <v>10</v>
      </c>
      <c r="D3743" s="4" t="s">
        <v>7</v>
      </c>
      <c r="E3743" s="4" t="s">
        <v>8</v>
      </c>
      <c r="F3743" s="4" t="s">
        <v>15</v>
      </c>
      <c r="G3743" s="4" t="s">
        <v>15</v>
      </c>
      <c r="H3743" s="4" t="s">
        <v>15</v>
      </c>
    </row>
    <row r="3744" spans="1:12">
      <c r="A3744" t="n">
        <v>40769</v>
      </c>
      <c r="B3744" s="30" t="n">
        <v>48</v>
      </c>
      <c r="C3744" s="7" t="n">
        <v>5704</v>
      </c>
      <c r="D3744" s="7" t="n">
        <v>0</v>
      </c>
      <c r="E3744" s="7" t="s">
        <v>429</v>
      </c>
      <c r="F3744" s="7" t="n">
        <v>-1</v>
      </c>
      <c r="G3744" s="7" t="n">
        <v>1</v>
      </c>
      <c r="H3744" s="7" t="n">
        <v>0</v>
      </c>
    </row>
    <row r="3745" spans="1:9">
      <c r="A3745" t="s">
        <v>4</v>
      </c>
      <c r="B3745" s="4" t="s">
        <v>5</v>
      </c>
      <c r="C3745" s="4" t="s">
        <v>7</v>
      </c>
      <c r="D3745" s="4" t="s">
        <v>7</v>
      </c>
      <c r="E3745" s="4" t="s">
        <v>15</v>
      </c>
      <c r="F3745" s="4" t="s">
        <v>15</v>
      </c>
      <c r="G3745" s="4" t="s">
        <v>15</v>
      </c>
      <c r="H3745" s="4" t="s">
        <v>10</v>
      </c>
    </row>
    <row r="3746" spans="1:9">
      <c r="A3746" t="n">
        <v>40795</v>
      </c>
      <c r="B3746" s="54" t="n">
        <v>45</v>
      </c>
      <c r="C3746" s="7" t="n">
        <v>2</v>
      </c>
      <c r="D3746" s="7" t="n">
        <v>3</v>
      </c>
      <c r="E3746" s="7" t="n">
        <v>-11.9099998474121</v>
      </c>
      <c r="F3746" s="7" t="n">
        <v>1.41999995708466</v>
      </c>
      <c r="G3746" s="7" t="n">
        <v>-6.8899998664856</v>
      </c>
      <c r="H3746" s="7" t="n">
        <v>1000</v>
      </c>
    </row>
    <row r="3747" spans="1:9">
      <c r="A3747" t="s">
        <v>4</v>
      </c>
      <c r="B3747" s="4" t="s">
        <v>5</v>
      </c>
      <c r="C3747" s="4" t="s">
        <v>7</v>
      </c>
      <c r="D3747" s="4" t="s">
        <v>10</v>
      </c>
    </row>
    <row r="3748" spans="1:9">
      <c r="A3748" t="n">
        <v>40812</v>
      </c>
      <c r="B3748" s="41" t="n">
        <v>58</v>
      </c>
      <c r="C3748" s="7" t="n">
        <v>255</v>
      </c>
      <c r="D3748" s="7" t="n">
        <v>0</v>
      </c>
    </row>
    <row r="3749" spans="1:9">
      <c r="A3749" t="s">
        <v>4</v>
      </c>
      <c r="B3749" s="4" t="s">
        <v>5</v>
      </c>
      <c r="C3749" s="4" t="s">
        <v>10</v>
      </c>
    </row>
    <row r="3750" spans="1:9">
      <c r="A3750" t="n">
        <v>40816</v>
      </c>
      <c r="B3750" s="27" t="n">
        <v>16</v>
      </c>
      <c r="C3750" s="7" t="n">
        <v>200</v>
      </c>
    </row>
    <row r="3751" spans="1:9">
      <c r="A3751" t="s">
        <v>4</v>
      </c>
      <c r="B3751" s="4" t="s">
        <v>5</v>
      </c>
      <c r="C3751" s="4" t="s">
        <v>7</v>
      </c>
      <c r="D3751" s="4" t="s">
        <v>10</v>
      </c>
      <c r="E3751" s="4" t="s">
        <v>15</v>
      </c>
      <c r="F3751" s="4" t="s">
        <v>10</v>
      </c>
      <c r="G3751" s="4" t="s">
        <v>16</v>
      </c>
      <c r="H3751" s="4" t="s">
        <v>16</v>
      </c>
      <c r="I3751" s="4" t="s">
        <v>10</v>
      </c>
      <c r="J3751" s="4" t="s">
        <v>10</v>
      </c>
      <c r="K3751" s="4" t="s">
        <v>16</v>
      </c>
      <c r="L3751" s="4" t="s">
        <v>16</v>
      </c>
      <c r="M3751" s="4" t="s">
        <v>16</v>
      </c>
      <c r="N3751" s="4" t="s">
        <v>16</v>
      </c>
      <c r="O3751" s="4" t="s">
        <v>8</v>
      </c>
    </row>
    <row r="3752" spans="1:9">
      <c r="A3752" t="n">
        <v>40819</v>
      </c>
      <c r="B3752" s="18" t="n">
        <v>50</v>
      </c>
      <c r="C3752" s="7" t="n">
        <v>0</v>
      </c>
      <c r="D3752" s="7" t="n">
        <v>2004</v>
      </c>
      <c r="E3752" s="7" t="n">
        <v>0.400000005960464</v>
      </c>
      <c r="F3752" s="7" t="n">
        <v>0</v>
      </c>
      <c r="G3752" s="7" t="n">
        <v>0</v>
      </c>
      <c r="H3752" s="7" t="n">
        <v>0</v>
      </c>
      <c r="I3752" s="7" t="n">
        <v>0</v>
      </c>
      <c r="J3752" s="7" t="n">
        <v>65533</v>
      </c>
      <c r="K3752" s="7" t="n">
        <v>0</v>
      </c>
      <c r="L3752" s="7" t="n">
        <v>0</v>
      </c>
      <c r="M3752" s="7" t="n">
        <v>0</v>
      </c>
      <c r="N3752" s="7" t="n">
        <v>0</v>
      </c>
      <c r="O3752" s="7" t="s">
        <v>20</v>
      </c>
    </row>
    <row r="3753" spans="1:9">
      <c r="A3753" t="s">
        <v>4</v>
      </c>
      <c r="B3753" s="4" t="s">
        <v>5</v>
      </c>
      <c r="C3753" s="4" t="s">
        <v>10</v>
      </c>
    </row>
    <row r="3754" spans="1:9">
      <c r="A3754" t="n">
        <v>40858</v>
      </c>
      <c r="B3754" s="27" t="n">
        <v>16</v>
      </c>
      <c r="C3754" s="7" t="n">
        <v>800</v>
      </c>
    </row>
    <row r="3755" spans="1:9">
      <c r="A3755" t="s">
        <v>4</v>
      </c>
      <c r="B3755" s="4" t="s">
        <v>5</v>
      </c>
      <c r="C3755" s="4" t="s">
        <v>7</v>
      </c>
      <c r="D3755" s="4" t="s">
        <v>10</v>
      </c>
      <c r="E3755" s="4" t="s">
        <v>8</v>
      </c>
    </row>
    <row r="3756" spans="1:9">
      <c r="A3756" t="n">
        <v>40861</v>
      </c>
      <c r="B3756" s="32" t="n">
        <v>51</v>
      </c>
      <c r="C3756" s="7" t="n">
        <v>4</v>
      </c>
      <c r="D3756" s="7" t="n">
        <v>0</v>
      </c>
      <c r="E3756" s="7" t="s">
        <v>189</v>
      </c>
    </row>
    <row r="3757" spans="1:9">
      <c r="A3757" t="s">
        <v>4</v>
      </c>
      <c r="B3757" s="4" t="s">
        <v>5</v>
      </c>
      <c r="C3757" s="4" t="s">
        <v>10</v>
      </c>
    </row>
    <row r="3758" spans="1:9">
      <c r="A3758" t="n">
        <v>40875</v>
      </c>
      <c r="B3758" s="27" t="n">
        <v>16</v>
      </c>
      <c r="C3758" s="7" t="n">
        <v>0</v>
      </c>
    </row>
    <row r="3759" spans="1:9">
      <c r="A3759" t="s">
        <v>4</v>
      </c>
      <c r="B3759" s="4" t="s">
        <v>5</v>
      </c>
      <c r="C3759" s="4" t="s">
        <v>10</v>
      </c>
      <c r="D3759" s="4" t="s">
        <v>59</v>
      </c>
      <c r="E3759" s="4" t="s">
        <v>7</v>
      </c>
      <c r="F3759" s="4" t="s">
        <v>7</v>
      </c>
    </row>
    <row r="3760" spans="1:9">
      <c r="A3760" t="n">
        <v>40878</v>
      </c>
      <c r="B3760" s="37" t="n">
        <v>26</v>
      </c>
      <c r="C3760" s="7" t="n">
        <v>0</v>
      </c>
      <c r="D3760" s="7" t="s">
        <v>444</v>
      </c>
      <c r="E3760" s="7" t="n">
        <v>2</v>
      </c>
      <c r="F3760" s="7" t="n">
        <v>0</v>
      </c>
    </row>
    <row r="3761" spans="1:15">
      <c r="A3761" t="s">
        <v>4</v>
      </c>
      <c r="B3761" s="4" t="s">
        <v>5</v>
      </c>
    </row>
    <row r="3762" spans="1:15">
      <c r="A3762" t="n">
        <v>40917</v>
      </c>
      <c r="B3762" s="38" t="n">
        <v>28</v>
      </c>
    </row>
    <row r="3763" spans="1:15">
      <c r="A3763" t="s">
        <v>4</v>
      </c>
      <c r="B3763" s="4" t="s">
        <v>5</v>
      </c>
      <c r="C3763" s="4" t="s">
        <v>7</v>
      </c>
      <c r="D3763" s="4" t="s">
        <v>10</v>
      </c>
      <c r="E3763" s="4" t="s">
        <v>8</v>
      </c>
    </row>
    <row r="3764" spans="1:15">
      <c r="A3764" t="n">
        <v>40918</v>
      </c>
      <c r="B3764" s="32" t="n">
        <v>51</v>
      </c>
      <c r="C3764" s="7" t="n">
        <v>4</v>
      </c>
      <c r="D3764" s="7" t="n">
        <v>5704</v>
      </c>
      <c r="E3764" s="7" t="s">
        <v>317</v>
      </c>
    </row>
    <row r="3765" spans="1:15">
      <c r="A3765" t="s">
        <v>4</v>
      </c>
      <c r="B3765" s="4" t="s">
        <v>5</v>
      </c>
      <c r="C3765" s="4" t="s">
        <v>10</v>
      </c>
    </row>
    <row r="3766" spans="1:15">
      <c r="A3766" t="n">
        <v>40932</v>
      </c>
      <c r="B3766" s="27" t="n">
        <v>16</v>
      </c>
      <c r="C3766" s="7" t="n">
        <v>0</v>
      </c>
    </row>
    <row r="3767" spans="1:15">
      <c r="A3767" t="s">
        <v>4</v>
      </c>
      <c r="B3767" s="4" t="s">
        <v>5</v>
      </c>
      <c r="C3767" s="4" t="s">
        <v>10</v>
      </c>
      <c r="D3767" s="4" t="s">
        <v>59</v>
      </c>
      <c r="E3767" s="4" t="s">
        <v>7</v>
      </c>
      <c r="F3767" s="4" t="s">
        <v>7</v>
      </c>
      <c r="G3767" s="4" t="s">
        <v>59</v>
      </c>
      <c r="H3767" s="4" t="s">
        <v>7</v>
      </c>
      <c r="I3767" s="4" t="s">
        <v>7</v>
      </c>
      <c r="J3767" s="4" t="s">
        <v>59</v>
      </c>
      <c r="K3767" s="4" t="s">
        <v>7</v>
      </c>
      <c r="L3767" s="4" t="s">
        <v>7</v>
      </c>
      <c r="M3767" s="4" t="s">
        <v>59</v>
      </c>
      <c r="N3767" s="4" t="s">
        <v>7</v>
      </c>
      <c r="O3767" s="4" t="s">
        <v>7</v>
      </c>
      <c r="P3767" s="4" t="s">
        <v>59</v>
      </c>
      <c r="Q3767" s="4" t="s">
        <v>7</v>
      </c>
      <c r="R3767" s="4" t="s">
        <v>7</v>
      </c>
    </row>
    <row r="3768" spans="1:15">
      <c r="A3768" t="n">
        <v>40935</v>
      </c>
      <c r="B3768" s="37" t="n">
        <v>26</v>
      </c>
      <c r="C3768" s="7" t="n">
        <v>5704</v>
      </c>
      <c r="D3768" s="7" t="s">
        <v>445</v>
      </c>
      <c r="E3768" s="7" t="n">
        <v>2</v>
      </c>
      <c r="F3768" s="7" t="n">
        <v>3</v>
      </c>
      <c r="G3768" s="7" t="s">
        <v>446</v>
      </c>
      <c r="H3768" s="7" t="n">
        <v>2</v>
      </c>
      <c r="I3768" s="7" t="n">
        <v>3</v>
      </c>
      <c r="J3768" s="7" t="s">
        <v>447</v>
      </c>
      <c r="K3768" s="7" t="n">
        <v>2</v>
      </c>
      <c r="L3768" s="7" t="n">
        <v>3</v>
      </c>
      <c r="M3768" s="7" t="s">
        <v>448</v>
      </c>
      <c r="N3768" s="7" t="n">
        <v>2</v>
      </c>
      <c r="O3768" s="7" t="n">
        <v>3</v>
      </c>
      <c r="P3768" s="7" t="s">
        <v>449</v>
      </c>
      <c r="Q3768" s="7" t="n">
        <v>2</v>
      </c>
      <c r="R3768" s="7" t="n">
        <v>0</v>
      </c>
    </row>
    <row r="3769" spans="1:15">
      <c r="A3769" t="s">
        <v>4</v>
      </c>
      <c r="B3769" s="4" t="s">
        <v>5</v>
      </c>
    </row>
    <row r="3770" spans="1:15">
      <c r="A3770" t="n">
        <v>41353</v>
      </c>
      <c r="B3770" s="38" t="n">
        <v>28</v>
      </c>
    </row>
    <row r="3771" spans="1:15">
      <c r="A3771" t="s">
        <v>4</v>
      </c>
      <c r="B3771" s="4" t="s">
        <v>5</v>
      </c>
      <c r="C3771" s="4" t="s">
        <v>7</v>
      </c>
      <c r="D3771" s="4" t="s">
        <v>10</v>
      </c>
      <c r="E3771" s="4" t="s">
        <v>8</v>
      </c>
    </row>
    <row r="3772" spans="1:15">
      <c r="A3772" t="n">
        <v>41354</v>
      </c>
      <c r="B3772" s="32" t="n">
        <v>51</v>
      </c>
      <c r="C3772" s="7" t="n">
        <v>4</v>
      </c>
      <c r="D3772" s="7" t="n">
        <v>0</v>
      </c>
      <c r="E3772" s="7" t="s">
        <v>189</v>
      </c>
    </row>
    <row r="3773" spans="1:15">
      <c r="A3773" t="s">
        <v>4</v>
      </c>
      <c r="B3773" s="4" t="s">
        <v>5</v>
      </c>
      <c r="C3773" s="4" t="s">
        <v>10</v>
      </c>
    </row>
    <row r="3774" spans="1:15">
      <c r="A3774" t="n">
        <v>41368</v>
      </c>
      <c r="B3774" s="27" t="n">
        <v>16</v>
      </c>
      <c r="C3774" s="7" t="n">
        <v>0</v>
      </c>
    </row>
    <row r="3775" spans="1:15">
      <c r="A3775" t="s">
        <v>4</v>
      </c>
      <c r="B3775" s="4" t="s">
        <v>5</v>
      </c>
      <c r="C3775" s="4" t="s">
        <v>10</v>
      </c>
      <c r="D3775" s="4" t="s">
        <v>59</v>
      </c>
      <c r="E3775" s="4" t="s">
        <v>7</v>
      </c>
      <c r="F3775" s="4" t="s">
        <v>7</v>
      </c>
    </row>
    <row r="3776" spans="1:15">
      <c r="A3776" t="n">
        <v>41371</v>
      </c>
      <c r="B3776" s="37" t="n">
        <v>26</v>
      </c>
      <c r="C3776" s="7" t="n">
        <v>0</v>
      </c>
      <c r="D3776" s="7" t="s">
        <v>450</v>
      </c>
      <c r="E3776" s="7" t="n">
        <v>2</v>
      </c>
      <c r="F3776" s="7" t="n">
        <v>0</v>
      </c>
    </row>
    <row r="3777" spans="1:18">
      <c r="A3777" t="s">
        <v>4</v>
      </c>
      <c r="B3777" s="4" t="s">
        <v>5</v>
      </c>
    </row>
    <row r="3778" spans="1:18">
      <c r="A3778" t="n">
        <v>41388</v>
      </c>
      <c r="B3778" s="38" t="n">
        <v>28</v>
      </c>
    </row>
    <row r="3779" spans="1:18">
      <c r="A3779" t="s">
        <v>4</v>
      </c>
      <c r="B3779" s="4" t="s">
        <v>5</v>
      </c>
      <c r="C3779" s="4" t="s">
        <v>7</v>
      </c>
      <c r="D3779" s="4" t="s">
        <v>10</v>
      </c>
      <c r="E3779" s="4" t="s">
        <v>8</v>
      </c>
    </row>
    <row r="3780" spans="1:18">
      <c r="A3780" t="n">
        <v>41389</v>
      </c>
      <c r="B3780" s="32" t="n">
        <v>51</v>
      </c>
      <c r="C3780" s="7" t="n">
        <v>4</v>
      </c>
      <c r="D3780" s="7" t="n">
        <v>5704</v>
      </c>
      <c r="E3780" s="7" t="s">
        <v>58</v>
      </c>
    </row>
    <row r="3781" spans="1:18">
      <c r="A3781" t="s">
        <v>4</v>
      </c>
      <c r="B3781" s="4" t="s">
        <v>5</v>
      </c>
      <c r="C3781" s="4" t="s">
        <v>10</v>
      </c>
    </row>
    <row r="3782" spans="1:18">
      <c r="A3782" t="n">
        <v>41403</v>
      </c>
      <c r="B3782" s="27" t="n">
        <v>16</v>
      </c>
      <c r="C3782" s="7" t="n">
        <v>0</v>
      </c>
    </row>
    <row r="3783" spans="1:18">
      <c r="A3783" t="s">
        <v>4</v>
      </c>
      <c r="B3783" s="4" t="s">
        <v>5</v>
      </c>
      <c r="C3783" s="4" t="s">
        <v>10</v>
      </c>
      <c r="D3783" s="4" t="s">
        <v>59</v>
      </c>
      <c r="E3783" s="4" t="s">
        <v>7</v>
      </c>
      <c r="F3783" s="4" t="s">
        <v>7</v>
      </c>
      <c r="G3783" s="4" t="s">
        <v>59</v>
      </c>
      <c r="H3783" s="4" t="s">
        <v>7</v>
      </c>
      <c r="I3783" s="4" t="s">
        <v>7</v>
      </c>
      <c r="J3783" s="4" t="s">
        <v>59</v>
      </c>
      <c r="K3783" s="4" t="s">
        <v>7</v>
      </c>
      <c r="L3783" s="4" t="s">
        <v>7</v>
      </c>
    </row>
    <row r="3784" spans="1:18">
      <c r="A3784" t="n">
        <v>41406</v>
      </c>
      <c r="B3784" s="37" t="n">
        <v>26</v>
      </c>
      <c r="C3784" s="7" t="n">
        <v>5704</v>
      </c>
      <c r="D3784" s="7" t="s">
        <v>451</v>
      </c>
      <c r="E3784" s="7" t="n">
        <v>2</v>
      </c>
      <c r="F3784" s="7" t="n">
        <v>3</v>
      </c>
      <c r="G3784" s="7" t="s">
        <v>452</v>
      </c>
      <c r="H3784" s="7" t="n">
        <v>2</v>
      </c>
      <c r="I3784" s="7" t="n">
        <v>3</v>
      </c>
      <c r="J3784" s="7" t="s">
        <v>453</v>
      </c>
      <c r="K3784" s="7" t="n">
        <v>2</v>
      </c>
      <c r="L3784" s="7" t="n">
        <v>0</v>
      </c>
    </row>
    <row r="3785" spans="1:18">
      <c r="A3785" t="s">
        <v>4</v>
      </c>
      <c r="B3785" s="4" t="s">
        <v>5</v>
      </c>
    </row>
    <row r="3786" spans="1:18">
      <c r="A3786" t="n">
        <v>41738</v>
      </c>
      <c r="B3786" s="38" t="n">
        <v>28</v>
      </c>
    </row>
    <row r="3787" spans="1:18">
      <c r="A3787" t="s">
        <v>4</v>
      </c>
      <c r="B3787" s="4" t="s">
        <v>5</v>
      </c>
      <c r="C3787" s="4" t="s">
        <v>7</v>
      </c>
      <c r="D3787" s="4" t="s">
        <v>10</v>
      </c>
      <c r="E3787" s="4" t="s">
        <v>8</v>
      </c>
    </row>
    <row r="3788" spans="1:18">
      <c r="A3788" t="n">
        <v>41739</v>
      </c>
      <c r="B3788" s="32" t="n">
        <v>51</v>
      </c>
      <c r="C3788" s="7" t="n">
        <v>4</v>
      </c>
      <c r="D3788" s="7" t="n">
        <v>0</v>
      </c>
      <c r="E3788" s="7" t="s">
        <v>454</v>
      </c>
    </row>
    <row r="3789" spans="1:18">
      <c r="A3789" t="s">
        <v>4</v>
      </c>
      <c r="B3789" s="4" t="s">
        <v>5</v>
      </c>
      <c r="C3789" s="4" t="s">
        <v>10</v>
      </c>
    </row>
    <row r="3790" spans="1:18">
      <c r="A3790" t="n">
        <v>41754</v>
      </c>
      <c r="B3790" s="27" t="n">
        <v>16</v>
      </c>
      <c r="C3790" s="7" t="n">
        <v>0</v>
      </c>
    </row>
    <row r="3791" spans="1:18">
      <c r="A3791" t="s">
        <v>4</v>
      </c>
      <c r="B3791" s="4" t="s">
        <v>5</v>
      </c>
      <c r="C3791" s="4" t="s">
        <v>10</v>
      </c>
      <c r="D3791" s="4" t="s">
        <v>59</v>
      </c>
      <c r="E3791" s="4" t="s">
        <v>7</v>
      </c>
      <c r="F3791" s="4" t="s">
        <v>7</v>
      </c>
      <c r="G3791" s="4" t="s">
        <v>59</v>
      </c>
      <c r="H3791" s="4" t="s">
        <v>7</v>
      </c>
      <c r="I3791" s="4" t="s">
        <v>7</v>
      </c>
      <c r="J3791" s="4" t="s">
        <v>59</v>
      </c>
      <c r="K3791" s="4" t="s">
        <v>7</v>
      </c>
      <c r="L3791" s="4" t="s">
        <v>7</v>
      </c>
    </row>
    <row r="3792" spans="1:18">
      <c r="A3792" t="n">
        <v>41757</v>
      </c>
      <c r="B3792" s="37" t="n">
        <v>26</v>
      </c>
      <c r="C3792" s="7" t="n">
        <v>0</v>
      </c>
      <c r="D3792" s="7" t="s">
        <v>455</v>
      </c>
      <c r="E3792" s="7" t="n">
        <v>2</v>
      </c>
      <c r="F3792" s="7" t="n">
        <v>3</v>
      </c>
      <c r="G3792" s="7" t="s">
        <v>456</v>
      </c>
      <c r="H3792" s="7" t="n">
        <v>2</v>
      </c>
      <c r="I3792" s="7" t="n">
        <v>3</v>
      </c>
      <c r="J3792" s="7" t="s">
        <v>457</v>
      </c>
      <c r="K3792" s="7" t="n">
        <v>2</v>
      </c>
      <c r="L3792" s="7" t="n">
        <v>0</v>
      </c>
    </row>
    <row r="3793" spans="1:12">
      <c r="A3793" t="s">
        <v>4</v>
      </c>
      <c r="B3793" s="4" t="s">
        <v>5</v>
      </c>
    </row>
    <row r="3794" spans="1:12">
      <c r="A3794" t="n">
        <v>41837</v>
      </c>
      <c r="B3794" s="38" t="n">
        <v>28</v>
      </c>
    </row>
    <row r="3795" spans="1:12">
      <c r="A3795" t="s">
        <v>4</v>
      </c>
      <c r="B3795" s="4" t="s">
        <v>5</v>
      </c>
      <c r="C3795" s="4" t="s">
        <v>7</v>
      </c>
      <c r="D3795" s="4" t="s">
        <v>10</v>
      </c>
      <c r="E3795" s="4" t="s">
        <v>8</v>
      </c>
    </row>
    <row r="3796" spans="1:12">
      <c r="A3796" t="n">
        <v>41838</v>
      </c>
      <c r="B3796" s="32" t="n">
        <v>51</v>
      </c>
      <c r="C3796" s="7" t="n">
        <v>4</v>
      </c>
      <c r="D3796" s="7" t="n">
        <v>5704</v>
      </c>
      <c r="E3796" s="7" t="s">
        <v>174</v>
      </c>
    </row>
    <row r="3797" spans="1:12">
      <c r="A3797" t="s">
        <v>4</v>
      </c>
      <c r="B3797" s="4" t="s">
        <v>5</v>
      </c>
      <c r="C3797" s="4" t="s">
        <v>10</v>
      </c>
    </row>
    <row r="3798" spans="1:12">
      <c r="A3798" t="n">
        <v>41852</v>
      </c>
      <c r="B3798" s="27" t="n">
        <v>16</v>
      </c>
      <c r="C3798" s="7" t="n">
        <v>0</v>
      </c>
    </row>
    <row r="3799" spans="1:12">
      <c r="A3799" t="s">
        <v>4</v>
      </c>
      <c r="B3799" s="4" t="s">
        <v>5</v>
      </c>
      <c r="C3799" s="4" t="s">
        <v>10</v>
      </c>
      <c r="D3799" s="4" t="s">
        <v>59</v>
      </c>
      <c r="E3799" s="4" t="s">
        <v>7</v>
      </c>
      <c r="F3799" s="4" t="s">
        <v>7</v>
      </c>
    </row>
    <row r="3800" spans="1:12">
      <c r="A3800" t="n">
        <v>41855</v>
      </c>
      <c r="B3800" s="37" t="n">
        <v>26</v>
      </c>
      <c r="C3800" s="7" t="n">
        <v>5704</v>
      </c>
      <c r="D3800" s="7" t="s">
        <v>458</v>
      </c>
      <c r="E3800" s="7" t="n">
        <v>2</v>
      </c>
      <c r="F3800" s="7" t="n">
        <v>0</v>
      </c>
    </row>
    <row r="3801" spans="1:12">
      <c r="A3801" t="s">
        <v>4</v>
      </c>
      <c r="B3801" s="4" t="s">
        <v>5</v>
      </c>
    </row>
    <row r="3802" spans="1:12">
      <c r="A3802" t="n">
        <v>41870</v>
      </c>
      <c r="B3802" s="38" t="n">
        <v>28</v>
      </c>
    </row>
    <row r="3803" spans="1:12">
      <c r="A3803" t="s">
        <v>4</v>
      </c>
      <c r="B3803" s="4" t="s">
        <v>5</v>
      </c>
      <c r="C3803" s="4" t="s">
        <v>7</v>
      </c>
      <c r="D3803" s="4" t="s">
        <v>10</v>
      </c>
      <c r="E3803" s="4" t="s">
        <v>15</v>
      </c>
    </row>
    <row r="3804" spans="1:12">
      <c r="A3804" t="n">
        <v>41871</v>
      </c>
      <c r="B3804" s="41" t="n">
        <v>58</v>
      </c>
      <c r="C3804" s="7" t="n">
        <v>101</v>
      </c>
      <c r="D3804" s="7" t="n">
        <v>500</v>
      </c>
      <c r="E3804" s="7" t="n">
        <v>1</v>
      </c>
    </row>
    <row r="3805" spans="1:12">
      <c r="A3805" t="s">
        <v>4</v>
      </c>
      <c r="B3805" s="4" t="s">
        <v>5</v>
      </c>
      <c r="C3805" s="4" t="s">
        <v>7</v>
      </c>
      <c r="D3805" s="4" t="s">
        <v>10</v>
      </c>
    </row>
    <row r="3806" spans="1:12">
      <c r="A3806" t="n">
        <v>41879</v>
      </c>
      <c r="B3806" s="41" t="n">
        <v>58</v>
      </c>
      <c r="C3806" s="7" t="n">
        <v>254</v>
      </c>
      <c r="D3806" s="7" t="n">
        <v>0</v>
      </c>
    </row>
    <row r="3807" spans="1:12">
      <c r="A3807" t="s">
        <v>4</v>
      </c>
      <c r="B3807" s="4" t="s">
        <v>5</v>
      </c>
      <c r="C3807" s="4" t="s">
        <v>7</v>
      </c>
      <c r="D3807" s="4" t="s">
        <v>7</v>
      </c>
      <c r="E3807" s="4" t="s">
        <v>15</v>
      </c>
      <c r="F3807" s="4" t="s">
        <v>15</v>
      </c>
      <c r="G3807" s="4" t="s">
        <v>15</v>
      </c>
      <c r="H3807" s="4" t="s">
        <v>10</v>
      </c>
    </row>
    <row r="3808" spans="1:12">
      <c r="A3808" t="n">
        <v>41883</v>
      </c>
      <c r="B3808" s="54" t="n">
        <v>45</v>
      </c>
      <c r="C3808" s="7" t="n">
        <v>2</v>
      </c>
      <c r="D3808" s="7" t="n">
        <v>3</v>
      </c>
      <c r="E3808" s="7" t="n">
        <v>-11.9099998474121</v>
      </c>
      <c r="F3808" s="7" t="n">
        <v>1.41999995708466</v>
      </c>
      <c r="G3808" s="7" t="n">
        <v>-7.09000015258789</v>
      </c>
      <c r="H3808" s="7" t="n">
        <v>0</v>
      </c>
    </row>
    <row r="3809" spans="1:8">
      <c r="A3809" t="s">
        <v>4</v>
      </c>
      <c r="B3809" s="4" t="s">
        <v>5</v>
      </c>
      <c r="C3809" s="4" t="s">
        <v>7</v>
      </c>
      <c r="D3809" s="4" t="s">
        <v>7</v>
      </c>
      <c r="E3809" s="4" t="s">
        <v>15</v>
      </c>
      <c r="F3809" s="4" t="s">
        <v>15</v>
      </c>
      <c r="G3809" s="4" t="s">
        <v>15</v>
      </c>
      <c r="H3809" s="4" t="s">
        <v>10</v>
      </c>
      <c r="I3809" s="4" t="s">
        <v>7</v>
      </c>
    </row>
    <row r="3810" spans="1:8">
      <c r="A3810" t="n">
        <v>41900</v>
      </c>
      <c r="B3810" s="54" t="n">
        <v>45</v>
      </c>
      <c r="C3810" s="7" t="n">
        <v>4</v>
      </c>
      <c r="D3810" s="7" t="n">
        <v>3</v>
      </c>
      <c r="E3810" s="7" t="n">
        <v>12.2399997711182</v>
      </c>
      <c r="F3810" s="7" t="n">
        <v>32.0699996948242</v>
      </c>
      <c r="G3810" s="7" t="n">
        <v>0</v>
      </c>
      <c r="H3810" s="7" t="n">
        <v>0</v>
      </c>
      <c r="I3810" s="7" t="n">
        <v>0</v>
      </c>
    </row>
    <row r="3811" spans="1:8">
      <c r="A3811" t="s">
        <v>4</v>
      </c>
      <c r="B3811" s="4" t="s">
        <v>5</v>
      </c>
      <c r="C3811" s="4" t="s">
        <v>7</v>
      </c>
      <c r="D3811" s="4" t="s">
        <v>7</v>
      </c>
      <c r="E3811" s="4" t="s">
        <v>15</v>
      </c>
      <c r="F3811" s="4" t="s">
        <v>10</v>
      </c>
    </row>
    <row r="3812" spans="1:8">
      <c r="A3812" t="n">
        <v>41918</v>
      </c>
      <c r="B3812" s="54" t="n">
        <v>45</v>
      </c>
      <c r="C3812" s="7" t="n">
        <v>5</v>
      </c>
      <c r="D3812" s="7" t="n">
        <v>3</v>
      </c>
      <c r="E3812" s="7" t="n">
        <v>1.39999997615814</v>
      </c>
      <c r="F3812" s="7" t="n">
        <v>0</v>
      </c>
    </row>
    <row r="3813" spans="1:8">
      <c r="A3813" t="s">
        <v>4</v>
      </c>
      <c r="B3813" s="4" t="s">
        <v>5</v>
      </c>
      <c r="C3813" s="4" t="s">
        <v>7</v>
      </c>
      <c r="D3813" s="4" t="s">
        <v>7</v>
      </c>
      <c r="E3813" s="4" t="s">
        <v>15</v>
      </c>
      <c r="F3813" s="4" t="s">
        <v>10</v>
      </c>
    </row>
    <row r="3814" spans="1:8">
      <c r="A3814" t="n">
        <v>41927</v>
      </c>
      <c r="B3814" s="54" t="n">
        <v>45</v>
      </c>
      <c r="C3814" s="7" t="n">
        <v>11</v>
      </c>
      <c r="D3814" s="7" t="n">
        <v>3</v>
      </c>
      <c r="E3814" s="7" t="n">
        <v>34</v>
      </c>
      <c r="F3814" s="7" t="n">
        <v>0</v>
      </c>
    </row>
    <row r="3815" spans="1:8">
      <c r="A3815" t="s">
        <v>4</v>
      </c>
      <c r="B3815" s="4" t="s">
        <v>5</v>
      </c>
      <c r="C3815" s="4" t="s">
        <v>7</v>
      </c>
      <c r="D3815" s="4" t="s">
        <v>10</v>
      </c>
    </row>
    <row r="3816" spans="1:8">
      <c r="A3816" t="n">
        <v>41936</v>
      </c>
      <c r="B3816" s="41" t="n">
        <v>58</v>
      </c>
      <c r="C3816" s="7" t="n">
        <v>255</v>
      </c>
      <c r="D3816" s="7" t="n">
        <v>0</v>
      </c>
    </row>
    <row r="3817" spans="1:8">
      <c r="A3817" t="s">
        <v>4</v>
      </c>
      <c r="B3817" s="4" t="s">
        <v>5</v>
      </c>
      <c r="C3817" s="4" t="s">
        <v>10</v>
      </c>
      <c r="D3817" s="4" t="s">
        <v>7</v>
      </c>
      <c r="E3817" s="4" t="s">
        <v>8</v>
      </c>
      <c r="F3817" s="4" t="s">
        <v>15</v>
      </c>
      <c r="G3817" s="4" t="s">
        <v>15</v>
      </c>
      <c r="H3817" s="4" t="s">
        <v>15</v>
      </c>
    </row>
    <row r="3818" spans="1:8">
      <c r="A3818" t="n">
        <v>41940</v>
      </c>
      <c r="B3818" s="30" t="n">
        <v>48</v>
      </c>
      <c r="C3818" s="7" t="n">
        <v>0</v>
      </c>
      <c r="D3818" s="7" t="n">
        <v>0</v>
      </c>
      <c r="E3818" s="7" t="s">
        <v>430</v>
      </c>
      <c r="F3818" s="7" t="n">
        <v>-1</v>
      </c>
      <c r="G3818" s="7" t="n">
        <v>1</v>
      </c>
      <c r="H3818" s="7" t="n">
        <v>0</v>
      </c>
    </row>
    <row r="3819" spans="1:8">
      <c r="A3819" t="s">
        <v>4</v>
      </c>
      <c r="B3819" s="4" t="s">
        <v>5</v>
      </c>
      <c r="C3819" s="4" t="s">
        <v>10</v>
      </c>
      <c r="D3819" s="4" t="s">
        <v>7</v>
      </c>
      <c r="E3819" s="4" t="s">
        <v>8</v>
      </c>
      <c r="F3819" s="4" t="s">
        <v>15</v>
      </c>
      <c r="G3819" s="4" t="s">
        <v>15</v>
      </c>
      <c r="H3819" s="4" t="s">
        <v>15</v>
      </c>
    </row>
    <row r="3820" spans="1:8">
      <c r="A3820" t="n">
        <v>41966</v>
      </c>
      <c r="B3820" s="30" t="n">
        <v>48</v>
      </c>
      <c r="C3820" s="7" t="n">
        <v>5704</v>
      </c>
      <c r="D3820" s="7" t="n">
        <v>0</v>
      </c>
      <c r="E3820" s="7" t="s">
        <v>430</v>
      </c>
      <c r="F3820" s="7" t="n">
        <v>-1</v>
      </c>
      <c r="G3820" s="7" t="n">
        <v>1</v>
      </c>
      <c r="H3820" s="7" t="n">
        <v>0</v>
      </c>
    </row>
    <row r="3821" spans="1:8">
      <c r="A3821" t="s">
        <v>4</v>
      </c>
      <c r="B3821" s="4" t="s">
        <v>5</v>
      </c>
      <c r="C3821" s="4" t="s">
        <v>7</v>
      </c>
      <c r="D3821" s="4" t="s">
        <v>10</v>
      </c>
      <c r="E3821" s="4" t="s">
        <v>15</v>
      </c>
      <c r="F3821" s="4" t="s">
        <v>10</v>
      </c>
      <c r="G3821" s="4" t="s">
        <v>16</v>
      </c>
      <c r="H3821" s="4" t="s">
        <v>16</v>
      </c>
      <c r="I3821" s="4" t="s">
        <v>10</v>
      </c>
      <c r="J3821" s="4" t="s">
        <v>10</v>
      </c>
      <c r="K3821" s="4" t="s">
        <v>16</v>
      </c>
      <c r="L3821" s="4" t="s">
        <v>16</v>
      </c>
      <c r="M3821" s="4" t="s">
        <v>16</v>
      </c>
      <c r="N3821" s="4" t="s">
        <v>16</v>
      </c>
      <c r="O3821" s="4" t="s">
        <v>8</v>
      </c>
    </row>
    <row r="3822" spans="1:8">
      <c r="A3822" t="n">
        <v>41992</v>
      </c>
      <c r="B3822" s="18" t="n">
        <v>50</v>
      </c>
      <c r="C3822" s="7" t="n">
        <v>0</v>
      </c>
      <c r="D3822" s="7" t="n">
        <v>2004</v>
      </c>
      <c r="E3822" s="7" t="n">
        <v>0.400000005960464</v>
      </c>
      <c r="F3822" s="7" t="n">
        <v>0</v>
      </c>
      <c r="G3822" s="7" t="n">
        <v>0</v>
      </c>
      <c r="H3822" s="7" t="n">
        <v>0</v>
      </c>
      <c r="I3822" s="7" t="n">
        <v>0</v>
      </c>
      <c r="J3822" s="7" t="n">
        <v>65533</v>
      </c>
      <c r="K3822" s="7" t="n">
        <v>0</v>
      </c>
      <c r="L3822" s="7" t="n">
        <v>0</v>
      </c>
      <c r="M3822" s="7" t="n">
        <v>0</v>
      </c>
      <c r="N3822" s="7" t="n">
        <v>0</v>
      </c>
      <c r="O3822" s="7" t="s">
        <v>20</v>
      </c>
    </row>
    <row r="3823" spans="1:8">
      <c r="A3823" t="s">
        <v>4</v>
      </c>
      <c r="B3823" s="4" t="s">
        <v>5</v>
      </c>
      <c r="C3823" s="4" t="s">
        <v>10</v>
      </c>
    </row>
    <row r="3824" spans="1:8">
      <c r="A3824" t="n">
        <v>42031</v>
      </c>
      <c r="B3824" s="27" t="n">
        <v>16</v>
      </c>
      <c r="C3824" s="7" t="n">
        <v>1000</v>
      </c>
    </row>
    <row r="3825" spans="1:15">
      <c r="A3825" t="s">
        <v>4</v>
      </c>
      <c r="B3825" s="4" t="s">
        <v>5</v>
      </c>
      <c r="C3825" s="4" t="s">
        <v>10</v>
      </c>
      <c r="D3825" s="4" t="s">
        <v>10</v>
      </c>
      <c r="E3825" s="4" t="s">
        <v>10</v>
      </c>
    </row>
    <row r="3826" spans="1:15">
      <c r="A3826" t="n">
        <v>42034</v>
      </c>
      <c r="B3826" s="34" t="n">
        <v>61</v>
      </c>
      <c r="C3826" s="7" t="n">
        <v>5704</v>
      </c>
      <c r="D3826" s="7" t="n">
        <v>0</v>
      </c>
      <c r="E3826" s="7" t="n">
        <v>1000</v>
      </c>
    </row>
    <row r="3827" spans="1:15">
      <c r="A3827" t="s">
        <v>4</v>
      </c>
      <c r="B3827" s="4" t="s">
        <v>5</v>
      </c>
      <c r="C3827" s="4" t="s">
        <v>10</v>
      </c>
    </row>
    <row r="3828" spans="1:15">
      <c r="A3828" t="n">
        <v>42041</v>
      </c>
      <c r="B3828" s="27" t="n">
        <v>16</v>
      </c>
      <c r="C3828" s="7" t="n">
        <v>300</v>
      </c>
    </row>
    <row r="3829" spans="1:15">
      <c r="A3829" t="s">
        <v>4</v>
      </c>
      <c r="B3829" s="4" t="s">
        <v>5</v>
      </c>
      <c r="C3829" s="4" t="s">
        <v>7</v>
      </c>
      <c r="D3829" s="4" t="s">
        <v>10</v>
      </c>
      <c r="E3829" s="4" t="s">
        <v>8</v>
      </c>
    </row>
    <row r="3830" spans="1:15">
      <c r="A3830" t="n">
        <v>42044</v>
      </c>
      <c r="B3830" s="32" t="n">
        <v>51</v>
      </c>
      <c r="C3830" s="7" t="n">
        <v>4</v>
      </c>
      <c r="D3830" s="7" t="n">
        <v>5704</v>
      </c>
      <c r="E3830" s="7" t="s">
        <v>68</v>
      </c>
    </row>
    <row r="3831" spans="1:15">
      <c r="A3831" t="s">
        <v>4</v>
      </c>
      <c r="B3831" s="4" t="s">
        <v>5</v>
      </c>
      <c r="C3831" s="4" t="s">
        <v>10</v>
      </c>
    </row>
    <row r="3832" spans="1:15">
      <c r="A3832" t="n">
        <v>42057</v>
      </c>
      <c r="B3832" s="27" t="n">
        <v>16</v>
      </c>
      <c r="C3832" s="7" t="n">
        <v>0</v>
      </c>
    </row>
    <row r="3833" spans="1:15">
      <c r="A3833" t="s">
        <v>4</v>
      </c>
      <c r="B3833" s="4" t="s">
        <v>5</v>
      </c>
      <c r="C3833" s="4" t="s">
        <v>10</v>
      </c>
      <c r="D3833" s="4" t="s">
        <v>59</v>
      </c>
      <c r="E3833" s="4" t="s">
        <v>7</v>
      </c>
      <c r="F3833" s="4" t="s">
        <v>7</v>
      </c>
      <c r="G3833" s="4" t="s">
        <v>59</v>
      </c>
      <c r="H3833" s="4" t="s">
        <v>7</v>
      </c>
      <c r="I3833" s="4" t="s">
        <v>7</v>
      </c>
    </row>
    <row r="3834" spans="1:15">
      <c r="A3834" t="n">
        <v>42060</v>
      </c>
      <c r="B3834" s="37" t="n">
        <v>26</v>
      </c>
      <c r="C3834" s="7" t="n">
        <v>5704</v>
      </c>
      <c r="D3834" s="7" t="s">
        <v>459</v>
      </c>
      <c r="E3834" s="7" t="n">
        <v>2</v>
      </c>
      <c r="F3834" s="7" t="n">
        <v>3</v>
      </c>
      <c r="G3834" s="7" t="s">
        <v>460</v>
      </c>
      <c r="H3834" s="7" t="n">
        <v>2</v>
      </c>
      <c r="I3834" s="7" t="n">
        <v>0</v>
      </c>
    </row>
    <row r="3835" spans="1:15">
      <c r="A3835" t="s">
        <v>4</v>
      </c>
      <c r="B3835" s="4" t="s">
        <v>5</v>
      </c>
    </row>
    <row r="3836" spans="1:15">
      <c r="A3836" t="n">
        <v>42173</v>
      </c>
      <c r="B3836" s="38" t="n">
        <v>28</v>
      </c>
    </row>
    <row r="3837" spans="1:15">
      <c r="A3837" t="s">
        <v>4</v>
      </c>
      <c r="B3837" s="4" t="s">
        <v>5</v>
      </c>
      <c r="C3837" s="4" t="s">
        <v>7</v>
      </c>
      <c r="D3837" s="4" t="s">
        <v>10</v>
      </c>
      <c r="E3837" s="4" t="s">
        <v>8</v>
      </c>
    </row>
    <row r="3838" spans="1:15">
      <c r="A3838" t="n">
        <v>42174</v>
      </c>
      <c r="B3838" s="32" t="n">
        <v>51</v>
      </c>
      <c r="C3838" s="7" t="n">
        <v>4</v>
      </c>
      <c r="D3838" s="7" t="n">
        <v>0</v>
      </c>
      <c r="E3838" s="7" t="s">
        <v>362</v>
      </c>
    </row>
    <row r="3839" spans="1:15">
      <c r="A3839" t="s">
        <v>4</v>
      </c>
      <c r="B3839" s="4" t="s">
        <v>5</v>
      </c>
      <c r="C3839" s="4" t="s">
        <v>10</v>
      </c>
    </row>
    <row r="3840" spans="1:15">
      <c r="A3840" t="n">
        <v>42187</v>
      </c>
      <c r="B3840" s="27" t="n">
        <v>16</v>
      </c>
      <c r="C3840" s="7" t="n">
        <v>0</v>
      </c>
    </row>
    <row r="3841" spans="1:9">
      <c r="A3841" t="s">
        <v>4</v>
      </c>
      <c r="B3841" s="4" t="s">
        <v>5</v>
      </c>
      <c r="C3841" s="4" t="s">
        <v>10</v>
      </c>
      <c r="D3841" s="4" t="s">
        <v>59</v>
      </c>
      <c r="E3841" s="4" t="s">
        <v>7</v>
      </c>
      <c r="F3841" s="4" t="s">
        <v>7</v>
      </c>
    </row>
    <row r="3842" spans="1:9">
      <c r="A3842" t="n">
        <v>42190</v>
      </c>
      <c r="B3842" s="37" t="n">
        <v>26</v>
      </c>
      <c r="C3842" s="7" t="n">
        <v>0</v>
      </c>
      <c r="D3842" s="7" t="s">
        <v>461</v>
      </c>
      <c r="E3842" s="7" t="n">
        <v>2</v>
      </c>
      <c r="F3842" s="7" t="n">
        <v>0</v>
      </c>
    </row>
    <row r="3843" spans="1:9">
      <c r="A3843" t="s">
        <v>4</v>
      </c>
      <c r="B3843" s="4" t="s">
        <v>5</v>
      </c>
    </row>
    <row r="3844" spans="1:9">
      <c r="A3844" t="n">
        <v>42221</v>
      </c>
      <c r="B3844" s="38" t="n">
        <v>28</v>
      </c>
    </row>
    <row r="3845" spans="1:9">
      <c r="A3845" t="s">
        <v>4</v>
      </c>
      <c r="B3845" s="4" t="s">
        <v>5</v>
      </c>
      <c r="C3845" s="4" t="s">
        <v>7</v>
      </c>
      <c r="D3845" s="4" t="s">
        <v>10</v>
      </c>
      <c r="E3845" s="4" t="s">
        <v>15</v>
      </c>
    </row>
    <row r="3846" spans="1:9">
      <c r="A3846" t="n">
        <v>42222</v>
      </c>
      <c r="B3846" s="41" t="n">
        <v>58</v>
      </c>
      <c r="C3846" s="7" t="n">
        <v>0</v>
      </c>
      <c r="D3846" s="7" t="n">
        <v>1000</v>
      </c>
      <c r="E3846" s="7" t="n">
        <v>1</v>
      </c>
    </row>
    <row r="3847" spans="1:9">
      <c r="A3847" t="s">
        <v>4</v>
      </c>
      <c r="B3847" s="4" t="s">
        <v>5</v>
      </c>
      <c r="C3847" s="4" t="s">
        <v>7</v>
      </c>
      <c r="D3847" s="4" t="s">
        <v>10</v>
      </c>
    </row>
    <row r="3848" spans="1:9">
      <c r="A3848" t="n">
        <v>42230</v>
      </c>
      <c r="B3848" s="41" t="n">
        <v>58</v>
      </c>
      <c r="C3848" s="7" t="n">
        <v>255</v>
      </c>
      <c r="D3848" s="7" t="n">
        <v>0</v>
      </c>
    </row>
    <row r="3849" spans="1:9">
      <c r="A3849" t="s">
        <v>4</v>
      </c>
      <c r="B3849" s="4" t="s">
        <v>5</v>
      </c>
      <c r="C3849" s="4" t="s">
        <v>7</v>
      </c>
      <c r="D3849" s="4" t="s">
        <v>10</v>
      </c>
      <c r="E3849" s="4" t="s">
        <v>7</v>
      </c>
    </row>
    <row r="3850" spans="1:9">
      <c r="A3850" t="n">
        <v>42234</v>
      </c>
      <c r="B3850" s="29" t="n">
        <v>36</v>
      </c>
      <c r="C3850" s="7" t="n">
        <v>9</v>
      </c>
      <c r="D3850" s="7" t="n">
        <v>0</v>
      </c>
      <c r="E3850" s="7" t="n">
        <v>0</v>
      </c>
    </row>
    <row r="3851" spans="1:9">
      <c r="A3851" t="s">
        <v>4</v>
      </c>
      <c r="B3851" s="4" t="s">
        <v>5</v>
      </c>
      <c r="C3851" s="4" t="s">
        <v>7</v>
      </c>
      <c r="D3851" s="4" t="s">
        <v>10</v>
      </c>
      <c r="E3851" s="4" t="s">
        <v>7</v>
      </c>
    </row>
    <row r="3852" spans="1:9">
      <c r="A3852" t="n">
        <v>42239</v>
      </c>
      <c r="B3852" s="29" t="n">
        <v>36</v>
      </c>
      <c r="C3852" s="7" t="n">
        <v>9</v>
      </c>
      <c r="D3852" s="7" t="n">
        <v>5704</v>
      </c>
      <c r="E3852" s="7" t="n">
        <v>0</v>
      </c>
    </row>
    <row r="3853" spans="1:9">
      <c r="A3853" t="s">
        <v>4</v>
      </c>
      <c r="B3853" s="4" t="s">
        <v>5</v>
      </c>
      <c r="C3853" s="4" t="s">
        <v>10</v>
      </c>
    </row>
    <row r="3854" spans="1:9">
      <c r="A3854" t="n">
        <v>42244</v>
      </c>
      <c r="B3854" s="11" t="n">
        <v>12</v>
      </c>
      <c r="C3854" s="7" t="n">
        <v>8197</v>
      </c>
    </row>
    <row r="3855" spans="1:9">
      <c r="A3855" t="s">
        <v>4</v>
      </c>
      <c r="B3855" s="4" t="s">
        <v>5</v>
      </c>
      <c r="C3855" s="4" t="s">
        <v>10</v>
      </c>
      <c r="D3855" s="4" t="s">
        <v>7</v>
      </c>
      <c r="E3855" s="4" t="s">
        <v>10</v>
      </c>
    </row>
    <row r="3856" spans="1:9">
      <c r="A3856" t="n">
        <v>42247</v>
      </c>
      <c r="B3856" s="60" t="n">
        <v>104</v>
      </c>
      <c r="C3856" s="7" t="n">
        <v>101</v>
      </c>
      <c r="D3856" s="7" t="n">
        <v>1</v>
      </c>
      <c r="E3856" s="7" t="n">
        <v>2</v>
      </c>
    </row>
    <row r="3857" spans="1:6">
      <c r="A3857" t="s">
        <v>4</v>
      </c>
      <c r="B3857" s="4" t="s">
        <v>5</v>
      </c>
    </row>
    <row r="3858" spans="1:6">
      <c r="A3858" t="n">
        <v>42253</v>
      </c>
      <c r="B3858" s="5" t="n">
        <v>1</v>
      </c>
    </row>
    <row r="3859" spans="1:6">
      <c r="A3859" t="s">
        <v>4</v>
      </c>
      <c r="B3859" s="4" t="s">
        <v>5</v>
      </c>
      <c r="C3859" s="4" t="s">
        <v>7</v>
      </c>
      <c r="D3859" s="4" t="s">
        <v>10</v>
      </c>
      <c r="E3859" s="4" t="s">
        <v>7</v>
      </c>
      <c r="F3859" s="4" t="s">
        <v>10</v>
      </c>
      <c r="G3859" s="4" t="s">
        <v>7</v>
      </c>
      <c r="H3859" s="4" t="s">
        <v>7</v>
      </c>
      <c r="I3859" s="4" t="s">
        <v>10</v>
      </c>
      <c r="J3859" s="4" t="s">
        <v>7</v>
      </c>
      <c r="K3859" s="4" t="s">
        <v>7</v>
      </c>
      <c r="L3859" s="4" t="s">
        <v>10</v>
      </c>
      <c r="M3859" s="4" t="s">
        <v>7</v>
      </c>
      <c r="N3859" s="4" t="s">
        <v>7</v>
      </c>
      <c r="O3859" s="4" t="s">
        <v>10</v>
      </c>
      <c r="P3859" s="4" t="s">
        <v>7</v>
      </c>
      <c r="Q3859" s="4" t="s">
        <v>7</v>
      </c>
      <c r="R3859" s="4" t="s">
        <v>10</v>
      </c>
      <c r="S3859" s="4" t="s">
        <v>7</v>
      </c>
      <c r="T3859" s="4" t="s">
        <v>7</v>
      </c>
      <c r="U3859" s="4" t="s">
        <v>10</v>
      </c>
      <c r="V3859" s="4" t="s">
        <v>7</v>
      </c>
      <c r="W3859" s="4" t="s">
        <v>7</v>
      </c>
      <c r="X3859" s="4" t="s">
        <v>11</v>
      </c>
    </row>
    <row r="3860" spans="1:6">
      <c r="A3860" t="n">
        <v>42254</v>
      </c>
      <c r="B3860" s="9" t="n">
        <v>5</v>
      </c>
      <c r="C3860" s="7" t="n">
        <v>30</v>
      </c>
      <c r="D3860" s="7" t="n">
        <v>8196</v>
      </c>
      <c r="E3860" s="7" t="n">
        <v>30</v>
      </c>
      <c r="F3860" s="7" t="n">
        <v>8197</v>
      </c>
      <c r="G3860" s="7" t="n">
        <v>9</v>
      </c>
      <c r="H3860" s="7" t="n">
        <v>30</v>
      </c>
      <c r="I3860" s="7" t="n">
        <v>8198</v>
      </c>
      <c r="J3860" s="7" t="n">
        <v>9</v>
      </c>
      <c r="K3860" s="7" t="n">
        <v>30</v>
      </c>
      <c r="L3860" s="7" t="n">
        <v>8199</v>
      </c>
      <c r="M3860" s="7" t="n">
        <v>9</v>
      </c>
      <c r="N3860" s="7" t="n">
        <v>30</v>
      </c>
      <c r="O3860" s="7" t="n">
        <v>8200</v>
      </c>
      <c r="P3860" s="7" t="n">
        <v>9</v>
      </c>
      <c r="Q3860" s="7" t="n">
        <v>30</v>
      </c>
      <c r="R3860" s="7" t="n">
        <v>10880</v>
      </c>
      <c r="S3860" s="7" t="n">
        <v>9</v>
      </c>
      <c r="T3860" s="7" t="n">
        <v>30</v>
      </c>
      <c r="U3860" s="7" t="n">
        <v>10903</v>
      </c>
      <c r="V3860" s="7" t="n">
        <v>9</v>
      </c>
      <c r="W3860" s="7" t="n">
        <v>1</v>
      </c>
      <c r="X3860" s="10" t="n">
        <f t="normal" ca="1">A3868</f>
        <v>0</v>
      </c>
    </row>
    <row r="3861" spans="1:6">
      <c r="A3861" t="s">
        <v>4</v>
      </c>
      <c r="B3861" s="4" t="s">
        <v>5</v>
      </c>
      <c r="C3861" s="4" t="s">
        <v>10</v>
      </c>
    </row>
    <row r="3862" spans="1:6">
      <c r="A3862" t="n">
        <v>42287</v>
      </c>
      <c r="B3862" s="11" t="n">
        <v>12</v>
      </c>
      <c r="C3862" s="7" t="n">
        <v>8207</v>
      </c>
    </row>
    <row r="3863" spans="1:6">
      <c r="A3863" t="s">
        <v>4</v>
      </c>
      <c r="B3863" s="4" t="s">
        <v>5</v>
      </c>
      <c r="C3863" s="4" t="s">
        <v>10</v>
      </c>
      <c r="D3863" s="4" t="s">
        <v>7</v>
      </c>
      <c r="E3863" s="4" t="s">
        <v>10</v>
      </c>
    </row>
    <row r="3864" spans="1:6">
      <c r="A3864" t="n">
        <v>42290</v>
      </c>
      <c r="B3864" s="60" t="n">
        <v>104</v>
      </c>
      <c r="C3864" s="7" t="n">
        <v>101</v>
      </c>
      <c r="D3864" s="7" t="n">
        <v>1</v>
      </c>
      <c r="E3864" s="7" t="n">
        <v>6</v>
      </c>
    </row>
    <row r="3865" spans="1:6">
      <c r="A3865" t="s">
        <v>4</v>
      </c>
      <c r="B3865" s="4" t="s">
        <v>5</v>
      </c>
    </row>
    <row r="3866" spans="1:6">
      <c r="A3866" t="n">
        <v>42296</v>
      </c>
      <c r="B3866" s="5" t="n">
        <v>1</v>
      </c>
    </row>
    <row r="3867" spans="1:6">
      <c r="A3867" t="s">
        <v>4</v>
      </c>
      <c r="B3867" s="4" t="s">
        <v>5</v>
      </c>
      <c r="C3867" s="4" t="s">
        <v>10</v>
      </c>
      <c r="D3867" s="4" t="s">
        <v>15</v>
      </c>
      <c r="E3867" s="4" t="s">
        <v>15</v>
      </c>
      <c r="F3867" s="4" t="s">
        <v>15</v>
      </c>
      <c r="G3867" s="4" t="s">
        <v>15</v>
      </c>
    </row>
    <row r="3868" spans="1:6">
      <c r="A3868" t="n">
        <v>42297</v>
      </c>
      <c r="B3868" s="26" t="n">
        <v>46</v>
      </c>
      <c r="C3868" s="7" t="n">
        <v>61456</v>
      </c>
      <c r="D3868" s="7" t="n">
        <v>-11.8800001144409</v>
      </c>
      <c r="E3868" s="7" t="n">
        <v>0</v>
      </c>
      <c r="F3868" s="7" t="n">
        <v>-6.94999980926514</v>
      </c>
      <c r="G3868" s="7" t="n">
        <v>212</v>
      </c>
    </row>
    <row r="3869" spans="1:6">
      <c r="A3869" t="s">
        <v>4</v>
      </c>
      <c r="B3869" s="4" t="s">
        <v>5</v>
      </c>
      <c r="C3869" s="4" t="s">
        <v>7</v>
      </c>
      <c r="D3869" s="4" t="s">
        <v>7</v>
      </c>
      <c r="E3869" s="4" t="s">
        <v>15</v>
      </c>
      <c r="F3869" s="4" t="s">
        <v>15</v>
      </c>
      <c r="G3869" s="4" t="s">
        <v>15</v>
      </c>
      <c r="H3869" s="4" t="s">
        <v>10</v>
      </c>
      <c r="I3869" s="4" t="s">
        <v>7</v>
      </c>
    </row>
    <row r="3870" spans="1:6">
      <c r="A3870" t="n">
        <v>42316</v>
      </c>
      <c r="B3870" s="54" t="n">
        <v>45</v>
      </c>
      <c r="C3870" s="7" t="n">
        <v>4</v>
      </c>
      <c r="D3870" s="7" t="n">
        <v>3</v>
      </c>
      <c r="E3870" s="7" t="n">
        <v>7.07000017166138</v>
      </c>
      <c r="F3870" s="7" t="n">
        <v>73.7600021362305</v>
      </c>
      <c r="G3870" s="7" t="n">
        <v>0</v>
      </c>
      <c r="H3870" s="7" t="n">
        <v>0</v>
      </c>
      <c r="I3870" s="7" t="n">
        <v>0</v>
      </c>
    </row>
    <row r="3871" spans="1:6">
      <c r="A3871" t="s">
        <v>4</v>
      </c>
      <c r="B3871" s="4" t="s">
        <v>5</v>
      </c>
      <c r="C3871" s="4" t="s">
        <v>10</v>
      </c>
    </row>
    <row r="3872" spans="1:6">
      <c r="A3872" t="n">
        <v>42334</v>
      </c>
      <c r="B3872" s="27" t="n">
        <v>16</v>
      </c>
      <c r="C3872" s="7" t="n">
        <v>1000</v>
      </c>
    </row>
    <row r="3873" spans="1:24">
      <c r="A3873" t="s">
        <v>4</v>
      </c>
      <c r="B3873" s="4" t="s">
        <v>5</v>
      </c>
      <c r="C3873" s="4" t="s">
        <v>7</v>
      </c>
      <c r="D3873" s="4" t="s">
        <v>8</v>
      </c>
    </row>
    <row r="3874" spans="1:24">
      <c r="A3874" t="n">
        <v>42337</v>
      </c>
      <c r="B3874" s="6" t="n">
        <v>2</v>
      </c>
      <c r="C3874" s="7" t="n">
        <v>10</v>
      </c>
      <c r="D3874" s="7" t="s">
        <v>393</v>
      </c>
    </row>
    <row r="3875" spans="1:24">
      <c r="A3875" t="s">
        <v>4</v>
      </c>
      <c r="B3875" s="4" t="s">
        <v>5</v>
      </c>
      <c r="C3875" s="4" t="s">
        <v>10</v>
      </c>
    </row>
    <row r="3876" spans="1:24">
      <c r="A3876" t="n">
        <v>42352</v>
      </c>
      <c r="B3876" s="27" t="n">
        <v>16</v>
      </c>
      <c r="C3876" s="7" t="n">
        <v>0</v>
      </c>
    </row>
    <row r="3877" spans="1:24">
      <c r="A3877" t="s">
        <v>4</v>
      </c>
      <c r="B3877" s="4" t="s">
        <v>5</v>
      </c>
      <c r="C3877" s="4" t="s">
        <v>7</v>
      </c>
      <c r="D3877" s="4" t="s">
        <v>10</v>
      </c>
    </row>
    <row r="3878" spans="1:24">
      <c r="A3878" t="n">
        <v>42355</v>
      </c>
      <c r="B3878" s="41" t="n">
        <v>58</v>
      </c>
      <c r="C3878" s="7" t="n">
        <v>105</v>
      </c>
      <c r="D3878" s="7" t="n">
        <v>300</v>
      </c>
    </row>
    <row r="3879" spans="1:24">
      <c r="A3879" t="s">
        <v>4</v>
      </c>
      <c r="B3879" s="4" t="s">
        <v>5</v>
      </c>
      <c r="C3879" s="4" t="s">
        <v>15</v>
      </c>
      <c r="D3879" s="4" t="s">
        <v>10</v>
      </c>
    </row>
    <row r="3880" spans="1:24">
      <c r="A3880" t="n">
        <v>42359</v>
      </c>
      <c r="B3880" s="47" t="n">
        <v>103</v>
      </c>
      <c r="C3880" s="7" t="n">
        <v>1</v>
      </c>
      <c r="D3880" s="7" t="n">
        <v>300</v>
      </c>
    </row>
    <row r="3881" spans="1:24">
      <c r="A3881" t="s">
        <v>4</v>
      </c>
      <c r="B3881" s="4" t="s">
        <v>5</v>
      </c>
      <c r="C3881" s="4" t="s">
        <v>7</v>
      </c>
      <c r="D3881" s="4" t="s">
        <v>10</v>
      </c>
    </row>
    <row r="3882" spans="1:24">
      <c r="A3882" t="n">
        <v>42366</v>
      </c>
      <c r="B3882" s="49" t="n">
        <v>72</v>
      </c>
      <c r="C3882" s="7" t="n">
        <v>4</v>
      </c>
      <c r="D3882" s="7" t="n">
        <v>0</v>
      </c>
    </row>
    <row r="3883" spans="1:24">
      <c r="A3883" t="s">
        <v>4</v>
      </c>
      <c r="B3883" s="4" t="s">
        <v>5</v>
      </c>
      <c r="C3883" s="4" t="s">
        <v>16</v>
      </c>
    </row>
    <row r="3884" spans="1:24">
      <c r="A3884" t="n">
        <v>42370</v>
      </c>
      <c r="B3884" s="62" t="n">
        <v>15</v>
      </c>
      <c r="C3884" s="7" t="n">
        <v>1073741824</v>
      </c>
    </row>
    <row r="3885" spans="1:24">
      <c r="A3885" t="s">
        <v>4</v>
      </c>
      <c r="B3885" s="4" t="s">
        <v>5</v>
      </c>
      <c r="C3885" s="4" t="s">
        <v>7</v>
      </c>
    </row>
    <row r="3886" spans="1:24">
      <c r="A3886" t="n">
        <v>42375</v>
      </c>
      <c r="B3886" s="48" t="n">
        <v>64</v>
      </c>
      <c r="C3886" s="7" t="n">
        <v>3</v>
      </c>
    </row>
    <row r="3887" spans="1:24">
      <c r="A3887" t="s">
        <v>4</v>
      </c>
      <c r="B3887" s="4" t="s">
        <v>5</v>
      </c>
      <c r="C3887" s="4" t="s">
        <v>7</v>
      </c>
    </row>
    <row r="3888" spans="1:24">
      <c r="A3888" t="n">
        <v>42377</v>
      </c>
      <c r="B3888" s="35" t="n">
        <v>74</v>
      </c>
      <c r="C3888" s="7" t="n">
        <v>67</v>
      </c>
    </row>
    <row r="3889" spans="1:4">
      <c r="A3889" t="s">
        <v>4</v>
      </c>
      <c r="B3889" s="4" t="s">
        <v>5</v>
      </c>
      <c r="C3889" s="4" t="s">
        <v>7</v>
      </c>
      <c r="D3889" s="4" t="s">
        <v>7</v>
      </c>
      <c r="E3889" s="4" t="s">
        <v>10</v>
      </c>
    </row>
    <row r="3890" spans="1:4">
      <c r="A3890" t="n">
        <v>42379</v>
      </c>
      <c r="B3890" s="54" t="n">
        <v>45</v>
      </c>
      <c r="C3890" s="7" t="n">
        <v>8</v>
      </c>
      <c r="D3890" s="7" t="n">
        <v>1</v>
      </c>
      <c r="E3890" s="7" t="n">
        <v>0</v>
      </c>
    </row>
    <row r="3891" spans="1:4">
      <c r="A3891" t="s">
        <v>4</v>
      </c>
      <c r="B3891" s="4" t="s">
        <v>5</v>
      </c>
      <c r="C3891" s="4" t="s">
        <v>10</v>
      </c>
    </row>
    <row r="3892" spans="1:4">
      <c r="A3892" t="n">
        <v>42384</v>
      </c>
      <c r="B3892" s="14" t="n">
        <v>13</v>
      </c>
      <c r="C3892" s="7" t="n">
        <v>6409</v>
      </c>
    </row>
    <row r="3893" spans="1:4">
      <c r="A3893" t="s">
        <v>4</v>
      </c>
      <c r="B3893" s="4" t="s">
        <v>5</v>
      </c>
      <c r="C3893" s="4" t="s">
        <v>10</v>
      </c>
    </row>
    <row r="3894" spans="1:4">
      <c r="A3894" t="n">
        <v>42387</v>
      </c>
      <c r="B3894" s="14" t="n">
        <v>13</v>
      </c>
      <c r="C3894" s="7" t="n">
        <v>6408</v>
      </c>
    </row>
    <row r="3895" spans="1:4">
      <c r="A3895" t="s">
        <v>4</v>
      </c>
      <c r="B3895" s="4" t="s">
        <v>5</v>
      </c>
      <c r="C3895" s="4" t="s">
        <v>10</v>
      </c>
    </row>
    <row r="3896" spans="1:4">
      <c r="A3896" t="n">
        <v>42390</v>
      </c>
      <c r="B3896" s="11" t="n">
        <v>12</v>
      </c>
      <c r="C3896" s="7" t="n">
        <v>6464</v>
      </c>
    </row>
    <row r="3897" spans="1:4">
      <c r="A3897" t="s">
        <v>4</v>
      </c>
      <c r="B3897" s="4" t="s">
        <v>5</v>
      </c>
      <c r="C3897" s="4" t="s">
        <v>10</v>
      </c>
    </row>
    <row r="3898" spans="1:4">
      <c r="A3898" t="n">
        <v>42393</v>
      </c>
      <c r="B3898" s="14" t="n">
        <v>13</v>
      </c>
      <c r="C3898" s="7" t="n">
        <v>6465</v>
      </c>
    </row>
    <row r="3899" spans="1:4">
      <c r="A3899" t="s">
        <v>4</v>
      </c>
      <c r="B3899" s="4" t="s">
        <v>5</v>
      </c>
      <c r="C3899" s="4" t="s">
        <v>10</v>
      </c>
    </row>
    <row r="3900" spans="1:4">
      <c r="A3900" t="n">
        <v>42396</v>
      </c>
      <c r="B3900" s="14" t="n">
        <v>13</v>
      </c>
      <c r="C3900" s="7" t="n">
        <v>6466</v>
      </c>
    </row>
    <row r="3901" spans="1:4">
      <c r="A3901" t="s">
        <v>4</v>
      </c>
      <c r="B3901" s="4" t="s">
        <v>5</v>
      </c>
      <c r="C3901" s="4" t="s">
        <v>10</v>
      </c>
    </row>
    <row r="3902" spans="1:4">
      <c r="A3902" t="n">
        <v>42399</v>
      </c>
      <c r="B3902" s="14" t="n">
        <v>13</v>
      </c>
      <c r="C3902" s="7" t="n">
        <v>6467</v>
      </c>
    </row>
    <row r="3903" spans="1:4">
      <c r="A3903" t="s">
        <v>4</v>
      </c>
      <c r="B3903" s="4" t="s">
        <v>5</v>
      </c>
      <c r="C3903" s="4" t="s">
        <v>10</v>
      </c>
    </row>
    <row r="3904" spans="1:4">
      <c r="A3904" t="n">
        <v>42402</v>
      </c>
      <c r="B3904" s="14" t="n">
        <v>13</v>
      </c>
      <c r="C3904" s="7" t="n">
        <v>6468</v>
      </c>
    </row>
    <row r="3905" spans="1:5">
      <c r="A3905" t="s">
        <v>4</v>
      </c>
      <c r="B3905" s="4" t="s">
        <v>5</v>
      </c>
      <c r="C3905" s="4" t="s">
        <v>10</v>
      </c>
    </row>
    <row r="3906" spans="1:5">
      <c r="A3906" t="n">
        <v>42405</v>
      </c>
      <c r="B3906" s="14" t="n">
        <v>13</v>
      </c>
      <c r="C3906" s="7" t="n">
        <v>6469</v>
      </c>
    </row>
    <row r="3907" spans="1:5">
      <c r="A3907" t="s">
        <v>4</v>
      </c>
      <c r="B3907" s="4" t="s">
        <v>5</v>
      </c>
      <c r="C3907" s="4" t="s">
        <v>10</v>
      </c>
    </row>
    <row r="3908" spans="1:5">
      <c r="A3908" t="n">
        <v>42408</v>
      </c>
      <c r="B3908" s="14" t="n">
        <v>13</v>
      </c>
      <c r="C3908" s="7" t="n">
        <v>6470</v>
      </c>
    </row>
    <row r="3909" spans="1:5">
      <c r="A3909" t="s">
        <v>4</v>
      </c>
      <c r="B3909" s="4" t="s">
        <v>5</v>
      </c>
      <c r="C3909" s="4" t="s">
        <v>10</v>
      </c>
    </row>
    <row r="3910" spans="1:5">
      <c r="A3910" t="n">
        <v>42411</v>
      </c>
      <c r="B3910" s="14" t="n">
        <v>13</v>
      </c>
      <c r="C3910" s="7" t="n">
        <v>6471</v>
      </c>
    </row>
    <row r="3911" spans="1:5">
      <c r="A3911" t="s">
        <v>4</v>
      </c>
      <c r="B3911" s="4" t="s">
        <v>5</v>
      </c>
      <c r="C3911" s="4" t="s">
        <v>7</v>
      </c>
    </row>
    <row r="3912" spans="1:5">
      <c r="A3912" t="n">
        <v>42414</v>
      </c>
      <c r="B3912" s="35" t="n">
        <v>74</v>
      </c>
      <c r="C3912" s="7" t="n">
        <v>18</v>
      </c>
    </row>
    <row r="3913" spans="1:5">
      <c r="A3913" t="s">
        <v>4</v>
      </c>
      <c r="B3913" s="4" t="s">
        <v>5</v>
      </c>
      <c r="C3913" s="4" t="s">
        <v>7</v>
      </c>
    </row>
    <row r="3914" spans="1:5">
      <c r="A3914" t="n">
        <v>42416</v>
      </c>
      <c r="B3914" s="35" t="n">
        <v>74</v>
      </c>
      <c r="C3914" s="7" t="n">
        <v>45</v>
      </c>
    </row>
    <row r="3915" spans="1:5">
      <c r="A3915" t="s">
        <v>4</v>
      </c>
      <c r="B3915" s="4" t="s">
        <v>5</v>
      </c>
      <c r="C3915" s="4" t="s">
        <v>10</v>
      </c>
    </row>
    <row r="3916" spans="1:5">
      <c r="A3916" t="n">
        <v>42418</v>
      </c>
      <c r="B3916" s="27" t="n">
        <v>16</v>
      </c>
      <c r="C3916" s="7" t="n">
        <v>0</v>
      </c>
    </row>
    <row r="3917" spans="1:5">
      <c r="A3917" t="s">
        <v>4</v>
      </c>
      <c r="B3917" s="4" t="s">
        <v>5</v>
      </c>
      <c r="C3917" s="4" t="s">
        <v>7</v>
      </c>
      <c r="D3917" s="4" t="s">
        <v>7</v>
      </c>
      <c r="E3917" s="4" t="s">
        <v>7</v>
      </c>
      <c r="F3917" s="4" t="s">
        <v>7</v>
      </c>
    </row>
    <row r="3918" spans="1:5">
      <c r="A3918" t="n">
        <v>42421</v>
      </c>
      <c r="B3918" s="15" t="n">
        <v>14</v>
      </c>
      <c r="C3918" s="7" t="n">
        <v>0</v>
      </c>
      <c r="D3918" s="7" t="n">
        <v>8</v>
      </c>
      <c r="E3918" s="7" t="n">
        <v>0</v>
      </c>
      <c r="F3918" s="7" t="n">
        <v>0</v>
      </c>
    </row>
    <row r="3919" spans="1:5">
      <c r="A3919" t="s">
        <v>4</v>
      </c>
      <c r="B3919" s="4" t="s">
        <v>5</v>
      </c>
      <c r="C3919" s="4" t="s">
        <v>7</v>
      </c>
      <c r="D3919" s="4" t="s">
        <v>8</v>
      </c>
    </row>
    <row r="3920" spans="1:5">
      <c r="A3920" t="n">
        <v>42426</v>
      </c>
      <c r="B3920" s="6" t="n">
        <v>2</v>
      </c>
      <c r="C3920" s="7" t="n">
        <v>11</v>
      </c>
      <c r="D3920" s="7" t="s">
        <v>19</v>
      </c>
    </row>
    <row r="3921" spans="1:6">
      <c r="A3921" t="s">
        <v>4</v>
      </c>
      <c r="B3921" s="4" t="s">
        <v>5</v>
      </c>
      <c r="C3921" s="4" t="s">
        <v>10</v>
      </c>
    </row>
    <row r="3922" spans="1:6">
      <c r="A3922" t="n">
        <v>42440</v>
      </c>
      <c r="B3922" s="27" t="n">
        <v>16</v>
      </c>
      <c r="C3922" s="7" t="n">
        <v>0</v>
      </c>
    </row>
    <row r="3923" spans="1:6">
      <c r="A3923" t="s">
        <v>4</v>
      </c>
      <c r="B3923" s="4" t="s">
        <v>5</v>
      </c>
      <c r="C3923" s="4" t="s">
        <v>7</v>
      </c>
      <c r="D3923" s="4" t="s">
        <v>8</v>
      </c>
    </row>
    <row r="3924" spans="1:6">
      <c r="A3924" t="n">
        <v>42443</v>
      </c>
      <c r="B3924" s="6" t="n">
        <v>2</v>
      </c>
      <c r="C3924" s="7" t="n">
        <v>11</v>
      </c>
      <c r="D3924" s="7" t="s">
        <v>394</v>
      </c>
    </row>
    <row r="3925" spans="1:6">
      <c r="A3925" t="s">
        <v>4</v>
      </c>
      <c r="B3925" s="4" t="s">
        <v>5</v>
      </c>
      <c r="C3925" s="4" t="s">
        <v>10</v>
      </c>
    </row>
    <row r="3926" spans="1:6">
      <c r="A3926" t="n">
        <v>42452</v>
      </c>
      <c r="B3926" s="27" t="n">
        <v>16</v>
      </c>
      <c r="C3926" s="7" t="n">
        <v>0</v>
      </c>
    </row>
    <row r="3927" spans="1:6">
      <c r="A3927" t="s">
        <v>4</v>
      </c>
      <c r="B3927" s="4" t="s">
        <v>5</v>
      </c>
      <c r="C3927" s="4" t="s">
        <v>16</v>
      </c>
    </row>
    <row r="3928" spans="1:6">
      <c r="A3928" t="n">
        <v>42455</v>
      </c>
      <c r="B3928" s="62" t="n">
        <v>15</v>
      </c>
      <c r="C3928" s="7" t="n">
        <v>2048</v>
      </c>
    </row>
    <row r="3929" spans="1:6">
      <c r="A3929" t="s">
        <v>4</v>
      </c>
      <c r="B3929" s="4" t="s">
        <v>5</v>
      </c>
      <c r="C3929" s="4" t="s">
        <v>7</v>
      </c>
      <c r="D3929" s="4" t="s">
        <v>8</v>
      </c>
    </row>
    <row r="3930" spans="1:6">
      <c r="A3930" t="n">
        <v>42460</v>
      </c>
      <c r="B3930" s="6" t="n">
        <v>2</v>
      </c>
      <c r="C3930" s="7" t="n">
        <v>10</v>
      </c>
      <c r="D3930" s="7" t="s">
        <v>395</v>
      </c>
    </row>
    <row r="3931" spans="1:6">
      <c r="A3931" t="s">
        <v>4</v>
      </c>
      <c r="B3931" s="4" t="s">
        <v>5</v>
      </c>
      <c r="C3931" s="4" t="s">
        <v>10</v>
      </c>
    </row>
    <row r="3932" spans="1:6">
      <c r="A3932" t="n">
        <v>42478</v>
      </c>
      <c r="B3932" s="27" t="n">
        <v>16</v>
      </c>
      <c r="C3932" s="7" t="n">
        <v>0</v>
      </c>
    </row>
    <row r="3933" spans="1:6">
      <c r="A3933" t="s">
        <v>4</v>
      </c>
      <c r="B3933" s="4" t="s">
        <v>5</v>
      </c>
      <c r="C3933" s="4" t="s">
        <v>7</v>
      </c>
      <c r="D3933" s="4" t="s">
        <v>8</v>
      </c>
    </row>
    <row r="3934" spans="1:6">
      <c r="A3934" t="n">
        <v>42481</v>
      </c>
      <c r="B3934" s="6" t="n">
        <v>2</v>
      </c>
      <c r="C3934" s="7" t="n">
        <v>10</v>
      </c>
      <c r="D3934" s="7" t="s">
        <v>396</v>
      </c>
    </row>
    <row r="3935" spans="1:6">
      <c r="A3935" t="s">
        <v>4</v>
      </c>
      <c r="B3935" s="4" t="s">
        <v>5</v>
      </c>
      <c r="C3935" s="4" t="s">
        <v>10</v>
      </c>
    </row>
    <row r="3936" spans="1:6">
      <c r="A3936" t="n">
        <v>42500</v>
      </c>
      <c r="B3936" s="27" t="n">
        <v>16</v>
      </c>
      <c r="C3936" s="7" t="n">
        <v>0</v>
      </c>
    </row>
    <row r="3937" spans="1:4">
      <c r="A3937" t="s">
        <v>4</v>
      </c>
      <c r="B3937" s="4" t="s">
        <v>5</v>
      </c>
      <c r="C3937" s="4" t="s">
        <v>7</v>
      </c>
      <c r="D3937" s="4" t="s">
        <v>10</v>
      </c>
      <c r="E3937" s="4" t="s">
        <v>15</v>
      </c>
    </row>
    <row r="3938" spans="1:4">
      <c r="A3938" t="n">
        <v>42503</v>
      </c>
      <c r="B3938" s="41" t="n">
        <v>58</v>
      </c>
      <c r="C3938" s="7" t="n">
        <v>100</v>
      </c>
      <c r="D3938" s="7" t="n">
        <v>300</v>
      </c>
      <c r="E3938" s="7" t="n">
        <v>1</v>
      </c>
    </row>
    <row r="3939" spans="1:4">
      <c r="A3939" t="s">
        <v>4</v>
      </c>
      <c r="B3939" s="4" t="s">
        <v>5</v>
      </c>
      <c r="C3939" s="4" t="s">
        <v>7</v>
      </c>
      <c r="D3939" s="4" t="s">
        <v>10</v>
      </c>
    </row>
    <row r="3940" spans="1:4">
      <c r="A3940" t="n">
        <v>42511</v>
      </c>
      <c r="B3940" s="41" t="n">
        <v>58</v>
      </c>
      <c r="C3940" s="7" t="n">
        <v>255</v>
      </c>
      <c r="D3940" s="7" t="n">
        <v>0</v>
      </c>
    </row>
    <row r="3941" spans="1:4">
      <c r="A3941" t="s">
        <v>4</v>
      </c>
      <c r="B3941" s="4" t="s">
        <v>5</v>
      </c>
      <c r="C3941" s="4" t="s">
        <v>7</v>
      </c>
    </row>
    <row r="3942" spans="1:4">
      <c r="A3942" t="n">
        <v>42515</v>
      </c>
      <c r="B3942" s="45" t="n">
        <v>23</v>
      </c>
      <c r="C3942" s="7" t="n">
        <v>0</v>
      </c>
    </row>
    <row r="3943" spans="1:4">
      <c r="A3943" t="s">
        <v>4</v>
      </c>
      <c r="B3943" s="4" t="s">
        <v>5</v>
      </c>
    </row>
    <row r="3944" spans="1:4">
      <c r="A3944" t="n">
        <v>42517</v>
      </c>
      <c r="B3944" s="5" t="n">
        <v>1</v>
      </c>
    </row>
    <row r="3945" spans="1:4" s="3" customFormat="1" customHeight="0">
      <c r="A3945" s="3" t="s">
        <v>2</v>
      </c>
      <c r="B3945" s="3" t="s">
        <v>462</v>
      </c>
    </row>
    <row r="3946" spans="1:4">
      <c r="A3946" t="s">
        <v>4</v>
      </c>
      <c r="B3946" s="4" t="s">
        <v>5</v>
      </c>
      <c r="C3946" s="4" t="s">
        <v>7</v>
      </c>
      <c r="D3946" s="4" t="s">
        <v>7</v>
      </c>
      <c r="E3946" s="4" t="s">
        <v>7</v>
      </c>
      <c r="F3946" s="4" t="s">
        <v>7</v>
      </c>
    </row>
    <row r="3947" spans="1:4">
      <c r="A3947" t="n">
        <v>42520</v>
      </c>
      <c r="B3947" s="15" t="n">
        <v>14</v>
      </c>
      <c r="C3947" s="7" t="n">
        <v>2</v>
      </c>
      <c r="D3947" s="7" t="n">
        <v>0</v>
      </c>
      <c r="E3947" s="7" t="n">
        <v>0</v>
      </c>
      <c r="F3947" s="7" t="n">
        <v>0</v>
      </c>
    </row>
    <row r="3948" spans="1:4">
      <c r="A3948" t="s">
        <v>4</v>
      </c>
      <c r="B3948" s="4" t="s">
        <v>5</v>
      </c>
      <c r="C3948" s="4" t="s">
        <v>7</v>
      </c>
      <c r="D3948" s="13" t="s">
        <v>12</v>
      </c>
      <c r="E3948" s="4" t="s">
        <v>5</v>
      </c>
      <c r="F3948" s="4" t="s">
        <v>7</v>
      </c>
      <c r="G3948" s="4" t="s">
        <v>10</v>
      </c>
      <c r="H3948" s="13" t="s">
        <v>13</v>
      </c>
      <c r="I3948" s="4" t="s">
        <v>7</v>
      </c>
      <c r="J3948" s="4" t="s">
        <v>16</v>
      </c>
      <c r="K3948" s="4" t="s">
        <v>7</v>
      </c>
      <c r="L3948" s="4" t="s">
        <v>7</v>
      </c>
      <c r="M3948" s="13" t="s">
        <v>12</v>
      </c>
      <c r="N3948" s="4" t="s">
        <v>5</v>
      </c>
      <c r="O3948" s="4" t="s">
        <v>7</v>
      </c>
      <c r="P3948" s="4" t="s">
        <v>10</v>
      </c>
      <c r="Q3948" s="13" t="s">
        <v>13</v>
      </c>
      <c r="R3948" s="4" t="s">
        <v>7</v>
      </c>
      <c r="S3948" s="4" t="s">
        <v>16</v>
      </c>
      <c r="T3948" s="4" t="s">
        <v>7</v>
      </c>
      <c r="U3948" s="4" t="s">
        <v>7</v>
      </c>
      <c r="V3948" s="4" t="s">
        <v>7</v>
      </c>
      <c r="W3948" s="4" t="s">
        <v>11</v>
      </c>
    </row>
    <row r="3949" spans="1:4">
      <c r="A3949" t="n">
        <v>42525</v>
      </c>
      <c r="B3949" s="9" t="n">
        <v>5</v>
      </c>
      <c r="C3949" s="7" t="n">
        <v>28</v>
      </c>
      <c r="D3949" s="13" t="s">
        <v>3</v>
      </c>
      <c r="E3949" s="8" t="n">
        <v>162</v>
      </c>
      <c r="F3949" s="7" t="n">
        <v>3</v>
      </c>
      <c r="G3949" s="7" t="n">
        <v>4098</v>
      </c>
      <c r="H3949" s="13" t="s">
        <v>3</v>
      </c>
      <c r="I3949" s="7" t="n">
        <v>0</v>
      </c>
      <c r="J3949" s="7" t="n">
        <v>1</v>
      </c>
      <c r="K3949" s="7" t="n">
        <v>2</v>
      </c>
      <c r="L3949" s="7" t="n">
        <v>28</v>
      </c>
      <c r="M3949" s="13" t="s">
        <v>3</v>
      </c>
      <c r="N3949" s="8" t="n">
        <v>162</v>
      </c>
      <c r="O3949" s="7" t="n">
        <v>3</v>
      </c>
      <c r="P3949" s="7" t="n">
        <v>4098</v>
      </c>
      <c r="Q3949" s="13" t="s">
        <v>3</v>
      </c>
      <c r="R3949" s="7" t="n">
        <v>0</v>
      </c>
      <c r="S3949" s="7" t="n">
        <v>2</v>
      </c>
      <c r="T3949" s="7" t="n">
        <v>2</v>
      </c>
      <c r="U3949" s="7" t="n">
        <v>11</v>
      </c>
      <c r="V3949" s="7" t="n">
        <v>1</v>
      </c>
      <c r="W3949" s="10" t="n">
        <f t="normal" ca="1">A3953</f>
        <v>0</v>
      </c>
    </row>
    <row r="3950" spans="1:4">
      <c r="A3950" t="s">
        <v>4</v>
      </c>
      <c r="B3950" s="4" t="s">
        <v>5</v>
      </c>
      <c r="C3950" s="4" t="s">
        <v>7</v>
      </c>
      <c r="D3950" s="4" t="s">
        <v>10</v>
      </c>
      <c r="E3950" s="4" t="s">
        <v>15</v>
      </c>
    </row>
    <row r="3951" spans="1:4">
      <c r="A3951" t="n">
        <v>42554</v>
      </c>
      <c r="B3951" s="41" t="n">
        <v>58</v>
      </c>
      <c r="C3951" s="7" t="n">
        <v>0</v>
      </c>
      <c r="D3951" s="7" t="n">
        <v>0</v>
      </c>
      <c r="E3951" s="7" t="n">
        <v>1</v>
      </c>
    </row>
    <row r="3952" spans="1:4">
      <c r="A3952" t="s">
        <v>4</v>
      </c>
      <c r="B3952" s="4" t="s">
        <v>5</v>
      </c>
      <c r="C3952" s="4" t="s">
        <v>7</v>
      </c>
      <c r="D3952" s="13" t="s">
        <v>12</v>
      </c>
      <c r="E3952" s="4" t="s">
        <v>5</v>
      </c>
      <c r="F3952" s="4" t="s">
        <v>7</v>
      </c>
      <c r="G3952" s="4" t="s">
        <v>10</v>
      </c>
      <c r="H3952" s="13" t="s">
        <v>13</v>
      </c>
      <c r="I3952" s="4" t="s">
        <v>7</v>
      </c>
      <c r="J3952" s="4" t="s">
        <v>16</v>
      </c>
      <c r="K3952" s="4" t="s">
        <v>7</v>
      </c>
      <c r="L3952" s="4" t="s">
        <v>7</v>
      </c>
      <c r="M3952" s="13" t="s">
        <v>12</v>
      </c>
      <c r="N3952" s="4" t="s">
        <v>5</v>
      </c>
      <c r="O3952" s="4" t="s">
        <v>7</v>
      </c>
      <c r="P3952" s="4" t="s">
        <v>10</v>
      </c>
      <c r="Q3952" s="13" t="s">
        <v>13</v>
      </c>
      <c r="R3952" s="4" t="s">
        <v>7</v>
      </c>
      <c r="S3952" s="4" t="s">
        <v>16</v>
      </c>
      <c r="T3952" s="4" t="s">
        <v>7</v>
      </c>
      <c r="U3952" s="4" t="s">
        <v>7</v>
      </c>
      <c r="V3952" s="4" t="s">
        <v>7</v>
      </c>
      <c r="W3952" s="4" t="s">
        <v>11</v>
      </c>
    </row>
    <row r="3953" spans="1:23">
      <c r="A3953" t="n">
        <v>42562</v>
      </c>
      <c r="B3953" s="9" t="n">
        <v>5</v>
      </c>
      <c r="C3953" s="7" t="n">
        <v>28</v>
      </c>
      <c r="D3953" s="13" t="s">
        <v>3</v>
      </c>
      <c r="E3953" s="8" t="n">
        <v>162</v>
      </c>
      <c r="F3953" s="7" t="n">
        <v>3</v>
      </c>
      <c r="G3953" s="7" t="n">
        <v>4098</v>
      </c>
      <c r="H3953" s="13" t="s">
        <v>3</v>
      </c>
      <c r="I3953" s="7" t="n">
        <v>0</v>
      </c>
      <c r="J3953" s="7" t="n">
        <v>1</v>
      </c>
      <c r="K3953" s="7" t="n">
        <v>3</v>
      </c>
      <c r="L3953" s="7" t="n">
        <v>28</v>
      </c>
      <c r="M3953" s="13" t="s">
        <v>3</v>
      </c>
      <c r="N3953" s="8" t="n">
        <v>162</v>
      </c>
      <c r="O3953" s="7" t="n">
        <v>3</v>
      </c>
      <c r="P3953" s="7" t="n">
        <v>4098</v>
      </c>
      <c r="Q3953" s="13" t="s">
        <v>3</v>
      </c>
      <c r="R3953" s="7" t="n">
        <v>0</v>
      </c>
      <c r="S3953" s="7" t="n">
        <v>2</v>
      </c>
      <c r="T3953" s="7" t="n">
        <v>3</v>
      </c>
      <c r="U3953" s="7" t="n">
        <v>9</v>
      </c>
      <c r="V3953" s="7" t="n">
        <v>1</v>
      </c>
      <c r="W3953" s="10" t="n">
        <f t="normal" ca="1">A3963</f>
        <v>0</v>
      </c>
    </row>
    <row r="3954" spans="1:23">
      <c r="A3954" t="s">
        <v>4</v>
      </c>
      <c r="B3954" s="4" t="s">
        <v>5</v>
      </c>
      <c r="C3954" s="4" t="s">
        <v>7</v>
      </c>
      <c r="D3954" s="13" t="s">
        <v>12</v>
      </c>
      <c r="E3954" s="4" t="s">
        <v>5</v>
      </c>
      <c r="F3954" s="4" t="s">
        <v>10</v>
      </c>
      <c r="G3954" s="4" t="s">
        <v>7</v>
      </c>
      <c r="H3954" s="4" t="s">
        <v>7</v>
      </c>
      <c r="I3954" s="4" t="s">
        <v>8</v>
      </c>
      <c r="J3954" s="13" t="s">
        <v>13</v>
      </c>
      <c r="K3954" s="4" t="s">
        <v>7</v>
      </c>
      <c r="L3954" s="4" t="s">
        <v>7</v>
      </c>
      <c r="M3954" s="13" t="s">
        <v>12</v>
      </c>
      <c r="N3954" s="4" t="s">
        <v>5</v>
      </c>
      <c r="O3954" s="4" t="s">
        <v>7</v>
      </c>
      <c r="P3954" s="13" t="s">
        <v>13</v>
      </c>
      <c r="Q3954" s="4" t="s">
        <v>7</v>
      </c>
      <c r="R3954" s="4" t="s">
        <v>16</v>
      </c>
      <c r="S3954" s="4" t="s">
        <v>7</v>
      </c>
      <c r="T3954" s="4" t="s">
        <v>7</v>
      </c>
      <c r="U3954" s="4" t="s">
        <v>7</v>
      </c>
      <c r="V3954" s="13" t="s">
        <v>12</v>
      </c>
      <c r="W3954" s="4" t="s">
        <v>5</v>
      </c>
      <c r="X3954" s="4" t="s">
        <v>7</v>
      </c>
      <c r="Y3954" s="13" t="s">
        <v>13</v>
      </c>
      <c r="Z3954" s="4" t="s">
        <v>7</v>
      </c>
      <c r="AA3954" s="4" t="s">
        <v>16</v>
      </c>
      <c r="AB3954" s="4" t="s">
        <v>7</v>
      </c>
      <c r="AC3954" s="4" t="s">
        <v>7</v>
      </c>
      <c r="AD3954" s="4" t="s">
        <v>7</v>
      </c>
      <c r="AE3954" s="4" t="s">
        <v>11</v>
      </c>
    </row>
    <row r="3955" spans="1:23">
      <c r="A3955" t="n">
        <v>42591</v>
      </c>
      <c r="B3955" s="9" t="n">
        <v>5</v>
      </c>
      <c r="C3955" s="7" t="n">
        <v>28</v>
      </c>
      <c r="D3955" s="13" t="s">
        <v>3</v>
      </c>
      <c r="E3955" s="46" t="n">
        <v>47</v>
      </c>
      <c r="F3955" s="7" t="n">
        <v>61456</v>
      </c>
      <c r="G3955" s="7" t="n">
        <v>2</v>
      </c>
      <c r="H3955" s="7" t="n">
        <v>0</v>
      </c>
      <c r="I3955" s="7" t="s">
        <v>273</v>
      </c>
      <c r="J3955" s="13" t="s">
        <v>3</v>
      </c>
      <c r="K3955" s="7" t="n">
        <v>8</v>
      </c>
      <c r="L3955" s="7" t="n">
        <v>28</v>
      </c>
      <c r="M3955" s="13" t="s">
        <v>3</v>
      </c>
      <c r="N3955" s="35" t="n">
        <v>74</v>
      </c>
      <c r="O3955" s="7" t="n">
        <v>65</v>
      </c>
      <c r="P3955" s="13" t="s">
        <v>3</v>
      </c>
      <c r="Q3955" s="7" t="n">
        <v>0</v>
      </c>
      <c r="R3955" s="7" t="n">
        <v>1</v>
      </c>
      <c r="S3955" s="7" t="n">
        <v>3</v>
      </c>
      <c r="T3955" s="7" t="n">
        <v>9</v>
      </c>
      <c r="U3955" s="7" t="n">
        <v>28</v>
      </c>
      <c r="V3955" s="13" t="s">
        <v>3</v>
      </c>
      <c r="W3955" s="35" t="n">
        <v>74</v>
      </c>
      <c r="X3955" s="7" t="n">
        <v>65</v>
      </c>
      <c r="Y3955" s="13" t="s">
        <v>3</v>
      </c>
      <c r="Z3955" s="7" t="n">
        <v>0</v>
      </c>
      <c r="AA3955" s="7" t="n">
        <v>2</v>
      </c>
      <c r="AB3955" s="7" t="n">
        <v>3</v>
      </c>
      <c r="AC3955" s="7" t="n">
        <v>9</v>
      </c>
      <c r="AD3955" s="7" t="n">
        <v>1</v>
      </c>
      <c r="AE3955" s="10" t="n">
        <f t="normal" ca="1">A3959</f>
        <v>0</v>
      </c>
    </row>
    <row r="3956" spans="1:23">
      <c r="A3956" t="s">
        <v>4</v>
      </c>
      <c r="B3956" s="4" t="s">
        <v>5</v>
      </c>
      <c r="C3956" s="4" t="s">
        <v>10</v>
      </c>
      <c r="D3956" s="4" t="s">
        <v>7</v>
      </c>
      <c r="E3956" s="4" t="s">
        <v>7</v>
      </c>
      <c r="F3956" s="4" t="s">
        <v>8</v>
      </c>
    </row>
    <row r="3957" spans="1:23">
      <c r="A3957" t="n">
        <v>42639</v>
      </c>
      <c r="B3957" s="46" t="n">
        <v>47</v>
      </c>
      <c r="C3957" s="7" t="n">
        <v>61456</v>
      </c>
      <c r="D3957" s="7" t="n">
        <v>0</v>
      </c>
      <c r="E3957" s="7" t="n">
        <v>0</v>
      </c>
      <c r="F3957" s="7" t="s">
        <v>220</v>
      </c>
    </row>
    <row r="3958" spans="1:23">
      <c r="A3958" t="s">
        <v>4</v>
      </c>
      <c r="B3958" s="4" t="s">
        <v>5</v>
      </c>
      <c r="C3958" s="4" t="s">
        <v>7</v>
      </c>
      <c r="D3958" s="4" t="s">
        <v>10</v>
      </c>
      <c r="E3958" s="4" t="s">
        <v>15</v>
      </c>
    </row>
    <row r="3959" spans="1:23">
      <c r="A3959" t="n">
        <v>42652</v>
      </c>
      <c r="B3959" s="41" t="n">
        <v>58</v>
      </c>
      <c r="C3959" s="7" t="n">
        <v>0</v>
      </c>
      <c r="D3959" s="7" t="n">
        <v>300</v>
      </c>
      <c r="E3959" s="7" t="n">
        <v>1</v>
      </c>
    </row>
    <row r="3960" spans="1:23">
      <c r="A3960" t="s">
        <v>4</v>
      </c>
      <c r="B3960" s="4" t="s">
        <v>5</v>
      </c>
      <c r="C3960" s="4" t="s">
        <v>7</v>
      </c>
      <c r="D3960" s="4" t="s">
        <v>10</v>
      </c>
    </row>
    <row r="3961" spans="1:23">
      <c r="A3961" t="n">
        <v>42660</v>
      </c>
      <c r="B3961" s="41" t="n">
        <v>58</v>
      </c>
      <c r="C3961" s="7" t="n">
        <v>255</v>
      </c>
      <c r="D3961" s="7" t="n">
        <v>0</v>
      </c>
    </row>
    <row r="3962" spans="1:23">
      <c r="A3962" t="s">
        <v>4</v>
      </c>
      <c r="B3962" s="4" t="s">
        <v>5</v>
      </c>
      <c r="C3962" s="4" t="s">
        <v>7</v>
      </c>
      <c r="D3962" s="4" t="s">
        <v>7</v>
      </c>
      <c r="E3962" s="4" t="s">
        <v>7</v>
      </c>
      <c r="F3962" s="4" t="s">
        <v>7</v>
      </c>
    </row>
    <row r="3963" spans="1:23">
      <c r="A3963" t="n">
        <v>42664</v>
      </c>
      <c r="B3963" s="15" t="n">
        <v>14</v>
      </c>
      <c r="C3963" s="7" t="n">
        <v>0</v>
      </c>
      <c r="D3963" s="7" t="n">
        <v>0</v>
      </c>
      <c r="E3963" s="7" t="n">
        <v>0</v>
      </c>
      <c r="F3963" s="7" t="n">
        <v>64</v>
      </c>
    </row>
    <row r="3964" spans="1:23">
      <c r="A3964" t="s">
        <v>4</v>
      </c>
      <c r="B3964" s="4" t="s">
        <v>5</v>
      </c>
      <c r="C3964" s="4" t="s">
        <v>7</v>
      </c>
      <c r="D3964" s="4" t="s">
        <v>10</v>
      </c>
    </row>
    <row r="3965" spans="1:23">
      <c r="A3965" t="n">
        <v>42669</v>
      </c>
      <c r="B3965" s="36" t="n">
        <v>22</v>
      </c>
      <c r="C3965" s="7" t="n">
        <v>0</v>
      </c>
      <c r="D3965" s="7" t="n">
        <v>4098</v>
      </c>
    </row>
    <row r="3966" spans="1:23">
      <c r="A3966" t="s">
        <v>4</v>
      </c>
      <c r="B3966" s="4" t="s">
        <v>5</v>
      </c>
      <c r="C3966" s="4" t="s">
        <v>7</v>
      </c>
      <c r="D3966" s="4" t="s">
        <v>10</v>
      </c>
    </row>
    <row r="3967" spans="1:23">
      <c r="A3967" t="n">
        <v>42673</v>
      </c>
      <c r="B3967" s="41" t="n">
        <v>58</v>
      </c>
      <c r="C3967" s="7" t="n">
        <v>5</v>
      </c>
      <c r="D3967" s="7" t="n">
        <v>300</v>
      </c>
    </row>
    <row r="3968" spans="1:23">
      <c r="A3968" t="s">
        <v>4</v>
      </c>
      <c r="B3968" s="4" t="s">
        <v>5</v>
      </c>
      <c r="C3968" s="4" t="s">
        <v>15</v>
      </c>
      <c r="D3968" s="4" t="s">
        <v>10</v>
      </c>
    </row>
    <row r="3969" spans="1:31">
      <c r="A3969" t="n">
        <v>42677</v>
      </c>
      <c r="B3969" s="47" t="n">
        <v>103</v>
      </c>
      <c r="C3969" s="7" t="n">
        <v>0</v>
      </c>
      <c r="D3969" s="7" t="n">
        <v>300</v>
      </c>
    </row>
    <row r="3970" spans="1:31">
      <c r="A3970" t="s">
        <v>4</v>
      </c>
      <c r="B3970" s="4" t="s">
        <v>5</v>
      </c>
      <c r="C3970" s="4" t="s">
        <v>7</v>
      </c>
    </row>
    <row r="3971" spans="1:31">
      <c r="A3971" t="n">
        <v>42684</v>
      </c>
      <c r="B3971" s="48" t="n">
        <v>64</v>
      </c>
      <c r="C3971" s="7" t="n">
        <v>7</v>
      </c>
    </row>
    <row r="3972" spans="1:31">
      <c r="A3972" t="s">
        <v>4</v>
      </c>
      <c r="B3972" s="4" t="s">
        <v>5</v>
      </c>
      <c r="C3972" s="4" t="s">
        <v>7</v>
      </c>
      <c r="D3972" s="4" t="s">
        <v>10</v>
      </c>
    </row>
    <row r="3973" spans="1:31">
      <c r="A3973" t="n">
        <v>42686</v>
      </c>
      <c r="B3973" s="49" t="n">
        <v>72</v>
      </c>
      <c r="C3973" s="7" t="n">
        <v>5</v>
      </c>
      <c r="D3973" s="7" t="n">
        <v>0</v>
      </c>
    </row>
    <row r="3974" spans="1:31">
      <c r="A3974" t="s">
        <v>4</v>
      </c>
      <c r="B3974" s="4" t="s">
        <v>5</v>
      </c>
      <c r="C3974" s="4" t="s">
        <v>7</v>
      </c>
      <c r="D3974" s="13" t="s">
        <v>12</v>
      </c>
      <c r="E3974" s="4" t="s">
        <v>5</v>
      </c>
      <c r="F3974" s="4" t="s">
        <v>7</v>
      </c>
      <c r="G3974" s="4" t="s">
        <v>10</v>
      </c>
      <c r="H3974" s="13" t="s">
        <v>13</v>
      </c>
      <c r="I3974" s="4" t="s">
        <v>7</v>
      </c>
      <c r="J3974" s="4" t="s">
        <v>16</v>
      </c>
      <c r="K3974" s="4" t="s">
        <v>7</v>
      </c>
      <c r="L3974" s="4" t="s">
        <v>7</v>
      </c>
      <c r="M3974" s="4" t="s">
        <v>11</v>
      </c>
    </row>
    <row r="3975" spans="1:31">
      <c r="A3975" t="n">
        <v>42690</v>
      </c>
      <c r="B3975" s="9" t="n">
        <v>5</v>
      </c>
      <c r="C3975" s="7" t="n">
        <v>28</v>
      </c>
      <c r="D3975" s="13" t="s">
        <v>3</v>
      </c>
      <c r="E3975" s="8" t="n">
        <v>162</v>
      </c>
      <c r="F3975" s="7" t="n">
        <v>4</v>
      </c>
      <c r="G3975" s="7" t="n">
        <v>4098</v>
      </c>
      <c r="H3975" s="13" t="s">
        <v>3</v>
      </c>
      <c r="I3975" s="7" t="n">
        <v>0</v>
      </c>
      <c r="J3975" s="7" t="n">
        <v>1</v>
      </c>
      <c r="K3975" s="7" t="n">
        <v>2</v>
      </c>
      <c r="L3975" s="7" t="n">
        <v>1</v>
      </c>
      <c r="M3975" s="10" t="n">
        <f t="normal" ca="1">A3981</f>
        <v>0</v>
      </c>
    </row>
    <row r="3976" spans="1:31">
      <c r="A3976" t="s">
        <v>4</v>
      </c>
      <c r="B3976" s="4" t="s">
        <v>5</v>
      </c>
      <c r="C3976" s="4" t="s">
        <v>7</v>
      </c>
      <c r="D3976" s="4" t="s">
        <v>8</v>
      </c>
    </row>
    <row r="3977" spans="1:31">
      <c r="A3977" t="n">
        <v>42707</v>
      </c>
      <c r="B3977" s="6" t="n">
        <v>2</v>
      </c>
      <c r="C3977" s="7" t="n">
        <v>10</v>
      </c>
      <c r="D3977" s="7" t="s">
        <v>274</v>
      </c>
    </row>
    <row r="3978" spans="1:31">
      <c r="A3978" t="s">
        <v>4</v>
      </c>
      <c r="B3978" s="4" t="s">
        <v>5</v>
      </c>
      <c r="C3978" s="4" t="s">
        <v>10</v>
      </c>
    </row>
    <row r="3979" spans="1:31">
      <c r="A3979" t="n">
        <v>42724</v>
      </c>
      <c r="B3979" s="27" t="n">
        <v>16</v>
      </c>
      <c r="C3979" s="7" t="n">
        <v>0</v>
      </c>
    </row>
    <row r="3980" spans="1:31">
      <c r="A3980" t="s">
        <v>4</v>
      </c>
      <c r="B3980" s="4" t="s">
        <v>5</v>
      </c>
      <c r="C3980" s="4" t="s">
        <v>10</v>
      </c>
      <c r="D3980" s="4" t="s">
        <v>8</v>
      </c>
      <c r="E3980" s="4" t="s">
        <v>8</v>
      </c>
      <c r="F3980" s="4" t="s">
        <v>8</v>
      </c>
      <c r="G3980" s="4" t="s">
        <v>7</v>
      </c>
      <c r="H3980" s="4" t="s">
        <v>16</v>
      </c>
      <c r="I3980" s="4" t="s">
        <v>15</v>
      </c>
      <c r="J3980" s="4" t="s">
        <v>15</v>
      </c>
      <c r="K3980" s="4" t="s">
        <v>15</v>
      </c>
      <c r="L3980" s="4" t="s">
        <v>15</v>
      </c>
      <c r="M3980" s="4" t="s">
        <v>15</v>
      </c>
      <c r="N3980" s="4" t="s">
        <v>15</v>
      </c>
      <c r="O3980" s="4" t="s">
        <v>15</v>
      </c>
      <c r="P3980" s="4" t="s">
        <v>8</v>
      </c>
      <c r="Q3980" s="4" t="s">
        <v>8</v>
      </c>
      <c r="R3980" s="4" t="s">
        <v>16</v>
      </c>
      <c r="S3980" s="4" t="s">
        <v>7</v>
      </c>
      <c r="T3980" s="4" t="s">
        <v>16</v>
      </c>
      <c r="U3980" s="4" t="s">
        <v>16</v>
      </c>
      <c r="V3980" s="4" t="s">
        <v>10</v>
      </c>
    </row>
    <row r="3981" spans="1:31">
      <c r="A3981" t="n">
        <v>42727</v>
      </c>
      <c r="B3981" s="52" t="n">
        <v>19</v>
      </c>
      <c r="C3981" s="7" t="n">
        <v>7032</v>
      </c>
      <c r="D3981" s="7" t="s">
        <v>277</v>
      </c>
      <c r="E3981" s="7" t="s">
        <v>278</v>
      </c>
      <c r="F3981" s="7" t="s">
        <v>20</v>
      </c>
      <c r="G3981" s="7" t="n">
        <v>0</v>
      </c>
      <c r="H3981" s="7" t="n">
        <v>1</v>
      </c>
      <c r="I3981" s="7" t="n">
        <v>0</v>
      </c>
      <c r="J3981" s="7" t="n">
        <v>0</v>
      </c>
      <c r="K3981" s="7" t="n">
        <v>0</v>
      </c>
      <c r="L3981" s="7" t="n">
        <v>0</v>
      </c>
      <c r="M3981" s="7" t="n">
        <v>1</v>
      </c>
      <c r="N3981" s="7" t="n">
        <v>1.60000002384186</v>
      </c>
      <c r="O3981" s="7" t="n">
        <v>0.0900000035762787</v>
      </c>
      <c r="P3981" s="7" t="s">
        <v>20</v>
      </c>
      <c r="Q3981" s="7" t="s">
        <v>20</v>
      </c>
      <c r="R3981" s="7" t="n">
        <v>-1</v>
      </c>
      <c r="S3981" s="7" t="n">
        <v>0</v>
      </c>
      <c r="T3981" s="7" t="n">
        <v>0</v>
      </c>
      <c r="U3981" s="7" t="n">
        <v>0</v>
      </c>
      <c r="V3981" s="7" t="n">
        <v>0</v>
      </c>
    </row>
    <row r="3982" spans="1:31">
      <c r="A3982" t="s">
        <v>4</v>
      </c>
      <c r="B3982" s="4" t="s">
        <v>5</v>
      </c>
      <c r="C3982" s="4" t="s">
        <v>10</v>
      </c>
      <c r="D3982" s="4" t="s">
        <v>8</v>
      </c>
      <c r="E3982" s="4" t="s">
        <v>8</v>
      </c>
      <c r="F3982" s="4" t="s">
        <v>8</v>
      </c>
      <c r="G3982" s="4" t="s">
        <v>7</v>
      </c>
      <c r="H3982" s="4" t="s">
        <v>16</v>
      </c>
      <c r="I3982" s="4" t="s">
        <v>15</v>
      </c>
      <c r="J3982" s="4" t="s">
        <v>15</v>
      </c>
      <c r="K3982" s="4" t="s">
        <v>15</v>
      </c>
      <c r="L3982" s="4" t="s">
        <v>15</v>
      </c>
      <c r="M3982" s="4" t="s">
        <v>15</v>
      </c>
      <c r="N3982" s="4" t="s">
        <v>15</v>
      </c>
      <c r="O3982" s="4" t="s">
        <v>15</v>
      </c>
      <c r="P3982" s="4" t="s">
        <v>8</v>
      </c>
      <c r="Q3982" s="4" t="s">
        <v>8</v>
      </c>
      <c r="R3982" s="4" t="s">
        <v>16</v>
      </c>
      <c r="S3982" s="4" t="s">
        <v>7</v>
      </c>
      <c r="T3982" s="4" t="s">
        <v>16</v>
      </c>
      <c r="U3982" s="4" t="s">
        <v>16</v>
      </c>
      <c r="V3982" s="4" t="s">
        <v>10</v>
      </c>
    </row>
    <row r="3983" spans="1:31">
      <c r="A3983" t="n">
        <v>42797</v>
      </c>
      <c r="B3983" s="52" t="n">
        <v>19</v>
      </c>
      <c r="C3983" s="7" t="n">
        <v>5703</v>
      </c>
      <c r="D3983" s="7" t="s">
        <v>285</v>
      </c>
      <c r="E3983" s="7" t="s">
        <v>286</v>
      </c>
      <c r="F3983" s="7" t="s">
        <v>20</v>
      </c>
      <c r="G3983" s="7" t="n">
        <v>0</v>
      </c>
      <c r="H3983" s="7" t="n">
        <v>1</v>
      </c>
      <c r="I3983" s="7" t="n">
        <v>0</v>
      </c>
      <c r="J3983" s="7" t="n">
        <v>0</v>
      </c>
      <c r="K3983" s="7" t="n">
        <v>0</v>
      </c>
      <c r="L3983" s="7" t="n">
        <v>0</v>
      </c>
      <c r="M3983" s="7" t="n">
        <v>1</v>
      </c>
      <c r="N3983" s="7" t="n">
        <v>1.60000002384186</v>
      </c>
      <c r="O3983" s="7" t="n">
        <v>0.0900000035762787</v>
      </c>
      <c r="P3983" s="7" t="s">
        <v>20</v>
      </c>
      <c r="Q3983" s="7" t="s">
        <v>20</v>
      </c>
      <c r="R3983" s="7" t="n">
        <v>-1</v>
      </c>
      <c r="S3983" s="7" t="n">
        <v>0</v>
      </c>
      <c r="T3983" s="7" t="n">
        <v>0</v>
      </c>
      <c r="U3983" s="7" t="n">
        <v>0</v>
      </c>
      <c r="V3983" s="7" t="n">
        <v>0</v>
      </c>
    </row>
    <row r="3984" spans="1:31">
      <c r="A3984" t="s">
        <v>4</v>
      </c>
      <c r="B3984" s="4" t="s">
        <v>5</v>
      </c>
      <c r="C3984" s="4" t="s">
        <v>10</v>
      </c>
      <c r="D3984" s="4" t="s">
        <v>8</v>
      </c>
      <c r="E3984" s="4" t="s">
        <v>8</v>
      </c>
      <c r="F3984" s="4" t="s">
        <v>8</v>
      </c>
      <c r="G3984" s="4" t="s">
        <v>7</v>
      </c>
      <c r="H3984" s="4" t="s">
        <v>16</v>
      </c>
      <c r="I3984" s="4" t="s">
        <v>15</v>
      </c>
      <c r="J3984" s="4" t="s">
        <v>15</v>
      </c>
      <c r="K3984" s="4" t="s">
        <v>15</v>
      </c>
      <c r="L3984" s="4" t="s">
        <v>15</v>
      </c>
      <c r="M3984" s="4" t="s">
        <v>15</v>
      </c>
      <c r="N3984" s="4" t="s">
        <v>15</v>
      </c>
      <c r="O3984" s="4" t="s">
        <v>15</v>
      </c>
      <c r="P3984" s="4" t="s">
        <v>8</v>
      </c>
      <c r="Q3984" s="4" t="s">
        <v>8</v>
      </c>
      <c r="R3984" s="4" t="s">
        <v>16</v>
      </c>
      <c r="S3984" s="4" t="s">
        <v>7</v>
      </c>
      <c r="T3984" s="4" t="s">
        <v>16</v>
      </c>
      <c r="U3984" s="4" t="s">
        <v>16</v>
      </c>
      <c r="V3984" s="4" t="s">
        <v>10</v>
      </c>
    </row>
    <row r="3985" spans="1:22">
      <c r="A3985" t="n">
        <v>42876</v>
      </c>
      <c r="B3985" s="52" t="n">
        <v>19</v>
      </c>
      <c r="C3985" s="7" t="n">
        <v>5704</v>
      </c>
      <c r="D3985" s="7" t="s">
        <v>287</v>
      </c>
      <c r="E3985" s="7" t="s">
        <v>288</v>
      </c>
      <c r="F3985" s="7" t="s">
        <v>20</v>
      </c>
      <c r="G3985" s="7" t="n">
        <v>0</v>
      </c>
      <c r="H3985" s="7" t="n">
        <v>1</v>
      </c>
      <c r="I3985" s="7" t="n">
        <v>0</v>
      </c>
      <c r="J3985" s="7" t="n">
        <v>0</v>
      </c>
      <c r="K3985" s="7" t="n">
        <v>0</v>
      </c>
      <c r="L3985" s="7" t="n">
        <v>0</v>
      </c>
      <c r="M3985" s="7" t="n">
        <v>1</v>
      </c>
      <c r="N3985" s="7" t="n">
        <v>1.60000002384186</v>
      </c>
      <c r="O3985" s="7" t="n">
        <v>0.0900000035762787</v>
      </c>
      <c r="P3985" s="7" t="s">
        <v>20</v>
      </c>
      <c r="Q3985" s="7" t="s">
        <v>20</v>
      </c>
      <c r="R3985" s="7" t="n">
        <v>-1</v>
      </c>
      <c r="S3985" s="7" t="n">
        <v>0</v>
      </c>
      <c r="T3985" s="7" t="n">
        <v>0</v>
      </c>
      <c r="U3985" s="7" t="n">
        <v>0</v>
      </c>
      <c r="V3985" s="7" t="n">
        <v>0</v>
      </c>
    </row>
    <row r="3986" spans="1:22">
      <c r="A3986" t="s">
        <v>4</v>
      </c>
      <c r="B3986" s="4" t="s">
        <v>5</v>
      </c>
      <c r="C3986" s="4" t="s">
        <v>10</v>
      </c>
      <c r="D3986" s="4" t="s">
        <v>8</v>
      </c>
      <c r="E3986" s="4" t="s">
        <v>8</v>
      </c>
      <c r="F3986" s="4" t="s">
        <v>8</v>
      </c>
      <c r="G3986" s="4" t="s">
        <v>7</v>
      </c>
      <c r="H3986" s="4" t="s">
        <v>16</v>
      </c>
      <c r="I3986" s="4" t="s">
        <v>15</v>
      </c>
      <c r="J3986" s="4" t="s">
        <v>15</v>
      </c>
      <c r="K3986" s="4" t="s">
        <v>15</v>
      </c>
      <c r="L3986" s="4" t="s">
        <v>15</v>
      </c>
      <c r="M3986" s="4" t="s">
        <v>15</v>
      </c>
      <c r="N3986" s="4" t="s">
        <v>15</v>
      </c>
      <c r="O3986" s="4" t="s">
        <v>15</v>
      </c>
      <c r="P3986" s="4" t="s">
        <v>8</v>
      </c>
      <c r="Q3986" s="4" t="s">
        <v>8</v>
      </c>
      <c r="R3986" s="4" t="s">
        <v>16</v>
      </c>
      <c r="S3986" s="4" t="s">
        <v>7</v>
      </c>
      <c r="T3986" s="4" t="s">
        <v>16</v>
      </c>
      <c r="U3986" s="4" t="s">
        <v>16</v>
      </c>
      <c r="V3986" s="4" t="s">
        <v>10</v>
      </c>
    </row>
    <row r="3987" spans="1:22">
      <c r="A3987" t="n">
        <v>42954</v>
      </c>
      <c r="B3987" s="52" t="n">
        <v>19</v>
      </c>
      <c r="C3987" s="7" t="n">
        <v>1600</v>
      </c>
      <c r="D3987" s="7" t="s">
        <v>463</v>
      </c>
      <c r="E3987" s="7" t="s">
        <v>464</v>
      </c>
      <c r="F3987" s="7" t="s">
        <v>20</v>
      </c>
      <c r="G3987" s="7" t="n">
        <v>0</v>
      </c>
      <c r="H3987" s="7" t="n">
        <v>1</v>
      </c>
      <c r="I3987" s="7" t="n">
        <v>0</v>
      </c>
      <c r="J3987" s="7" t="n">
        <v>0</v>
      </c>
      <c r="K3987" s="7" t="n">
        <v>0</v>
      </c>
      <c r="L3987" s="7" t="n">
        <v>0</v>
      </c>
      <c r="M3987" s="7" t="n">
        <v>1</v>
      </c>
      <c r="N3987" s="7" t="n">
        <v>1.60000002384186</v>
      </c>
      <c r="O3987" s="7" t="n">
        <v>0.0900000035762787</v>
      </c>
      <c r="P3987" s="7" t="s">
        <v>20</v>
      </c>
      <c r="Q3987" s="7" t="s">
        <v>20</v>
      </c>
      <c r="R3987" s="7" t="n">
        <v>-1</v>
      </c>
      <c r="S3987" s="7" t="n">
        <v>0</v>
      </c>
      <c r="T3987" s="7" t="n">
        <v>0</v>
      </c>
      <c r="U3987" s="7" t="n">
        <v>0</v>
      </c>
      <c r="V3987" s="7" t="n">
        <v>0</v>
      </c>
    </row>
    <row r="3988" spans="1:22">
      <c r="A3988" t="s">
        <v>4</v>
      </c>
      <c r="B3988" s="4" t="s">
        <v>5</v>
      </c>
      <c r="C3988" s="4" t="s">
        <v>10</v>
      </c>
      <c r="D3988" s="4" t="s">
        <v>7</v>
      </c>
      <c r="E3988" s="4" t="s">
        <v>7</v>
      </c>
      <c r="F3988" s="4" t="s">
        <v>8</v>
      </c>
    </row>
    <row r="3989" spans="1:22">
      <c r="A3989" t="n">
        <v>43035</v>
      </c>
      <c r="B3989" s="23" t="n">
        <v>20</v>
      </c>
      <c r="C3989" s="7" t="n">
        <v>0</v>
      </c>
      <c r="D3989" s="7" t="n">
        <v>3</v>
      </c>
      <c r="E3989" s="7" t="n">
        <v>10</v>
      </c>
      <c r="F3989" s="7" t="s">
        <v>289</v>
      </c>
    </row>
    <row r="3990" spans="1:22">
      <c r="A3990" t="s">
        <v>4</v>
      </c>
      <c r="B3990" s="4" t="s">
        <v>5</v>
      </c>
      <c r="C3990" s="4" t="s">
        <v>10</v>
      </c>
    </row>
    <row r="3991" spans="1:22">
      <c r="A3991" t="n">
        <v>43053</v>
      </c>
      <c r="B3991" s="27" t="n">
        <v>16</v>
      </c>
      <c r="C3991" s="7" t="n">
        <v>0</v>
      </c>
    </row>
    <row r="3992" spans="1:22">
      <c r="A3992" t="s">
        <v>4</v>
      </c>
      <c r="B3992" s="4" t="s">
        <v>5</v>
      </c>
      <c r="C3992" s="4" t="s">
        <v>10</v>
      </c>
      <c r="D3992" s="4" t="s">
        <v>7</v>
      </c>
      <c r="E3992" s="4" t="s">
        <v>7</v>
      </c>
      <c r="F3992" s="4" t="s">
        <v>8</v>
      </c>
    </row>
    <row r="3993" spans="1:22">
      <c r="A3993" t="n">
        <v>43056</v>
      </c>
      <c r="B3993" s="23" t="n">
        <v>20</v>
      </c>
      <c r="C3993" s="7" t="n">
        <v>7032</v>
      </c>
      <c r="D3993" s="7" t="n">
        <v>3</v>
      </c>
      <c r="E3993" s="7" t="n">
        <v>10</v>
      </c>
      <c r="F3993" s="7" t="s">
        <v>289</v>
      </c>
    </row>
    <row r="3994" spans="1:22">
      <c r="A3994" t="s">
        <v>4</v>
      </c>
      <c r="B3994" s="4" t="s">
        <v>5</v>
      </c>
      <c r="C3994" s="4" t="s">
        <v>10</v>
      </c>
    </row>
    <row r="3995" spans="1:22">
      <c r="A3995" t="n">
        <v>43074</v>
      </c>
      <c r="B3995" s="27" t="n">
        <v>16</v>
      </c>
      <c r="C3995" s="7" t="n">
        <v>0</v>
      </c>
    </row>
    <row r="3996" spans="1:22">
      <c r="A3996" t="s">
        <v>4</v>
      </c>
      <c r="B3996" s="4" t="s">
        <v>5</v>
      </c>
      <c r="C3996" s="4" t="s">
        <v>10</v>
      </c>
      <c r="D3996" s="4" t="s">
        <v>7</v>
      </c>
      <c r="E3996" s="4" t="s">
        <v>7</v>
      </c>
      <c r="F3996" s="4" t="s">
        <v>8</v>
      </c>
    </row>
    <row r="3997" spans="1:22">
      <c r="A3997" t="n">
        <v>43077</v>
      </c>
      <c r="B3997" s="23" t="n">
        <v>20</v>
      </c>
      <c r="C3997" s="7" t="n">
        <v>16</v>
      </c>
      <c r="D3997" s="7" t="n">
        <v>3</v>
      </c>
      <c r="E3997" s="7" t="n">
        <v>10</v>
      </c>
      <c r="F3997" s="7" t="s">
        <v>289</v>
      </c>
    </row>
    <row r="3998" spans="1:22">
      <c r="A3998" t="s">
        <v>4</v>
      </c>
      <c r="B3998" s="4" t="s">
        <v>5</v>
      </c>
      <c r="C3998" s="4" t="s">
        <v>10</v>
      </c>
    </row>
    <row r="3999" spans="1:22">
      <c r="A3999" t="n">
        <v>43095</v>
      </c>
      <c r="B3999" s="27" t="n">
        <v>16</v>
      </c>
      <c r="C3999" s="7" t="n">
        <v>0</v>
      </c>
    </row>
    <row r="4000" spans="1:22">
      <c r="A4000" t="s">
        <v>4</v>
      </c>
      <c r="B4000" s="4" t="s">
        <v>5</v>
      </c>
      <c r="C4000" s="4" t="s">
        <v>10</v>
      </c>
      <c r="D4000" s="4" t="s">
        <v>7</v>
      </c>
      <c r="E4000" s="4" t="s">
        <v>7</v>
      </c>
      <c r="F4000" s="4" t="s">
        <v>8</v>
      </c>
    </row>
    <row r="4001" spans="1:22">
      <c r="A4001" t="n">
        <v>43098</v>
      </c>
      <c r="B4001" s="23" t="n">
        <v>20</v>
      </c>
      <c r="C4001" s="7" t="n">
        <v>5703</v>
      </c>
      <c r="D4001" s="7" t="n">
        <v>3</v>
      </c>
      <c r="E4001" s="7" t="n">
        <v>10</v>
      </c>
      <c r="F4001" s="7" t="s">
        <v>289</v>
      </c>
    </row>
    <row r="4002" spans="1:22">
      <c r="A4002" t="s">
        <v>4</v>
      </c>
      <c r="B4002" s="4" t="s">
        <v>5</v>
      </c>
      <c r="C4002" s="4" t="s">
        <v>10</v>
      </c>
    </row>
    <row r="4003" spans="1:22">
      <c r="A4003" t="n">
        <v>43116</v>
      </c>
      <c r="B4003" s="27" t="n">
        <v>16</v>
      </c>
      <c r="C4003" s="7" t="n">
        <v>0</v>
      </c>
    </row>
    <row r="4004" spans="1:22">
      <c r="A4004" t="s">
        <v>4</v>
      </c>
      <c r="B4004" s="4" t="s">
        <v>5</v>
      </c>
      <c r="C4004" s="4" t="s">
        <v>10</v>
      </c>
      <c r="D4004" s="4" t="s">
        <v>7</v>
      </c>
      <c r="E4004" s="4" t="s">
        <v>7</v>
      </c>
      <c r="F4004" s="4" t="s">
        <v>8</v>
      </c>
    </row>
    <row r="4005" spans="1:22">
      <c r="A4005" t="n">
        <v>43119</v>
      </c>
      <c r="B4005" s="23" t="n">
        <v>20</v>
      </c>
      <c r="C4005" s="7" t="n">
        <v>5704</v>
      </c>
      <c r="D4005" s="7" t="n">
        <v>3</v>
      </c>
      <c r="E4005" s="7" t="n">
        <v>10</v>
      </c>
      <c r="F4005" s="7" t="s">
        <v>289</v>
      </c>
    </row>
    <row r="4006" spans="1:22">
      <c r="A4006" t="s">
        <v>4</v>
      </c>
      <c r="B4006" s="4" t="s">
        <v>5</v>
      </c>
      <c r="C4006" s="4" t="s">
        <v>10</v>
      </c>
    </row>
    <row r="4007" spans="1:22">
      <c r="A4007" t="n">
        <v>43137</v>
      </c>
      <c r="B4007" s="27" t="n">
        <v>16</v>
      </c>
      <c r="C4007" s="7" t="n">
        <v>0</v>
      </c>
    </row>
    <row r="4008" spans="1:22">
      <c r="A4008" t="s">
        <v>4</v>
      </c>
      <c r="B4008" s="4" t="s">
        <v>5</v>
      </c>
      <c r="C4008" s="4" t="s">
        <v>10</v>
      </c>
      <c r="D4008" s="4" t="s">
        <v>7</v>
      </c>
      <c r="E4008" s="4" t="s">
        <v>7</v>
      </c>
      <c r="F4008" s="4" t="s">
        <v>8</v>
      </c>
    </row>
    <row r="4009" spans="1:22">
      <c r="A4009" t="n">
        <v>43140</v>
      </c>
      <c r="B4009" s="23" t="n">
        <v>20</v>
      </c>
      <c r="C4009" s="7" t="n">
        <v>1600</v>
      </c>
      <c r="D4009" s="7" t="n">
        <v>3</v>
      </c>
      <c r="E4009" s="7" t="n">
        <v>10</v>
      </c>
      <c r="F4009" s="7" t="s">
        <v>289</v>
      </c>
    </row>
    <row r="4010" spans="1:22">
      <c r="A4010" t="s">
        <v>4</v>
      </c>
      <c r="B4010" s="4" t="s">
        <v>5</v>
      </c>
      <c r="C4010" s="4" t="s">
        <v>10</v>
      </c>
    </row>
    <row r="4011" spans="1:22">
      <c r="A4011" t="n">
        <v>43158</v>
      </c>
      <c r="B4011" s="27" t="n">
        <v>16</v>
      </c>
      <c r="C4011" s="7" t="n">
        <v>0</v>
      </c>
    </row>
    <row r="4012" spans="1:22">
      <c r="A4012" t="s">
        <v>4</v>
      </c>
      <c r="B4012" s="4" t="s">
        <v>5</v>
      </c>
      <c r="C4012" s="4" t="s">
        <v>7</v>
      </c>
      <c r="D4012" s="4" t="s">
        <v>10</v>
      </c>
      <c r="E4012" s="4" t="s">
        <v>7</v>
      </c>
      <c r="F4012" s="4" t="s">
        <v>8</v>
      </c>
      <c r="G4012" s="4" t="s">
        <v>8</v>
      </c>
      <c r="H4012" s="4" t="s">
        <v>8</v>
      </c>
      <c r="I4012" s="4" t="s">
        <v>8</v>
      </c>
      <c r="J4012" s="4" t="s">
        <v>8</v>
      </c>
      <c r="K4012" s="4" t="s">
        <v>8</v>
      </c>
      <c r="L4012" s="4" t="s">
        <v>8</v>
      </c>
      <c r="M4012" s="4" t="s">
        <v>8</v>
      </c>
      <c r="N4012" s="4" t="s">
        <v>8</v>
      </c>
      <c r="O4012" s="4" t="s">
        <v>8</v>
      </c>
      <c r="P4012" s="4" t="s">
        <v>8</v>
      </c>
      <c r="Q4012" s="4" t="s">
        <v>8</v>
      </c>
      <c r="R4012" s="4" t="s">
        <v>8</v>
      </c>
      <c r="S4012" s="4" t="s">
        <v>8</v>
      </c>
      <c r="T4012" s="4" t="s">
        <v>8</v>
      </c>
      <c r="U4012" s="4" t="s">
        <v>8</v>
      </c>
    </row>
    <row r="4013" spans="1:22">
      <c r="A4013" t="n">
        <v>43161</v>
      </c>
      <c r="B4013" s="29" t="n">
        <v>36</v>
      </c>
      <c r="C4013" s="7" t="n">
        <v>8</v>
      </c>
      <c r="D4013" s="7" t="n">
        <v>5703</v>
      </c>
      <c r="E4013" s="7" t="n">
        <v>0</v>
      </c>
      <c r="F4013" s="7" t="s">
        <v>50</v>
      </c>
      <c r="G4013" s="7" t="s">
        <v>20</v>
      </c>
      <c r="H4013" s="7" t="s">
        <v>20</v>
      </c>
      <c r="I4013" s="7" t="s">
        <v>20</v>
      </c>
      <c r="J4013" s="7" t="s">
        <v>20</v>
      </c>
      <c r="K4013" s="7" t="s">
        <v>20</v>
      </c>
      <c r="L4013" s="7" t="s">
        <v>20</v>
      </c>
      <c r="M4013" s="7" t="s">
        <v>20</v>
      </c>
      <c r="N4013" s="7" t="s">
        <v>20</v>
      </c>
      <c r="O4013" s="7" t="s">
        <v>20</v>
      </c>
      <c r="P4013" s="7" t="s">
        <v>20</v>
      </c>
      <c r="Q4013" s="7" t="s">
        <v>20</v>
      </c>
      <c r="R4013" s="7" t="s">
        <v>20</v>
      </c>
      <c r="S4013" s="7" t="s">
        <v>20</v>
      </c>
      <c r="T4013" s="7" t="s">
        <v>20</v>
      </c>
      <c r="U4013" s="7" t="s">
        <v>20</v>
      </c>
    </row>
    <row r="4014" spans="1:22">
      <c r="A4014" t="s">
        <v>4</v>
      </c>
      <c r="B4014" s="4" t="s">
        <v>5</v>
      </c>
      <c r="C4014" s="4" t="s">
        <v>7</v>
      </c>
      <c r="D4014" s="4" t="s">
        <v>10</v>
      </c>
      <c r="E4014" s="4" t="s">
        <v>7</v>
      </c>
      <c r="F4014" s="4" t="s">
        <v>8</v>
      </c>
      <c r="G4014" s="4" t="s">
        <v>8</v>
      </c>
      <c r="H4014" s="4" t="s">
        <v>8</v>
      </c>
      <c r="I4014" s="4" t="s">
        <v>8</v>
      </c>
      <c r="J4014" s="4" t="s">
        <v>8</v>
      </c>
      <c r="K4014" s="4" t="s">
        <v>8</v>
      </c>
      <c r="L4014" s="4" t="s">
        <v>8</v>
      </c>
      <c r="M4014" s="4" t="s">
        <v>8</v>
      </c>
      <c r="N4014" s="4" t="s">
        <v>8</v>
      </c>
      <c r="O4014" s="4" t="s">
        <v>8</v>
      </c>
      <c r="P4014" s="4" t="s">
        <v>8</v>
      </c>
      <c r="Q4014" s="4" t="s">
        <v>8</v>
      </c>
      <c r="R4014" s="4" t="s">
        <v>8</v>
      </c>
      <c r="S4014" s="4" t="s">
        <v>8</v>
      </c>
      <c r="T4014" s="4" t="s">
        <v>8</v>
      </c>
      <c r="U4014" s="4" t="s">
        <v>8</v>
      </c>
    </row>
    <row r="4015" spans="1:22">
      <c r="A4015" t="n">
        <v>43191</v>
      </c>
      <c r="B4015" s="29" t="n">
        <v>36</v>
      </c>
      <c r="C4015" s="7" t="n">
        <v>8</v>
      </c>
      <c r="D4015" s="7" t="n">
        <v>5704</v>
      </c>
      <c r="E4015" s="7" t="n">
        <v>0</v>
      </c>
      <c r="F4015" s="7" t="s">
        <v>429</v>
      </c>
      <c r="G4015" s="7" t="s">
        <v>430</v>
      </c>
      <c r="H4015" s="7" t="s">
        <v>20</v>
      </c>
      <c r="I4015" s="7" t="s">
        <v>20</v>
      </c>
      <c r="J4015" s="7" t="s">
        <v>20</v>
      </c>
      <c r="K4015" s="7" t="s">
        <v>20</v>
      </c>
      <c r="L4015" s="7" t="s">
        <v>20</v>
      </c>
      <c r="M4015" s="7" t="s">
        <v>20</v>
      </c>
      <c r="N4015" s="7" t="s">
        <v>20</v>
      </c>
      <c r="O4015" s="7" t="s">
        <v>20</v>
      </c>
      <c r="P4015" s="7" t="s">
        <v>20</v>
      </c>
      <c r="Q4015" s="7" t="s">
        <v>20</v>
      </c>
      <c r="R4015" s="7" t="s">
        <v>20</v>
      </c>
      <c r="S4015" s="7" t="s">
        <v>20</v>
      </c>
      <c r="T4015" s="7" t="s">
        <v>20</v>
      </c>
      <c r="U4015" s="7" t="s">
        <v>20</v>
      </c>
    </row>
    <row r="4016" spans="1:22">
      <c r="A4016" t="s">
        <v>4</v>
      </c>
      <c r="B4016" s="4" t="s">
        <v>5</v>
      </c>
      <c r="C4016" s="4" t="s">
        <v>7</v>
      </c>
      <c r="D4016" s="4" t="s">
        <v>10</v>
      </c>
      <c r="E4016" s="4" t="s">
        <v>7</v>
      </c>
      <c r="F4016" s="4" t="s">
        <v>8</v>
      </c>
      <c r="G4016" s="4" t="s">
        <v>8</v>
      </c>
      <c r="H4016" s="4" t="s">
        <v>8</v>
      </c>
      <c r="I4016" s="4" t="s">
        <v>8</v>
      </c>
      <c r="J4016" s="4" t="s">
        <v>8</v>
      </c>
      <c r="K4016" s="4" t="s">
        <v>8</v>
      </c>
      <c r="L4016" s="4" t="s">
        <v>8</v>
      </c>
      <c r="M4016" s="4" t="s">
        <v>8</v>
      </c>
      <c r="N4016" s="4" t="s">
        <v>8</v>
      </c>
      <c r="O4016" s="4" t="s">
        <v>8</v>
      </c>
      <c r="P4016" s="4" t="s">
        <v>8</v>
      </c>
      <c r="Q4016" s="4" t="s">
        <v>8</v>
      </c>
      <c r="R4016" s="4" t="s">
        <v>8</v>
      </c>
      <c r="S4016" s="4" t="s">
        <v>8</v>
      </c>
      <c r="T4016" s="4" t="s">
        <v>8</v>
      </c>
      <c r="U4016" s="4" t="s">
        <v>8</v>
      </c>
    </row>
    <row r="4017" spans="1:21">
      <c r="A4017" t="n">
        <v>43230</v>
      </c>
      <c r="B4017" s="29" t="n">
        <v>36</v>
      </c>
      <c r="C4017" s="7" t="n">
        <v>8</v>
      </c>
      <c r="D4017" s="7" t="n">
        <v>0</v>
      </c>
      <c r="E4017" s="7" t="n">
        <v>0</v>
      </c>
      <c r="F4017" s="7" t="s">
        <v>429</v>
      </c>
      <c r="G4017" s="7" t="s">
        <v>430</v>
      </c>
      <c r="H4017" s="7" t="s">
        <v>20</v>
      </c>
      <c r="I4017" s="7" t="s">
        <v>20</v>
      </c>
      <c r="J4017" s="7" t="s">
        <v>20</v>
      </c>
      <c r="K4017" s="7" t="s">
        <v>20</v>
      </c>
      <c r="L4017" s="7" t="s">
        <v>20</v>
      </c>
      <c r="M4017" s="7" t="s">
        <v>20</v>
      </c>
      <c r="N4017" s="7" t="s">
        <v>20</v>
      </c>
      <c r="O4017" s="7" t="s">
        <v>20</v>
      </c>
      <c r="P4017" s="7" t="s">
        <v>20</v>
      </c>
      <c r="Q4017" s="7" t="s">
        <v>20</v>
      </c>
      <c r="R4017" s="7" t="s">
        <v>20</v>
      </c>
      <c r="S4017" s="7" t="s">
        <v>20</v>
      </c>
      <c r="T4017" s="7" t="s">
        <v>20</v>
      </c>
      <c r="U4017" s="7" t="s">
        <v>20</v>
      </c>
    </row>
    <row r="4018" spans="1:21">
      <c r="A4018" t="s">
        <v>4</v>
      </c>
      <c r="B4018" s="4" t="s">
        <v>5</v>
      </c>
      <c r="C4018" s="4" t="s">
        <v>7</v>
      </c>
      <c r="D4018" s="4" t="s">
        <v>10</v>
      </c>
      <c r="E4018" s="4" t="s">
        <v>7</v>
      </c>
      <c r="F4018" s="4" t="s">
        <v>8</v>
      </c>
      <c r="G4018" s="4" t="s">
        <v>8</v>
      </c>
      <c r="H4018" s="4" t="s">
        <v>8</v>
      </c>
      <c r="I4018" s="4" t="s">
        <v>8</v>
      </c>
      <c r="J4018" s="4" t="s">
        <v>8</v>
      </c>
      <c r="K4018" s="4" t="s">
        <v>8</v>
      </c>
      <c r="L4018" s="4" t="s">
        <v>8</v>
      </c>
      <c r="M4018" s="4" t="s">
        <v>8</v>
      </c>
      <c r="N4018" s="4" t="s">
        <v>8</v>
      </c>
      <c r="O4018" s="4" t="s">
        <v>8</v>
      </c>
      <c r="P4018" s="4" t="s">
        <v>8</v>
      </c>
      <c r="Q4018" s="4" t="s">
        <v>8</v>
      </c>
      <c r="R4018" s="4" t="s">
        <v>8</v>
      </c>
      <c r="S4018" s="4" t="s">
        <v>8</v>
      </c>
      <c r="T4018" s="4" t="s">
        <v>8</v>
      </c>
      <c r="U4018" s="4" t="s">
        <v>8</v>
      </c>
    </row>
    <row r="4019" spans="1:21">
      <c r="A4019" t="n">
        <v>43269</v>
      </c>
      <c r="B4019" s="29" t="n">
        <v>36</v>
      </c>
      <c r="C4019" s="7" t="n">
        <v>8</v>
      </c>
      <c r="D4019" s="7" t="n">
        <v>16</v>
      </c>
      <c r="E4019" s="7" t="n">
        <v>0</v>
      </c>
      <c r="F4019" s="7" t="s">
        <v>465</v>
      </c>
      <c r="G4019" s="7" t="s">
        <v>20</v>
      </c>
      <c r="H4019" s="7" t="s">
        <v>20</v>
      </c>
      <c r="I4019" s="7" t="s">
        <v>20</v>
      </c>
      <c r="J4019" s="7" t="s">
        <v>20</v>
      </c>
      <c r="K4019" s="7" t="s">
        <v>20</v>
      </c>
      <c r="L4019" s="7" t="s">
        <v>20</v>
      </c>
      <c r="M4019" s="7" t="s">
        <v>20</v>
      </c>
      <c r="N4019" s="7" t="s">
        <v>20</v>
      </c>
      <c r="O4019" s="7" t="s">
        <v>20</v>
      </c>
      <c r="P4019" s="7" t="s">
        <v>20</v>
      </c>
      <c r="Q4019" s="7" t="s">
        <v>20</v>
      </c>
      <c r="R4019" s="7" t="s">
        <v>20</v>
      </c>
      <c r="S4019" s="7" t="s">
        <v>20</v>
      </c>
      <c r="T4019" s="7" t="s">
        <v>20</v>
      </c>
      <c r="U4019" s="7" t="s">
        <v>20</v>
      </c>
    </row>
    <row r="4020" spans="1:21">
      <c r="A4020" t="s">
        <v>4</v>
      </c>
      <c r="B4020" s="4" t="s">
        <v>5</v>
      </c>
      <c r="C4020" s="4" t="s">
        <v>7</v>
      </c>
    </row>
    <row r="4021" spans="1:21">
      <c r="A4021" t="n">
        <v>43301</v>
      </c>
      <c r="B4021" s="53" t="n">
        <v>116</v>
      </c>
      <c r="C4021" s="7" t="n">
        <v>0</v>
      </c>
    </row>
    <row r="4022" spans="1:21">
      <c r="A4022" t="s">
        <v>4</v>
      </c>
      <c r="B4022" s="4" t="s">
        <v>5</v>
      </c>
      <c r="C4022" s="4" t="s">
        <v>7</v>
      </c>
      <c r="D4022" s="4" t="s">
        <v>10</v>
      </c>
    </row>
    <row r="4023" spans="1:21">
      <c r="A4023" t="n">
        <v>43303</v>
      </c>
      <c r="B4023" s="53" t="n">
        <v>116</v>
      </c>
      <c r="C4023" s="7" t="n">
        <v>2</v>
      </c>
      <c r="D4023" s="7" t="n">
        <v>1</v>
      </c>
    </row>
    <row r="4024" spans="1:21">
      <c r="A4024" t="s">
        <v>4</v>
      </c>
      <c r="B4024" s="4" t="s">
        <v>5</v>
      </c>
      <c r="C4024" s="4" t="s">
        <v>7</v>
      </c>
      <c r="D4024" s="4" t="s">
        <v>16</v>
      </c>
    </row>
    <row r="4025" spans="1:21">
      <c r="A4025" t="n">
        <v>43307</v>
      </c>
      <c r="B4025" s="53" t="n">
        <v>116</v>
      </c>
      <c r="C4025" s="7" t="n">
        <v>5</v>
      </c>
      <c r="D4025" s="7" t="n">
        <v>1092616192</v>
      </c>
    </row>
    <row r="4026" spans="1:21">
      <c r="A4026" t="s">
        <v>4</v>
      </c>
      <c r="B4026" s="4" t="s">
        <v>5</v>
      </c>
      <c r="C4026" s="4" t="s">
        <v>7</v>
      </c>
      <c r="D4026" s="4" t="s">
        <v>10</v>
      </c>
    </row>
    <row r="4027" spans="1:21">
      <c r="A4027" t="n">
        <v>43313</v>
      </c>
      <c r="B4027" s="53" t="n">
        <v>116</v>
      </c>
      <c r="C4027" s="7" t="n">
        <v>6</v>
      </c>
      <c r="D4027" s="7" t="n">
        <v>1</v>
      </c>
    </row>
    <row r="4028" spans="1:21">
      <c r="A4028" t="s">
        <v>4</v>
      </c>
      <c r="B4028" s="4" t="s">
        <v>5</v>
      </c>
      <c r="C4028" s="4" t="s">
        <v>10</v>
      </c>
      <c r="D4028" s="4" t="s">
        <v>15</v>
      </c>
      <c r="E4028" s="4" t="s">
        <v>15</v>
      </c>
      <c r="F4028" s="4" t="s">
        <v>15</v>
      </c>
      <c r="G4028" s="4" t="s">
        <v>15</v>
      </c>
    </row>
    <row r="4029" spans="1:21">
      <c r="A4029" t="n">
        <v>43317</v>
      </c>
      <c r="B4029" s="26" t="n">
        <v>46</v>
      </c>
      <c r="C4029" s="7" t="n">
        <v>0</v>
      </c>
      <c r="D4029" s="7" t="n">
        <v>14.5</v>
      </c>
      <c r="E4029" s="7" t="n">
        <v>4</v>
      </c>
      <c r="F4029" s="7" t="n">
        <v>8</v>
      </c>
      <c r="G4029" s="7" t="n">
        <v>208</v>
      </c>
    </row>
    <row r="4030" spans="1:21">
      <c r="A4030" t="s">
        <v>4</v>
      </c>
      <c r="B4030" s="4" t="s">
        <v>5</v>
      </c>
      <c r="C4030" s="4" t="s">
        <v>10</v>
      </c>
      <c r="D4030" s="4" t="s">
        <v>15</v>
      </c>
      <c r="E4030" s="4" t="s">
        <v>15</v>
      </c>
      <c r="F4030" s="4" t="s">
        <v>15</v>
      </c>
      <c r="G4030" s="4" t="s">
        <v>15</v>
      </c>
    </row>
    <row r="4031" spans="1:21">
      <c r="A4031" t="n">
        <v>43336</v>
      </c>
      <c r="B4031" s="26" t="n">
        <v>46</v>
      </c>
      <c r="C4031" s="7" t="n">
        <v>16</v>
      </c>
      <c r="D4031" s="7" t="n">
        <v>14.5</v>
      </c>
      <c r="E4031" s="7" t="n">
        <v>4</v>
      </c>
      <c r="F4031" s="7" t="n">
        <v>8</v>
      </c>
      <c r="G4031" s="7" t="n">
        <v>208</v>
      </c>
    </row>
    <row r="4032" spans="1:21">
      <c r="A4032" t="s">
        <v>4</v>
      </c>
      <c r="B4032" s="4" t="s">
        <v>5</v>
      </c>
      <c r="C4032" s="4" t="s">
        <v>10</v>
      </c>
      <c r="D4032" s="4" t="s">
        <v>7</v>
      </c>
      <c r="E4032" s="4" t="s">
        <v>8</v>
      </c>
      <c r="F4032" s="4" t="s">
        <v>15</v>
      </c>
      <c r="G4032" s="4" t="s">
        <v>15</v>
      </c>
      <c r="H4032" s="4" t="s">
        <v>15</v>
      </c>
    </row>
    <row r="4033" spans="1:21">
      <c r="A4033" t="n">
        <v>43355</v>
      </c>
      <c r="B4033" s="30" t="n">
        <v>48</v>
      </c>
      <c r="C4033" s="7" t="n">
        <v>5703</v>
      </c>
      <c r="D4033" s="7" t="n">
        <v>0</v>
      </c>
      <c r="E4033" s="7" t="s">
        <v>50</v>
      </c>
      <c r="F4033" s="7" t="n">
        <v>0</v>
      </c>
      <c r="G4033" s="7" t="n">
        <v>1</v>
      </c>
      <c r="H4033" s="7" t="n">
        <v>0</v>
      </c>
    </row>
    <row r="4034" spans="1:21">
      <c r="A4034" t="s">
        <v>4</v>
      </c>
      <c r="B4034" s="4" t="s">
        <v>5</v>
      </c>
      <c r="C4034" s="4" t="s">
        <v>10</v>
      </c>
      <c r="D4034" s="4" t="s">
        <v>15</v>
      </c>
      <c r="E4034" s="4" t="s">
        <v>15</v>
      </c>
      <c r="F4034" s="4" t="s">
        <v>15</v>
      </c>
      <c r="G4034" s="4" t="s">
        <v>15</v>
      </c>
    </row>
    <row r="4035" spans="1:21">
      <c r="A4035" t="n">
        <v>43381</v>
      </c>
      <c r="B4035" s="26" t="n">
        <v>46</v>
      </c>
      <c r="C4035" s="7" t="n">
        <v>5703</v>
      </c>
      <c r="D4035" s="7" t="n">
        <v>16.3500003814697</v>
      </c>
      <c r="E4035" s="7" t="n">
        <v>4.48000001907349</v>
      </c>
      <c r="F4035" s="7" t="n">
        <v>11.1800003051758</v>
      </c>
      <c r="G4035" s="7" t="n">
        <v>180</v>
      </c>
    </row>
    <row r="4036" spans="1:21">
      <c r="A4036" t="s">
        <v>4</v>
      </c>
      <c r="B4036" s="4" t="s">
        <v>5</v>
      </c>
      <c r="C4036" s="4" t="s">
        <v>10</v>
      </c>
      <c r="D4036" s="4" t="s">
        <v>16</v>
      </c>
    </row>
    <row r="4037" spans="1:21">
      <c r="A4037" t="n">
        <v>43400</v>
      </c>
      <c r="B4037" s="31" t="n">
        <v>43</v>
      </c>
      <c r="C4037" s="7" t="n">
        <v>5703</v>
      </c>
      <c r="D4037" s="7" t="n">
        <v>512</v>
      </c>
    </row>
    <row r="4038" spans="1:21">
      <c r="A4038" t="s">
        <v>4</v>
      </c>
      <c r="B4038" s="4" t="s">
        <v>5</v>
      </c>
      <c r="C4038" s="4" t="s">
        <v>7</v>
      </c>
      <c r="D4038" s="4" t="s">
        <v>10</v>
      </c>
      <c r="E4038" s="4" t="s">
        <v>8</v>
      </c>
      <c r="F4038" s="4" t="s">
        <v>8</v>
      </c>
      <c r="G4038" s="4" t="s">
        <v>8</v>
      </c>
      <c r="H4038" s="4" t="s">
        <v>8</v>
      </c>
    </row>
    <row r="4039" spans="1:21">
      <c r="A4039" t="n">
        <v>43407</v>
      </c>
      <c r="B4039" s="32" t="n">
        <v>51</v>
      </c>
      <c r="C4039" s="7" t="n">
        <v>3</v>
      </c>
      <c r="D4039" s="7" t="n">
        <v>5703</v>
      </c>
      <c r="E4039" s="7" t="s">
        <v>39</v>
      </c>
      <c r="F4039" s="7" t="s">
        <v>55</v>
      </c>
      <c r="G4039" s="7" t="s">
        <v>41</v>
      </c>
      <c r="H4039" s="7" t="s">
        <v>42</v>
      </c>
    </row>
    <row r="4040" spans="1:21">
      <c r="A4040" t="s">
        <v>4</v>
      </c>
      <c r="B4040" s="4" t="s">
        <v>5</v>
      </c>
      <c r="C4040" s="4" t="s">
        <v>10</v>
      </c>
      <c r="D4040" s="4" t="s">
        <v>15</v>
      </c>
      <c r="E4040" s="4" t="s">
        <v>15</v>
      </c>
      <c r="F4040" s="4" t="s">
        <v>15</v>
      </c>
      <c r="G4040" s="4" t="s">
        <v>15</v>
      </c>
    </row>
    <row r="4041" spans="1:21">
      <c r="A4041" t="n">
        <v>43420</v>
      </c>
      <c r="B4041" s="26" t="n">
        <v>46</v>
      </c>
      <c r="C4041" s="7" t="n">
        <v>1600</v>
      </c>
      <c r="D4041" s="7" t="n">
        <v>17.4400005340576</v>
      </c>
      <c r="E4041" s="7" t="n">
        <v>4</v>
      </c>
      <c r="F4041" s="7" t="n">
        <v>10.4300003051758</v>
      </c>
      <c r="G4041" s="7" t="n">
        <v>307.200012207031</v>
      </c>
    </row>
    <row r="4042" spans="1:21">
      <c r="A4042" t="s">
        <v>4</v>
      </c>
      <c r="B4042" s="4" t="s">
        <v>5</v>
      </c>
      <c r="C4042" s="4" t="s">
        <v>7</v>
      </c>
      <c r="D4042" s="4" t="s">
        <v>10</v>
      </c>
      <c r="E4042" s="4" t="s">
        <v>8</v>
      </c>
      <c r="F4042" s="4" t="s">
        <v>8</v>
      </c>
      <c r="G4042" s="4" t="s">
        <v>8</v>
      </c>
      <c r="H4042" s="4" t="s">
        <v>8</v>
      </c>
    </row>
    <row r="4043" spans="1:21">
      <c r="A4043" t="n">
        <v>43439</v>
      </c>
      <c r="B4043" s="32" t="n">
        <v>51</v>
      </c>
      <c r="C4043" s="7" t="n">
        <v>3</v>
      </c>
      <c r="D4043" s="7" t="n">
        <v>1600</v>
      </c>
      <c r="E4043" s="7" t="s">
        <v>411</v>
      </c>
      <c r="F4043" s="7" t="s">
        <v>55</v>
      </c>
      <c r="G4043" s="7" t="s">
        <v>41</v>
      </c>
      <c r="H4043" s="7" t="s">
        <v>42</v>
      </c>
    </row>
    <row r="4044" spans="1:21">
      <c r="A4044" t="s">
        <v>4</v>
      </c>
      <c r="B4044" s="4" t="s">
        <v>5</v>
      </c>
      <c r="C4044" s="4" t="s">
        <v>10</v>
      </c>
      <c r="D4044" s="4" t="s">
        <v>10</v>
      </c>
      <c r="E4044" s="4" t="s">
        <v>10</v>
      </c>
    </row>
    <row r="4045" spans="1:21">
      <c r="A4045" t="n">
        <v>43452</v>
      </c>
      <c r="B4045" s="34" t="n">
        <v>61</v>
      </c>
      <c r="C4045" s="7" t="n">
        <v>1600</v>
      </c>
      <c r="D4045" s="7" t="n">
        <v>5703</v>
      </c>
      <c r="E4045" s="7" t="n">
        <v>0</v>
      </c>
    </row>
    <row r="4046" spans="1:21">
      <c r="A4046" t="s">
        <v>4</v>
      </c>
      <c r="B4046" s="4" t="s">
        <v>5</v>
      </c>
      <c r="C4046" s="4" t="s">
        <v>10</v>
      </c>
      <c r="D4046" s="4" t="s">
        <v>15</v>
      </c>
      <c r="E4046" s="4" t="s">
        <v>15</v>
      </c>
      <c r="F4046" s="4" t="s">
        <v>15</v>
      </c>
      <c r="G4046" s="4" t="s">
        <v>15</v>
      </c>
    </row>
    <row r="4047" spans="1:21">
      <c r="A4047" t="n">
        <v>43459</v>
      </c>
      <c r="B4047" s="26" t="n">
        <v>46</v>
      </c>
      <c r="C4047" s="7" t="n">
        <v>5704</v>
      </c>
      <c r="D4047" s="7" t="n">
        <v>0</v>
      </c>
      <c r="E4047" s="7" t="n">
        <v>0</v>
      </c>
      <c r="F4047" s="7" t="n">
        <v>7</v>
      </c>
      <c r="G4047" s="7" t="n">
        <v>0</v>
      </c>
    </row>
    <row r="4048" spans="1:21">
      <c r="A4048" t="s">
        <v>4</v>
      </c>
      <c r="B4048" s="4" t="s">
        <v>5</v>
      </c>
      <c r="C4048" s="4" t="s">
        <v>10</v>
      </c>
      <c r="D4048" s="4" t="s">
        <v>10</v>
      </c>
      <c r="E4048" s="4" t="s">
        <v>10</v>
      </c>
    </row>
    <row r="4049" spans="1:8">
      <c r="A4049" t="n">
        <v>43478</v>
      </c>
      <c r="B4049" s="34" t="n">
        <v>61</v>
      </c>
      <c r="C4049" s="7" t="n">
        <v>5704</v>
      </c>
      <c r="D4049" s="7" t="n">
        <v>0</v>
      </c>
      <c r="E4049" s="7" t="n">
        <v>0</v>
      </c>
    </row>
    <row r="4050" spans="1:8">
      <c r="A4050" t="s">
        <v>4</v>
      </c>
      <c r="B4050" s="4" t="s">
        <v>5</v>
      </c>
      <c r="C4050" s="4" t="s">
        <v>10</v>
      </c>
      <c r="D4050" s="4" t="s">
        <v>15</v>
      </c>
      <c r="E4050" s="4" t="s">
        <v>15</v>
      </c>
      <c r="F4050" s="4" t="s">
        <v>15</v>
      </c>
      <c r="G4050" s="4" t="s">
        <v>15</v>
      </c>
    </row>
    <row r="4051" spans="1:8">
      <c r="A4051" t="n">
        <v>43485</v>
      </c>
      <c r="B4051" s="26" t="n">
        <v>46</v>
      </c>
      <c r="C4051" s="7" t="n">
        <v>0</v>
      </c>
      <c r="D4051" s="7" t="n">
        <v>0</v>
      </c>
      <c r="E4051" s="7" t="n">
        <v>0</v>
      </c>
      <c r="F4051" s="7" t="n">
        <v>8.30000019073486</v>
      </c>
      <c r="G4051" s="7" t="n">
        <v>180</v>
      </c>
    </row>
    <row r="4052" spans="1:8">
      <c r="A4052" t="s">
        <v>4</v>
      </c>
      <c r="B4052" s="4" t="s">
        <v>5</v>
      </c>
      <c r="C4052" s="4" t="s">
        <v>10</v>
      </c>
      <c r="D4052" s="4" t="s">
        <v>10</v>
      </c>
      <c r="E4052" s="4" t="s">
        <v>10</v>
      </c>
    </row>
    <row r="4053" spans="1:8">
      <c r="A4053" t="n">
        <v>43504</v>
      </c>
      <c r="B4053" s="34" t="n">
        <v>61</v>
      </c>
      <c r="C4053" s="7" t="n">
        <v>0</v>
      </c>
      <c r="D4053" s="7" t="n">
        <v>5704</v>
      </c>
      <c r="E4053" s="7" t="n">
        <v>0</v>
      </c>
    </row>
    <row r="4054" spans="1:8">
      <c r="A4054" t="s">
        <v>4</v>
      </c>
      <c r="B4054" s="4" t="s">
        <v>5</v>
      </c>
      <c r="C4054" s="4" t="s">
        <v>10</v>
      </c>
      <c r="D4054" s="4" t="s">
        <v>15</v>
      </c>
      <c r="E4054" s="4" t="s">
        <v>15</v>
      </c>
      <c r="F4054" s="4" t="s">
        <v>15</v>
      </c>
      <c r="G4054" s="4" t="s">
        <v>15</v>
      </c>
    </row>
    <row r="4055" spans="1:8">
      <c r="A4055" t="n">
        <v>43511</v>
      </c>
      <c r="B4055" s="26" t="n">
        <v>46</v>
      </c>
      <c r="C4055" s="7" t="n">
        <v>7032</v>
      </c>
      <c r="D4055" s="7" t="n">
        <v>-0.649999976158142</v>
      </c>
      <c r="E4055" s="7" t="n">
        <v>0</v>
      </c>
      <c r="F4055" s="7" t="n">
        <v>8.44999980926514</v>
      </c>
      <c r="G4055" s="7" t="n">
        <v>180</v>
      </c>
    </row>
    <row r="4056" spans="1:8">
      <c r="A4056" t="s">
        <v>4</v>
      </c>
      <c r="B4056" s="4" t="s">
        <v>5</v>
      </c>
      <c r="C4056" s="4" t="s">
        <v>10</v>
      </c>
      <c r="D4056" s="4" t="s">
        <v>10</v>
      </c>
      <c r="E4056" s="4" t="s">
        <v>15</v>
      </c>
      <c r="F4056" s="4" t="s">
        <v>7</v>
      </c>
    </row>
    <row r="4057" spans="1:8">
      <c r="A4057" t="n">
        <v>43530</v>
      </c>
      <c r="B4057" s="64" t="n">
        <v>53</v>
      </c>
      <c r="C4057" s="7" t="n">
        <v>7032</v>
      </c>
      <c r="D4057" s="7" t="n">
        <v>5704</v>
      </c>
      <c r="E4057" s="7" t="n">
        <v>0</v>
      </c>
      <c r="F4057" s="7" t="n">
        <v>0</v>
      </c>
    </row>
    <row r="4058" spans="1:8">
      <c r="A4058" t="s">
        <v>4</v>
      </c>
      <c r="B4058" s="4" t="s">
        <v>5</v>
      </c>
      <c r="C4058" s="4" t="s">
        <v>10</v>
      </c>
      <c r="D4058" s="4" t="s">
        <v>10</v>
      </c>
      <c r="E4058" s="4" t="s">
        <v>10</v>
      </c>
    </row>
    <row r="4059" spans="1:8">
      <c r="A4059" t="n">
        <v>43540</v>
      </c>
      <c r="B4059" s="34" t="n">
        <v>61</v>
      </c>
      <c r="C4059" s="7" t="n">
        <v>7032</v>
      </c>
      <c r="D4059" s="7" t="n">
        <v>5704</v>
      </c>
      <c r="E4059" s="7" t="n">
        <v>0</v>
      </c>
    </row>
    <row r="4060" spans="1:8">
      <c r="A4060" t="s">
        <v>4</v>
      </c>
      <c r="B4060" s="4" t="s">
        <v>5</v>
      </c>
      <c r="C4060" s="4" t="s">
        <v>10</v>
      </c>
      <c r="D4060" s="4" t="s">
        <v>15</v>
      </c>
      <c r="E4060" s="4" t="s">
        <v>15</v>
      </c>
      <c r="F4060" s="4" t="s">
        <v>15</v>
      </c>
      <c r="G4060" s="4" t="s">
        <v>15</v>
      </c>
    </row>
    <row r="4061" spans="1:8">
      <c r="A4061" t="n">
        <v>43547</v>
      </c>
      <c r="B4061" s="26" t="n">
        <v>46</v>
      </c>
      <c r="C4061" s="7" t="n">
        <v>16</v>
      </c>
      <c r="D4061" s="7" t="n">
        <v>-1.14999997615814</v>
      </c>
      <c r="E4061" s="7" t="n">
        <v>0</v>
      </c>
      <c r="F4061" s="7" t="n">
        <v>8.69999980926514</v>
      </c>
      <c r="G4061" s="7" t="n">
        <v>180</v>
      </c>
    </row>
    <row r="4062" spans="1:8">
      <c r="A4062" t="s">
        <v>4</v>
      </c>
      <c r="B4062" s="4" t="s">
        <v>5</v>
      </c>
      <c r="C4062" s="4" t="s">
        <v>10</v>
      </c>
      <c r="D4062" s="4" t="s">
        <v>7</v>
      </c>
      <c r="E4062" s="4" t="s">
        <v>8</v>
      </c>
      <c r="F4062" s="4" t="s">
        <v>15</v>
      </c>
      <c r="G4062" s="4" t="s">
        <v>15</v>
      </c>
      <c r="H4062" s="4" t="s">
        <v>15</v>
      </c>
    </row>
    <row r="4063" spans="1:8">
      <c r="A4063" t="n">
        <v>43566</v>
      </c>
      <c r="B4063" s="30" t="n">
        <v>48</v>
      </c>
      <c r="C4063" s="7" t="n">
        <v>16</v>
      </c>
      <c r="D4063" s="7" t="n">
        <v>0</v>
      </c>
      <c r="E4063" s="7" t="s">
        <v>387</v>
      </c>
      <c r="F4063" s="7" t="n">
        <v>-1</v>
      </c>
      <c r="G4063" s="7" t="n">
        <v>1</v>
      </c>
      <c r="H4063" s="7" t="n">
        <v>0</v>
      </c>
    </row>
    <row r="4064" spans="1:8">
      <c r="A4064" t="s">
        <v>4</v>
      </c>
      <c r="B4064" s="4" t="s">
        <v>5</v>
      </c>
      <c r="C4064" s="4" t="s">
        <v>10</v>
      </c>
      <c r="D4064" s="4" t="s">
        <v>10</v>
      </c>
      <c r="E4064" s="4" t="s">
        <v>15</v>
      </c>
      <c r="F4064" s="4" t="s">
        <v>7</v>
      </c>
    </row>
    <row r="4065" spans="1:8">
      <c r="A4065" t="n">
        <v>43592</v>
      </c>
      <c r="B4065" s="64" t="n">
        <v>53</v>
      </c>
      <c r="C4065" s="7" t="n">
        <v>16</v>
      </c>
      <c r="D4065" s="7" t="n">
        <v>5704</v>
      </c>
      <c r="E4065" s="7" t="n">
        <v>0</v>
      </c>
      <c r="F4065" s="7" t="n">
        <v>0</v>
      </c>
    </row>
    <row r="4066" spans="1:8">
      <c r="A4066" t="s">
        <v>4</v>
      </c>
      <c r="B4066" s="4" t="s">
        <v>5</v>
      </c>
      <c r="C4066" s="4" t="s">
        <v>10</v>
      </c>
      <c r="D4066" s="4" t="s">
        <v>10</v>
      </c>
      <c r="E4066" s="4" t="s">
        <v>10</v>
      </c>
    </row>
    <row r="4067" spans="1:8">
      <c r="A4067" t="n">
        <v>43602</v>
      </c>
      <c r="B4067" s="34" t="n">
        <v>61</v>
      </c>
      <c r="C4067" s="7" t="n">
        <v>16</v>
      </c>
      <c r="D4067" s="7" t="n">
        <v>5704</v>
      </c>
      <c r="E4067" s="7" t="n">
        <v>0</v>
      </c>
    </row>
    <row r="4068" spans="1:8">
      <c r="A4068" t="s">
        <v>4</v>
      </c>
      <c r="B4068" s="4" t="s">
        <v>5</v>
      </c>
      <c r="C4068" s="4" t="s">
        <v>7</v>
      </c>
      <c r="D4068" s="4" t="s">
        <v>8</v>
      </c>
      <c r="E4068" s="4" t="s">
        <v>10</v>
      </c>
    </row>
    <row r="4069" spans="1:8">
      <c r="A4069" t="n">
        <v>43609</v>
      </c>
      <c r="B4069" s="20" t="n">
        <v>94</v>
      </c>
      <c r="C4069" s="7" t="n">
        <v>0</v>
      </c>
      <c r="D4069" s="7" t="s">
        <v>28</v>
      </c>
      <c r="E4069" s="7" t="n">
        <v>1</v>
      </c>
    </row>
    <row r="4070" spans="1:8">
      <c r="A4070" t="s">
        <v>4</v>
      </c>
      <c r="B4070" s="4" t="s">
        <v>5</v>
      </c>
      <c r="C4070" s="4" t="s">
        <v>7</v>
      </c>
      <c r="D4070" s="4" t="s">
        <v>8</v>
      </c>
      <c r="E4070" s="4" t="s">
        <v>10</v>
      </c>
    </row>
    <row r="4071" spans="1:8">
      <c r="A4071" t="n">
        <v>43621</v>
      </c>
      <c r="B4071" s="20" t="n">
        <v>94</v>
      </c>
      <c r="C4071" s="7" t="n">
        <v>0</v>
      </c>
      <c r="D4071" s="7" t="s">
        <v>28</v>
      </c>
      <c r="E4071" s="7" t="n">
        <v>2</v>
      </c>
    </row>
    <row r="4072" spans="1:8">
      <c r="A4072" t="s">
        <v>4</v>
      </c>
      <c r="B4072" s="4" t="s">
        <v>5</v>
      </c>
      <c r="C4072" s="4" t="s">
        <v>7</v>
      </c>
      <c r="D4072" s="4" t="s">
        <v>8</v>
      </c>
      <c r="E4072" s="4" t="s">
        <v>10</v>
      </c>
    </row>
    <row r="4073" spans="1:8">
      <c r="A4073" t="n">
        <v>43633</v>
      </c>
      <c r="B4073" s="20" t="n">
        <v>94</v>
      </c>
      <c r="C4073" s="7" t="n">
        <v>1</v>
      </c>
      <c r="D4073" s="7" t="s">
        <v>28</v>
      </c>
      <c r="E4073" s="7" t="n">
        <v>4</v>
      </c>
    </row>
    <row r="4074" spans="1:8">
      <c r="A4074" t="s">
        <v>4</v>
      </c>
      <c r="B4074" s="4" t="s">
        <v>5</v>
      </c>
      <c r="C4074" s="4" t="s">
        <v>7</v>
      </c>
      <c r="D4074" s="4" t="s">
        <v>8</v>
      </c>
    </row>
    <row r="4075" spans="1:8">
      <c r="A4075" t="n">
        <v>43645</v>
      </c>
      <c r="B4075" s="20" t="n">
        <v>94</v>
      </c>
      <c r="C4075" s="7" t="n">
        <v>5</v>
      </c>
      <c r="D4075" s="7" t="s">
        <v>28</v>
      </c>
    </row>
    <row r="4076" spans="1:8">
      <c r="A4076" t="s">
        <v>4</v>
      </c>
      <c r="B4076" s="4" t="s">
        <v>5</v>
      </c>
      <c r="C4076" s="4" t="s">
        <v>7</v>
      </c>
      <c r="D4076" s="4" t="s">
        <v>10</v>
      </c>
      <c r="E4076" s="4" t="s">
        <v>8</v>
      </c>
      <c r="F4076" s="4" t="s">
        <v>8</v>
      </c>
      <c r="G4076" s="4" t="s">
        <v>7</v>
      </c>
    </row>
    <row r="4077" spans="1:8">
      <c r="A4077" t="n">
        <v>43655</v>
      </c>
      <c r="B4077" s="21" t="n">
        <v>32</v>
      </c>
      <c r="C4077" s="7" t="n">
        <v>0</v>
      </c>
      <c r="D4077" s="7" t="n">
        <v>65533</v>
      </c>
      <c r="E4077" s="7" t="s">
        <v>24</v>
      </c>
      <c r="F4077" s="7" t="s">
        <v>25</v>
      </c>
      <c r="G4077" s="7" t="n">
        <v>0</v>
      </c>
    </row>
    <row r="4078" spans="1:8">
      <c r="A4078" t="s">
        <v>4</v>
      </c>
      <c r="B4078" s="4" t="s">
        <v>5</v>
      </c>
      <c r="C4078" s="4" t="s">
        <v>7</v>
      </c>
      <c r="D4078" s="4" t="s">
        <v>10</v>
      </c>
      <c r="E4078" s="4" t="s">
        <v>8</v>
      </c>
      <c r="F4078" s="4" t="s">
        <v>8</v>
      </c>
      <c r="G4078" s="4" t="s">
        <v>7</v>
      </c>
    </row>
    <row r="4079" spans="1:8">
      <c r="A4079" t="n">
        <v>43672</v>
      </c>
      <c r="B4079" s="21" t="n">
        <v>32</v>
      </c>
      <c r="C4079" s="7" t="n">
        <v>0</v>
      </c>
      <c r="D4079" s="7" t="n">
        <v>65533</v>
      </c>
      <c r="E4079" s="7" t="s">
        <v>24</v>
      </c>
      <c r="F4079" s="7" t="s">
        <v>26</v>
      </c>
      <c r="G4079" s="7" t="n">
        <v>1</v>
      </c>
    </row>
    <row r="4080" spans="1:8">
      <c r="A4080" t="s">
        <v>4</v>
      </c>
      <c r="B4080" s="4" t="s">
        <v>5</v>
      </c>
      <c r="C4080" s="4" t="s">
        <v>7</v>
      </c>
      <c r="D4080" s="4" t="s">
        <v>10</v>
      </c>
      <c r="E4080" s="4" t="s">
        <v>8</v>
      </c>
      <c r="F4080" s="4" t="s">
        <v>8</v>
      </c>
      <c r="G4080" s="4" t="s">
        <v>7</v>
      </c>
    </row>
    <row r="4081" spans="1:7">
      <c r="A4081" t="n">
        <v>43689</v>
      </c>
      <c r="B4081" s="21" t="n">
        <v>32</v>
      </c>
      <c r="C4081" s="7" t="n">
        <v>0</v>
      </c>
      <c r="D4081" s="7" t="n">
        <v>65533</v>
      </c>
      <c r="E4081" s="7" t="s">
        <v>24</v>
      </c>
      <c r="F4081" s="7" t="s">
        <v>27</v>
      </c>
      <c r="G4081" s="7" t="n">
        <v>0</v>
      </c>
    </row>
    <row r="4082" spans="1:7">
      <c r="A4082" t="s">
        <v>4</v>
      </c>
      <c r="B4082" s="4" t="s">
        <v>5</v>
      </c>
      <c r="C4082" s="4" t="s">
        <v>7</v>
      </c>
      <c r="D4082" s="4" t="s">
        <v>7</v>
      </c>
      <c r="E4082" s="4" t="s">
        <v>15</v>
      </c>
      <c r="F4082" s="4" t="s">
        <v>15</v>
      </c>
      <c r="G4082" s="4" t="s">
        <v>15</v>
      </c>
      <c r="H4082" s="4" t="s">
        <v>10</v>
      </c>
    </row>
    <row r="4083" spans="1:7">
      <c r="A4083" t="n">
        <v>43706</v>
      </c>
      <c r="B4083" s="54" t="n">
        <v>45</v>
      </c>
      <c r="C4083" s="7" t="n">
        <v>2</v>
      </c>
      <c r="D4083" s="7" t="n">
        <v>3</v>
      </c>
      <c r="E4083" s="7" t="n">
        <v>16.3500003814697</v>
      </c>
      <c r="F4083" s="7" t="n">
        <v>4.69999980926514</v>
      </c>
      <c r="G4083" s="7" t="n">
        <v>11.3500003814697</v>
      </c>
      <c r="H4083" s="7" t="n">
        <v>0</v>
      </c>
    </row>
    <row r="4084" spans="1:7">
      <c r="A4084" t="s">
        <v>4</v>
      </c>
      <c r="B4084" s="4" t="s">
        <v>5</v>
      </c>
      <c r="C4084" s="4" t="s">
        <v>7</v>
      </c>
      <c r="D4084" s="4" t="s">
        <v>7</v>
      </c>
      <c r="E4084" s="4" t="s">
        <v>15</v>
      </c>
      <c r="F4084" s="4" t="s">
        <v>15</v>
      </c>
      <c r="G4084" s="4" t="s">
        <v>15</v>
      </c>
      <c r="H4084" s="4" t="s">
        <v>10</v>
      </c>
      <c r="I4084" s="4" t="s">
        <v>7</v>
      </c>
    </row>
    <row r="4085" spans="1:7">
      <c r="A4085" t="n">
        <v>43723</v>
      </c>
      <c r="B4085" s="54" t="n">
        <v>45</v>
      </c>
      <c r="C4085" s="7" t="n">
        <v>4</v>
      </c>
      <c r="D4085" s="7" t="n">
        <v>3</v>
      </c>
      <c r="E4085" s="7" t="n">
        <v>27</v>
      </c>
      <c r="F4085" s="7" t="n">
        <v>220</v>
      </c>
      <c r="G4085" s="7" t="n">
        <v>0</v>
      </c>
      <c r="H4085" s="7" t="n">
        <v>0</v>
      </c>
      <c r="I4085" s="7" t="n">
        <v>0</v>
      </c>
    </row>
    <row r="4086" spans="1:7">
      <c r="A4086" t="s">
        <v>4</v>
      </c>
      <c r="B4086" s="4" t="s">
        <v>5</v>
      </c>
      <c r="C4086" s="4" t="s">
        <v>7</v>
      </c>
      <c r="D4086" s="4" t="s">
        <v>7</v>
      </c>
      <c r="E4086" s="4" t="s">
        <v>15</v>
      </c>
      <c r="F4086" s="4" t="s">
        <v>10</v>
      </c>
    </row>
    <row r="4087" spans="1:7">
      <c r="A4087" t="n">
        <v>43741</v>
      </c>
      <c r="B4087" s="54" t="n">
        <v>45</v>
      </c>
      <c r="C4087" s="7" t="n">
        <v>5</v>
      </c>
      <c r="D4087" s="7" t="n">
        <v>3</v>
      </c>
      <c r="E4087" s="7" t="n">
        <v>2</v>
      </c>
      <c r="F4087" s="7" t="n">
        <v>0</v>
      </c>
    </row>
    <row r="4088" spans="1:7">
      <c r="A4088" t="s">
        <v>4</v>
      </c>
      <c r="B4088" s="4" t="s">
        <v>5</v>
      </c>
      <c r="C4088" s="4" t="s">
        <v>7</v>
      </c>
      <c r="D4088" s="4" t="s">
        <v>7</v>
      </c>
      <c r="E4088" s="4" t="s">
        <v>15</v>
      </c>
      <c r="F4088" s="4" t="s">
        <v>10</v>
      </c>
    </row>
    <row r="4089" spans="1:7">
      <c r="A4089" t="n">
        <v>43750</v>
      </c>
      <c r="B4089" s="54" t="n">
        <v>45</v>
      </c>
      <c r="C4089" s="7" t="n">
        <v>11</v>
      </c>
      <c r="D4089" s="7" t="n">
        <v>3</v>
      </c>
      <c r="E4089" s="7" t="n">
        <v>34</v>
      </c>
      <c r="F4089" s="7" t="n">
        <v>0</v>
      </c>
    </row>
    <row r="4090" spans="1:7">
      <c r="A4090" t="s">
        <v>4</v>
      </c>
      <c r="B4090" s="4" t="s">
        <v>5</v>
      </c>
      <c r="C4090" s="4" t="s">
        <v>7</v>
      </c>
      <c r="D4090" s="4" t="s">
        <v>7</v>
      </c>
      <c r="E4090" s="4" t="s">
        <v>15</v>
      </c>
      <c r="F4090" s="4" t="s">
        <v>15</v>
      </c>
      <c r="G4090" s="4" t="s">
        <v>15</v>
      </c>
      <c r="H4090" s="4" t="s">
        <v>10</v>
      </c>
      <c r="I4090" s="4" t="s">
        <v>7</v>
      </c>
    </row>
    <row r="4091" spans="1:7">
      <c r="A4091" t="n">
        <v>43759</v>
      </c>
      <c r="B4091" s="54" t="n">
        <v>45</v>
      </c>
      <c r="C4091" s="7" t="n">
        <v>4</v>
      </c>
      <c r="D4091" s="7" t="n">
        <v>3</v>
      </c>
      <c r="E4091" s="7" t="n">
        <v>35</v>
      </c>
      <c r="F4091" s="7" t="n">
        <v>210</v>
      </c>
      <c r="G4091" s="7" t="n">
        <v>0</v>
      </c>
      <c r="H4091" s="7" t="n">
        <v>16000</v>
      </c>
      <c r="I4091" s="7" t="n">
        <v>0</v>
      </c>
    </row>
    <row r="4092" spans="1:7">
      <c r="A4092" t="s">
        <v>4</v>
      </c>
      <c r="B4092" s="4" t="s">
        <v>5</v>
      </c>
      <c r="C4092" s="4" t="s">
        <v>7</v>
      </c>
      <c r="D4092" s="4" t="s">
        <v>7</v>
      </c>
      <c r="E4092" s="4" t="s">
        <v>15</v>
      </c>
      <c r="F4092" s="4" t="s">
        <v>10</v>
      </c>
    </row>
    <row r="4093" spans="1:7">
      <c r="A4093" t="n">
        <v>43777</v>
      </c>
      <c r="B4093" s="54" t="n">
        <v>45</v>
      </c>
      <c r="C4093" s="7" t="n">
        <v>5</v>
      </c>
      <c r="D4093" s="7" t="n">
        <v>3</v>
      </c>
      <c r="E4093" s="7" t="n">
        <v>3.29999995231628</v>
      </c>
      <c r="F4093" s="7" t="n">
        <v>16000</v>
      </c>
    </row>
    <row r="4094" spans="1:7">
      <c r="A4094" t="s">
        <v>4</v>
      </c>
      <c r="B4094" s="4" t="s">
        <v>5</v>
      </c>
      <c r="C4094" s="4" t="s">
        <v>7</v>
      </c>
      <c r="D4094" s="4" t="s">
        <v>10</v>
      </c>
      <c r="E4094" s="4" t="s">
        <v>15</v>
      </c>
    </row>
    <row r="4095" spans="1:7">
      <c r="A4095" t="n">
        <v>43786</v>
      </c>
      <c r="B4095" s="41" t="n">
        <v>58</v>
      </c>
      <c r="C4095" s="7" t="n">
        <v>100</v>
      </c>
      <c r="D4095" s="7" t="n">
        <v>1000</v>
      </c>
      <c r="E4095" s="7" t="n">
        <v>1</v>
      </c>
    </row>
    <row r="4096" spans="1:7">
      <c r="A4096" t="s">
        <v>4</v>
      </c>
      <c r="B4096" s="4" t="s">
        <v>5</v>
      </c>
      <c r="C4096" s="4" t="s">
        <v>7</v>
      </c>
      <c r="D4096" s="4" t="s">
        <v>10</v>
      </c>
    </row>
    <row r="4097" spans="1:9">
      <c r="A4097" t="n">
        <v>43794</v>
      </c>
      <c r="B4097" s="41" t="n">
        <v>58</v>
      </c>
      <c r="C4097" s="7" t="n">
        <v>255</v>
      </c>
      <c r="D4097" s="7" t="n">
        <v>0</v>
      </c>
    </row>
    <row r="4098" spans="1:9">
      <c r="A4098" t="s">
        <v>4</v>
      </c>
      <c r="B4098" s="4" t="s">
        <v>5</v>
      </c>
      <c r="C4098" s="4" t="s">
        <v>7</v>
      </c>
      <c r="D4098" s="4" t="s">
        <v>15</v>
      </c>
      <c r="E4098" s="4" t="s">
        <v>10</v>
      </c>
      <c r="F4098" s="4" t="s">
        <v>7</v>
      </c>
    </row>
    <row r="4099" spans="1:9">
      <c r="A4099" t="n">
        <v>43798</v>
      </c>
      <c r="B4099" s="17" t="n">
        <v>49</v>
      </c>
      <c r="C4099" s="7" t="n">
        <v>3</v>
      </c>
      <c r="D4099" s="7" t="n">
        <v>0.699999988079071</v>
      </c>
      <c r="E4099" s="7" t="n">
        <v>500</v>
      </c>
      <c r="F4099" s="7" t="n">
        <v>0</v>
      </c>
    </row>
    <row r="4100" spans="1:9">
      <c r="A4100" t="s">
        <v>4</v>
      </c>
      <c r="B4100" s="4" t="s">
        <v>5</v>
      </c>
      <c r="C4100" s="4" t="s">
        <v>7</v>
      </c>
      <c r="D4100" s="4" t="s">
        <v>10</v>
      </c>
      <c r="E4100" s="4" t="s">
        <v>10</v>
      </c>
      <c r="F4100" s="4" t="s">
        <v>10</v>
      </c>
      <c r="G4100" s="4" t="s">
        <v>10</v>
      </c>
      <c r="H4100" s="4" t="s">
        <v>7</v>
      </c>
    </row>
    <row r="4101" spans="1:9">
      <c r="A4101" t="n">
        <v>43807</v>
      </c>
      <c r="B4101" s="42" t="n">
        <v>25</v>
      </c>
      <c r="C4101" s="7" t="n">
        <v>5</v>
      </c>
      <c r="D4101" s="7" t="n">
        <v>700</v>
      </c>
      <c r="E4101" s="7" t="n">
        <v>500</v>
      </c>
      <c r="F4101" s="7" t="n">
        <v>65535</v>
      </c>
      <c r="G4101" s="7" t="n">
        <v>65535</v>
      </c>
      <c r="H4101" s="7" t="n">
        <v>0</v>
      </c>
    </row>
    <row r="4102" spans="1:9">
      <c r="A4102" t="s">
        <v>4</v>
      </c>
      <c r="B4102" s="4" t="s">
        <v>5</v>
      </c>
      <c r="C4102" s="4" t="s">
        <v>10</v>
      </c>
      <c r="D4102" s="4" t="s">
        <v>7</v>
      </c>
      <c r="E4102" s="4" t="s">
        <v>7</v>
      </c>
      <c r="F4102" s="4" t="s">
        <v>16</v>
      </c>
      <c r="G4102" s="4" t="s">
        <v>59</v>
      </c>
      <c r="H4102" s="4" t="s">
        <v>7</v>
      </c>
      <c r="I4102" s="4" t="s">
        <v>7</v>
      </c>
      <c r="J4102" s="4" t="s">
        <v>7</v>
      </c>
      <c r="K4102" s="4" t="s">
        <v>16</v>
      </c>
      <c r="L4102" s="4" t="s">
        <v>59</v>
      </c>
      <c r="M4102" s="4" t="s">
        <v>7</v>
      </c>
      <c r="N4102" s="4" t="s">
        <v>7</v>
      </c>
      <c r="O4102" s="4" t="s">
        <v>7</v>
      </c>
      <c r="P4102" s="4" t="s">
        <v>16</v>
      </c>
      <c r="Q4102" s="4" t="s">
        <v>59</v>
      </c>
      <c r="R4102" s="4" t="s">
        <v>7</v>
      </c>
      <c r="S4102" s="4" t="s">
        <v>7</v>
      </c>
    </row>
    <row r="4103" spans="1:9">
      <c r="A4103" t="n">
        <v>43818</v>
      </c>
      <c r="B4103" s="43" t="n">
        <v>24</v>
      </c>
      <c r="C4103" s="7" t="n">
        <v>65533</v>
      </c>
      <c r="D4103" s="7" t="n">
        <v>11</v>
      </c>
      <c r="E4103" s="7" t="n">
        <v>17</v>
      </c>
      <c r="F4103" s="7" t="n">
        <v>52471</v>
      </c>
      <c r="G4103" s="7" t="s">
        <v>466</v>
      </c>
      <c r="H4103" s="7" t="n">
        <v>2</v>
      </c>
      <c r="I4103" s="7" t="n">
        <v>3</v>
      </c>
      <c r="J4103" s="7" t="n">
        <v>17</v>
      </c>
      <c r="K4103" s="7" t="n">
        <v>52472</v>
      </c>
      <c r="L4103" s="7" t="s">
        <v>467</v>
      </c>
      <c r="M4103" s="7" t="n">
        <v>2</v>
      </c>
      <c r="N4103" s="7" t="n">
        <v>3</v>
      </c>
      <c r="O4103" s="7" t="n">
        <v>17</v>
      </c>
      <c r="P4103" s="7" t="n">
        <v>52473</v>
      </c>
      <c r="Q4103" s="7" t="s">
        <v>468</v>
      </c>
      <c r="R4103" s="7" t="n">
        <v>2</v>
      </c>
      <c r="S4103" s="7" t="n">
        <v>0</v>
      </c>
    </row>
    <row r="4104" spans="1:9">
      <c r="A4104" t="s">
        <v>4</v>
      </c>
      <c r="B4104" s="4" t="s">
        <v>5</v>
      </c>
    </row>
    <row r="4105" spans="1:9">
      <c r="A4105" t="n">
        <v>44073</v>
      </c>
      <c r="B4105" s="38" t="n">
        <v>28</v>
      </c>
    </row>
    <row r="4106" spans="1:9">
      <c r="A4106" t="s">
        <v>4</v>
      </c>
      <c r="B4106" s="4" t="s">
        <v>5</v>
      </c>
      <c r="C4106" s="4" t="s">
        <v>7</v>
      </c>
    </row>
    <row r="4107" spans="1:9">
      <c r="A4107" t="n">
        <v>44074</v>
      </c>
      <c r="B4107" s="44" t="n">
        <v>27</v>
      </c>
      <c r="C4107" s="7" t="n">
        <v>0</v>
      </c>
    </row>
    <row r="4108" spans="1:9">
      <c r="A4108" t="s">
        <v>4</v>
      </c>
      <c r="B4108" s="4" t="s">
        <v>5</v>
      </c>
      <c r="C4108" s="4" t="s">
        <v>7</v>
      </c>
    </row>
    <row r="4109" spans="1:9">
      <c r="A4109" t="n">
        <v>44076</v>
      </c>
      <c r="B4109" s="44" t="n">
        <v>27</v>
      </c>
      <c r="C4109" s="7" t="n">
        <v>1</v>
      </c>
    </row>
    <row r="4110" spans="1:9">
      <c r="A4110" t="s">
        <v>4</v>
      </c>
      <c r="B4110" s="4" t="s">
        <v>5</v>
      </c>
      <c r="C4110" s="4" t="s">
        <v>7</v>
      </c>
      <c r="D4110" s="4" t="s">
        <v>10</v>
      </c>
      <c r="E4110" s="4" t="s">
        <v>10</v>
      </c>
      <c r="F4110" s="4" t="s">
        <v>10</v>
      </c>
      <c r="G4110" s="4" t="s">
        <v>10</v>
      </c>
      <c r="H4110" s="4" t="s">
        <v>7</v>
      </c>
    </row>
    <row r="4111" spans="1:9">
      <c r="A4111" t="n">
        <v>44078</v>
      </c>
      <c r="B4111" s="42" t="n">
        <v>25</v>
      </c>
      <c r="C4111" s="7" t="n">
        <v>5</v>
      </c>
      <c r="D4111" s="7" t="n">
        <v>65535</v>
      </c>
      <c r="E4111" s="7" t="n">
        <v>65535</v>
      </c>
      <c r="F4111" s="7" t="n">
        <v>65535</v>
      </c>
      <c r="G4111" s="7" t="n">
        <v>65535</v>
      </c>
      <c r="H4111" s="7" t="n">
        <v>0</v>
      </c>
    </row>
    <row r="4112" spans="1:9">
      <c r="A4112" t="s">
        <v>4</v>
      </c>
      <c r="B4112" s="4" t="s">
        <v>5</v>
      </c>
      <c r="C4112" s="4" t="s">
        <v>7</v>
      </c>
      <c r="D4112" s="4" t="s">
        <v>10</v>
      </c>
      <c r="E4112" s="4" t="s">
        <v>15</v>
      </c>
    </row>
    <row r="4113" spans="1:19">
      <c r="A4113" t="n">
        <v>44089</v>
      </c>
      <c r="B4113" s="41" t="n">
        <v>58</v>
      </c>
      <c r="C4113" s="7" t="n">
        <v>0</v>
      </c>
      <c r="D4113" s="7" t="n">
        <v>1000</v>
      </c>
      <c r="E4113" s="7" t="n">
        <v>1</v>
      </c>
    </row>
    <row r="4114" spans="1:19">
      <c r="A4114" t="s">
        <v>4</v>
      </c>
      <c r="B4114" s="4" t="s">
        <v>5</v>
      </c>
      <c r="C4114" s="4" t="s">
        <v>7</v>
      </c>
      <c r="D4114" s="4" t="s">
        <v>10</v>
      </c>
    </row>
    <row r="4115" spans="1:19">
      <c r="A4115" t="n">
        <v>44097</v>
      </c>
      <c r="B4115" s="41" t="n">
        <v>58</v>
      </c>
      <c r="C4115" s="7" t="n">
        <v>255</v>
      </c>
      <c r="D4115" s="7" t="n">
        <v>0</v>
      </c>
    </row>
    <row r="4116" spans="1:19">
      <c r="A4116" t="s">
        <v>4</v>
      </c>
      <c r="B4116" s="4" t="s">
        <v>5</v>
      </c>
      <c r="C4116" s="4" t="s">
        <v>7</v>
      </c>
    </row>
    <row r="4117" spans="1:19">
      <c r="A4117" t="n">
        <v>44101</v>
      </c>
      <c r="B4117" s="54" t="n">
        <v>45</v>
      </c>
      <c r="C4117" s="7" t="n">
        <v>0</v>
      </c>
    </row>
    <row r="4118" spans="1:19">
      <c r="A4118" t="s">
        <v>4</v>
      </c>
      <c r="B4118" s="4" t="s">
        <v>5</v>
      </c>
      <c r="C4118" s="4" t="s">
        <v>7</v>
      </c>
      <c r="D4118" s="4" t="s">
        <v>15</v>
      </c>
      <c r="E4118" s="4" t="s">
        <v>10</v>
      </c>
      <c r="F4118" s="4" t="s">
        <v>7</v>
      </c>
    </row>
    <row r="4119" spans="1:19">
      <c r="A4119" t="n">
        <v>44103</v>
      </c>
      <c r="B4119" s="17" t="n">
        <v>49</v>
      </c>
      <c r="C4119" s="7" t="n">
        <v>3</v>
      </c>
      <c r="D4119" s="7" t="n">
        <v>1</v>
      </c>
      <c r="E4119" s="7" t="n">
        <v>500</v>
      </c>
      <c r="F4119" s="7" t="n">
        <v>0</v>
      </c>
    </row>
    <row r="4120" spans="1:19">
      <c r="A4120" t="s">
        <v>4</v>
      </c>
      <c r="B4120" s="4" t="s">
        <v>5</v>
      </c>
      <c r="C4120" s="4" t="s">
        <v>7</v>
      </c>
      <c r="D4120" s="4" t="s">
        <v>7</v>
      </c>
      <c r="E4120" s="4" t="s">
        <v>15</v>
      </c>
      <c r="F4120" s="4" t="s">
        <v>15</v>
      </c>
      <c r="G4120" s="4" t="s">
        <v>15</v>
      </c>
      <c r="H4120" s="4" t="s">
        <v>10</v>
      </c>
    </row>
    <row r="4121" spans="1:19">
      <c r="A4121" t="n">
        <v>44112</v>
      </c>
      <c r="B4121" s="54" t="n">
        <v>45</v>
      </c>
      <c r="C4121" s="7" t="n">
        <v>2</v>
      </c>
      <c r="D4121" s="7" t="n">
        <v>3</v>
      </c>
      <c r="E4121" s="7" t="n">
        <v>0</v>
      </c>
      <c r="F4121" s="7" t="n">
        <v>2.25</v>
      </c>
      <c r="G4121" s="7" t="n">
        <v>7.5</v>
      </c>
      <c r="H4121" s="7" t="n">
        <v>0</v>
      </c>
    </row>
    <row r="4122" spans="1:19">
      <c r="A4122" t="s">
        <v>4</v>
      </c>
      <c r="B4122" s="4" t="s">
        <v>5</v>
      </c>
      <c r="C4122" s="4" t="s">
        <v>7</v>
      </c>
      <c r="D4122" s="4" t="s">
        <v>7</v>
      </c>
      <c r="E4122" s="4" t="s">
        <v>15</v>
      </c>
      <c r="F4122" s="4" t="s">
        <v>15</v>
      </c>
      <c r="G4122" s="4" t="s">
        <v>15</v>
      </c>
      <c r="H4122" s="4" t="s">
        <v>10</v>
      </c>
      <c r="I4122" s="4" t="s">
        <v>7</v>
      </c>
    </row>
    <row r="4123" spans="1:19">
      <c r="A4123" t="n">
        <v>44129</v>
      </c>
      <c r="B4123" s="54" t="n">
        <v>45</v>
      </c>
      <c r="C4123" s="7" t="n">
        <v>4</v>
      </c>
      <c r="D4123" s="7" t="n">
        <v>3</v>
      </c>
      <c r="E4123" s="7" t="n">
        <v>5</v>
      </c>
      <c r="F4123" s="7" t="n">
        <v>135</v>
      </c>
      <c r="G4123" s="7" t="n">
        <v>0</v>
      </c>
      <c r="H4123" s="7" t="n">
        <v>0</v>
      </c>
      <c r="I4123" s="7" t="n">
        <v>0</v>
      </c>
    </row>
    <row r="4124" spans="1:19">
      <c r="A4124" t="s">
        <v>4</v>
      </c>
      <c r="B4124" s="4" t="s">
        <v>5</v>
      </c>
      <c r="C4124" s="4" t="s">
        <v>7</v>
      </c>
      <c r="D4124" s="4" t="s">
        <v>7</v>
      </c>
      <c r="E4124" s="4" t="s">
        <v>15</v>
      </c>
      <c r="F4124" s="4" t="s">
        <v>10</v>
      </c>
    </row>
    <row r="4125" spans="1:19">
      <c r="A4125" t="n">
        <v>44147</v>
      </c>
      <c r="B4125" s="54" t="n">
        <v>45</v>
      </c>
      <c r="C4125" s="7" t="n">
        <v>5</v>
      </c>
      <c r="D4125" s="7" t="n">
        <v>3</v>
      </c>
      <c r="E4125" s="7" t="n">
        <v>3.70000004768372</v>
      </c>
      <c r="F4125" s="7" t="n">
        <v>0</v>
      </c>
    </row>
    <row r="4126" spans="1:19">
      <c r="A4126" t="s">
        <v>4</v>
      </c>
      <c r="B4126" s="4" t="s">
        <v>5</v>
      </c>
      <c r="C4126" s="4" t="s">
        <v>7</v>
      </c>
      <c r="D4126" s="4" t="s">
        <v>7</v>
      </c>
      <c r="E4126" s="4" t="s">
        <v>15</v>
      </c>
      <c r="F4126" s="4" t="s">
        <v>10</v>
      </c>
    </row>
    <row r="4127" spans="1:19">
      <c r="A4127" t="n">
        <v>44156</v>
      </c>
      <c r="B4127" s="54" t="n">
        <v>45</v>
      </c>
      <c r="C4127" s="7" t="n">
        <v>11</v>
      </c>
      <c r="D4127" s="7" t="n">
        <v>3</v>
      </c>
      <c r="E4127" s="7" t="n">
        <v>31.7000007629395</v>
      </c>
      <c r="F4127" s="7" t="n">
        <v>0</v>
      </c>
    </row>
    <row r="4128" spans="1:19">
      <c r="A4128" t="s">
        <v>4</v>
      </c>
      <c r="B4128" s="4" t="s">
        <v>5</v>
      </c>
      <c r="C4128" s="4" t="s">
        <v>7</v>
      </c>
      <c r="D4128" s="4" t="s">
        <v>7</v>
      </c>
      <c r="E4128" s="4" t="s">
        <v>15</v>
      </c>
      <c r="F4128" s="4" t="s">
        <v>15</v>
      </c>
      <c r="G4128" s="4" t="s">
        <v>15</v>
      </c>
      <c r="H4128" s="4" t="s">
        <v>10</v>
      </c>
    </row>
    <row r="4129" spans="1:9">
      <c r="A4129" t="n">
        <v>44165</v>
      </c>
      <c r="B4129" s="54" t="n">
        <v>45</v>
      </c>
      <c r="C4129" s="7" t="n">
        <v>2</v>
      </c>
      <c r="D4129" s="7" t="n">
        <v>3</v>
      </c>
      <c r="E4129" s="7" t="n">
        <v>0</v>
      </c>
      <c r="F4129" s="7" t="n">
        <v>1.25</v>
      </c>
      <c r="G4129" s="7" t="n">
        <v>7.5</v>
      </c>
      <c r="H4129" s="7" t="n">
        <v>5000</v>
      </c>
    </row>
    <row r="4130" spans="1:9">
      <c r="A4130" t="s">
        <v>4</v>
      </c>
      <c r="B4130" s="4" t="s">
        <v>5</v>
      </c>
      <c r="C4130" s="4" t="s">
        <v>7</v>
      </c>
      <c r="D4130" s="4" t="s">
        <v>10</v>
      </c>
      <c r="E4130" s="4" t="s">
        <v>15</v>
      </c>
    </row>
    <row r="4131" spans="1:9">
      <c r="A4131" t="n">
        <v>44182</v>
      </c>
      <c r="B4131" s="41" t="n">
        <v>58</v>
      </c>
      <c r="C4131" s="7" t="n">
        <v>100</v>
      </c>
      <c r="D4131" s="7" t="n">
        <v>1000</v>
      </c>
      <c r="E4131" s="7" t="n">
        <v>1</v>
      </c>
    </row>
    <row r="4132" spans="1:9">
      <c r="A4132" t="s">
        <v>4</v>
      </c>
      <c r="B4132" s="4" t="s">
        <v>5</v>
      </c>
      <c r="C4132" s="4" t="s">
        <v>7</v>
      </c>
      <c r="D4132" s="4" t="s">
        <v>10</v>
      </c>
    </row>
    <row r="4133" spans="1:9">
      <c r="A4133" t="n">
        <v>44190</v>
      </c>
      <c r="B4133" s="41" t="n">
        <v>58</v>
      </c>
      <c r="C4133" s="7" t="n">
        <v>255</v>
      </c>
      <c r="D4133" s="7" t="n">
        <v>0</v>
      </c>
    </row>
    <row r="4134" spans="1:9">
      <c r="A4134" t="s">
        <v>4</v>
      </c>
      <c r="B4134" s="4" t="s">
        <v>5</v>
      </c>
      <c r="C4134" s="4" t="s">
        <v>7</v>
      </c>
      <c r="D4134" s="4" t="s">
        <v>10</v>
      </c>
    </row>
    <row r="4135" spans="1:9">
      <c r="A4135" t="n">
        <v>44194</v>
      </c>
      <c r="B4135" s="54" t="n">
        <v>45</v>
      </c>
      <c r="C4135" s="7" t="n">
        <v>7</v>
      </c>
      <c r="D4135" s="7" t="n">
        <v>255</v>
      </c>
    </row>
    <row r="4136" spans="1:9">
      <c r="A4136" t="s">
        <v>4</v>
      </c>
      <c r="B4136" s="4" t="s">
        <v>5</v>
      </c>
      <c r="C4136" s="4" t="s">
        <v>7</v>
      </c>
      <c r="D4136" s="4" t="s">
        <v>10</v>
      </c>
      <c r="E4136" s="4" t="s">
        <v>15</v>
      </c>
    </row>
    <row r="4137" spans="1:9">
      <c r="A4137" t="n">
        <v>44198</v>
      </c>
      <c r="B4137" s="41" t="n">
        <v>58</v>
      </c>
      <c r="C4137" s="7" t="n">
        <v>101</v>
      </c>
      <c r="D4137" s="7" t="n">
        <v>1000</v>
      </c>
      <c r="E4137" s="7" t="n">
        <v>1</v>
      </c>
    </row>
    <row r="4138" spans="1:9">
      <c r="A4138" t="s">
        <v>4</v>
      </c>
      <c r="B4138" s="4" t="s">
        <v>5</v>
      </c>
      <c r="C4138" s="4" t="s">
        <v>7</v>
      </c>
      <c r="D4138" s="4" t="s">
        <v>10</v>
      </c>
    </row>
    <row r="4139" spans="1:9">
      <c r="A4139" t="n">
        <v>44206</v>
      </c>
      <c r="B4139" s="41" t="n">
        <v>58</v>
      </c>
      <c r="C4139" s="7" t="n">
        <v>254</v>
      </c>
      <c r="D4139" s="7" t="n">
        <v>0</v>
      </c>
    </row>
    <row r="4140" spans="1:9">
      <c r="A4140" t="s">
        <v>4</v>
      </c>
      <c r="B4140" s="4" t="s">
        <v>5</v>
      </c>
      <c r="C4140" s="4" t="s">
        <v>10</v>
      </c>
      <c r="D4140" s="4" t="s">
        <v>16</v>
      </c>
    </row>
    <row r="4141" spans="1:9">
      <c r="A4141" t="n">
        <v>44210</v>
      </c>
      <c r="B4141" s="31" t="n">
        <v>43</v>
      </c>
      <c r="C4141" s="7" t="n">
        <v>5704</v>
      </c>
      <c r="D4141" s="7" t="n">
        <v>128</v>
      </c>
    </row>
    <row r="4142" spans="1:9">
      <c r="A4142" t="s">
        <v>4</v>
      </c>
      <c r="B4142" s="4" t="s">
        <v>5</v>
      </c>
      <c r="C4142" s="4" t="s">
        <v>10</v>
      </c>
      <c r="D4142" s="4" t="s">
        <v>16</v>
      </c>
    </row>
    <row r="4143" spans="1:9">
      <c r="A4143" t="n">
        <v>44217</v>
      </c>
      <c r="B4143" s="31" t="n">
        <v>43</v>
      </c>
      <c r="C4143" s="7" t="n">
        <v>5704</v>
      </c>
      <c r="D4143" s="7" t="n">
        <v>32</v>
      </c>
    </row>
    <row r="4144" spans="1:9">
      <c r="A4144" t="s">
        <v>4</v>
      </c>
      <c r="B4144" s="4" t="s">
        <v>5</v>
      </c>
      <c r="C4144" s="4" t="s">
        <v>7</v>
      </c>
      <c r="D4144" s="4" t="s">
        <v>7</v>
      </c>
      <c r="E4144" s="4" t="s">
        <v>15</v>
      </c>
      <c r="F4144" s="4" t="s">
        <v>15</v>
      </c>
      <c r="G4144" s="4" t="s">
        <v>15</v>
      </c>
      <c r="H4144" s="4" t="s">
        <v>10</v>
      </c>
    </row>
    <row r="4145" spans="1:8">
      <c r="A4145" t="n">
        <v>44224</v>
      </c>
      <c r="B4145" s="54" t="n">
        <v>45</v>
      </c>
      <c r="C4145" s="7" t="n">
        <v>2</v>
      </c>
      <c r="D4145" s="7" t="n">
        <v>3</v>
      </c>
      <c r="E4145" s="7" t="n">
        <v>0</v>
      </c>
      <c r="F4145" s="7" t="n">
        <v>0.319999992847443</v>
      </c>
      <c r="G4145" s="7" t="n">
        <v>8.14999961853027</v>
      </c>
      <c r="H4145" s="7" t="n">
        <v>0</v>
      </c>
    </row>
    <row r="4146" spans="1:8">
      <c r="A4146" t="s">
        <v>4</v>
      </c>
      <c r="B4146" s="4" t="s">
        <v>5</v>
      </c>
      <c r="C4146" s="4" t="s">
        <v>7</v>
      </c>
      <c r="D4146" s="4" t="s">
        <v>7</v>
      </c>
      <c r="E4146" s="4" t="s">
        <v>15</v>
      </c>
      <c r="F4146" s="4" t="s">
        <v>15</v>
      </c>
      <c r="G4146" s="4" t="s">
        <v>15</v>
      </c>
      <c r="H4146" s="4" t="s">
        <v>10</v>
      </c>
      <c r="I4146" s="4" t="s">
        <v>7</v>
      </c>
    </row>
    <row r="4147" spans="1:8">
      <c r="A4147" t="n">
        <v>44241</v>
      </c>
      <c r="B4147" s="54" t="n">
        <v>45</v>
      </c>
      <c r="C4147" s="7" t="n">
        <v>4</v>
      </c>
      <c r="D4147" s="7" t="n">
        <v>3</v>
      </c>
      <c r="E4147" s="7" t="n">
        <v>21.8799991607666</v>
      </c>
      <c r="F4147" s="7" t="n">
        <v>118.569999694824</v>
      </c>
      <c r="G4147" s="7" t="n">
        <v>0</v>
      </c>
      <c r="H4147" s="7" t="n">
        <v>0</v>
      </c>
      <c r="I4147" s="7" t="n">
        <v>0</v>
      </c>
    </row>
    <row r="4148" spans="1:8">
      <c r="A4148" t="s">
        <v>4</v>
      </c>
      <c r="B4148" s="4" t="s">
        <v>5</v>
      </c>
      <c r="C4148" s="4" t="s">
        <v>7</v>
      </c>
      <c r="D4148" s="4" t="s">
        <v>7</v>
      </c>
      <c r="E4148" s="4" t="s">
        <v>15</v>
      </c>
      <c r="F4148" s="4" t="s">
        <v>10</v>
      </c>
    </row>
    <row r="4149" spans="1:8">
      <c r="A4149" t="n">
        <v>44259</v>
      </c>
      <c r="B4149" s="54" t="n">
        <v>45</v>
      </c>
      <c r="C4149" s="7" t="n">
        <v>5</v>
      </c>
      <c r="D4149" s="7" t="n">
        <v>3</v>
      </c>
      <c r="E4149" s="7" t="n">
        <v>1.29999995231628</v>
      </c>
      <c r="F4149" s="7" t="n">
        <v>0</v>
      </c>
    </row>
    <row r="4150" spans="1:8">
      <c r="A4150" t="s">
        <v>4</v>
      </c>
      <c r="B4150" s="4" t="s">
        <v>5</v>
      </c>
      <c r="C4150" s="4" t="s">
        <v>7</v>
      </c>
      <c r="D4150" s="4" t="s">
        <v>7</v>
      </c>
      <c r="E4150" s="4" t="s">
        <v>15</v>
      </c>
      <c r="F4150" s="4" t="s">
        <v>10</v>
      </c>
    </row>
    <row r="4151" spans="1:8">
      <c r="A4151" t="n">
        <v>44268</v>
      </c>
      <c r="B4151" s="54" t="n">
        <v>45</v>
      </c>
      <c r="C4151" s="7" t="n">
        <v>11</v>
      </c>
      <c r="D4151" s="7" t="n">
        <v>3</v>
      </c>
      <c r="E4151" s="7" t="n">
        <v>31.7000007629395</v>
      </c>
      <c r="F4151" s="7" t="n">
        <v>0</v>
      </c>
    </row>
    <row r="4152" spans="1:8">
      <c r="A4152" t="s">
        <v>4</v>
      </c>
      <c r="B4152" s="4" t="s">
        <v>5</v>
      </c>
      <c r="C4152" s="4" t="s">
        <v>7</v>
      </c>
      <c r="D4152" s="4" t="s">
        <v>7</v>
      </c>
      <c r="E4152" s="4" t="s">
        <v>15</v>
      </c>
      <c r="F4152" s="4" t="s">
        <v>15</v>
      </c>
      <c r="G4152" s="4" t="s">
        <v>15</v>
      </c>
      <c r="H4152" s="4" t="s">
        <v>10</v>
      </c>
    </row>
    <row r="4153" spans="1:8">
      <c r="A4153" t="n">
        <v>44277</v>
      </c>
      <c r="B4153" s="54" t="n">
        <v>45</v>
      </c>
      <c r="C4153" s="7" t="n">
        <v>2</v>
      </c>
      <c r="D4153" s="7" t="n">
        <v>3</v>
      </c>
      <c r="E4153" s="7" t="n">
        <v>0</v>
      </c>
      <c r="F4153" s="7" t="n">
        <v>1.46000003814697</v>
      </c>
      <c r="G4153" s="7" t="n">
        <v>8.14999961853027</v>
      </c>
      <c r="H4153" s="7" t="n">
        <v>6000</v>
      </c>
    </row>
    <row r="4154" spans="1:8">
      <c r="A4154" t="s">
        <v>4</v>
      </c>
      <c r="B4154" s="4" t="s">
        <v>5</v>
      </c>
      <c r="C4154" s="4" t="s">
        <v>7</v>
      </c>
      <c r="D4154" s="4" t="s">
        <v>7</v>
      </c>
      <c r="E4154" s="4" t="s">
        <v>15</v>
      </c>
      <c r="F4154" s="4" t="s">
        <v>15</v>
      </c>
      <c r="G4154" s="4" t="s">
        <v>15</v>
      </c>
      <c r="H4154" s="4" t="s">
        <v>10</v>
      </c>
      <c r="I4154" s="4" t="s">
        <v>7</v>
      </c>
    </row>
    <row r="4155" spans="1:8">
      <c r="A4155" t="n">
        <v>44294</v>
      </c>
      <c r="B4155" s="54" t="n">
        <v>45</v>
      </c>
      <c r="C4155" s="7" t="n">
        <v>4</v>
      </c>
      <c r="D4155" s="7" t="n">
        <v>3</v>
      </c>
      <c r="E4155" s="7" t="n">
        <v>-6.84999990463257</v>
      </c>
      <c r="F4155" s="7" t="n">
        <v>155</v>
      </c>
      <c r="G4155" s="7" t="n">
        <v>0</v>
      </c>
      <c r="H4155" s="7" t="n">
        <v>6000</v>
      </c>
      <c r="I4155" s="7" t="n">
        <v>0</v>
      </c>
    </row>
    <row r="4156" spans="1:8">
      <c r="A4156" t="s">
        <v>4</v>
      </c>
      <c r="B4156" s="4" t="s">
        <v>5</v>
      </c>
      <c r="C4156" s="4" t="s">
        <v>7</v>
      </c>
      <c r="D4156" s="4" t="s">
        <v>7</v>
      </c>
      <c r="E4156" s="4" t="s">
        <v>15</v>
      </c>
      <c r="F4156" s="4" t="s">
        <v>10</v>
      </c>
    </row>
    <row r="4157" spans="1:8">
      <c r="A4157" t="n">
        <v>44312</v>
      </c>
      <c r="B4157" s="54" t="n">
        <v>45</v>
      </c>
      <c r="C4157" s="7" t="n">
        <v>5</v>
      </c>
      <c r="D4157" s="7" t="n">
        <v>3</v>
      </c>
      <c r="E4157" s="7" t="n">
        <v>1.29999995231628</v>
      </c>
      <c r="F4157" s="7" t="n">
        <v>8000</v>
      </c>
    </row>
    <row r="4158" spans="1:8">
      <c r="A4158" t="s">
        <v>4</v>
      </c>
      <c r="B4158" s="4" t="s">
        <v>5</v>
      </c>
      <c r="C4158" s="4" t="s">
        <v>7</v>
      </c>
      <c r="D4158" s="4" t="s">
        <v>10</v>
      </c>
    </row>
    <row r="4159" spans="1:8">
      <c r="A4159" t="n">
        <v>44321</v>
      </c>
      <c r="B4159" s="54" t="n">
        <v>45</v>
      </c>
      <c r="C4159" s="7" t="n">
        <v>7</v>
      </c>
      <c r="D4159" s="7" t="n">
        <v>255</v>
      </c>
    </row>
    <row r="4160" spans="1:8">
      <c r="A4160" t="s">
        <v>4</v>
      </c>
      <c r="B4160" s="4" t="s">
        <v>5</v>
      </c>
      <c r="C4160" s="4" t="s">
        <v>7</v>
      </c>
      <c r="D4160" s="4" t="s">
        <v>10</v>
      </c>
      <c r="E4160" s="4" t="s">
        <v>10</v>
      </c>
      <c r="F4160" s="4" t="s">
        <v>7</v>
      </c>
    </row>
    <row r="4161" spans="1:9">
      <c r="A4161" t="n">
        <v>44325</v>
      </c>
      <c r="B4161" s="42" t="n">
        <v>25</v>
      </c>
      <c r="C4161" s="7" t="n">
        <v>1</v>
      </c>
      <c r="D4161" s="7" t="n">
        <v>60</v>
      </c>
      <c r="E4161" s="7" t="n">
        <v>640</v>
      </c>
      <c r="F4161" s="7" t="n">
        <v>2</v>
      </c>
    </row>
    <row r="4162" spans="1:9">
      <c r="A4162" t="s">
        <v>4</v>
      </c>
      <c r="B4162" s="4" t="s">
        <v>5</v>
      </c>
      <c r="C4162" s="4" t="s">
        <v>7</v>
      </c>
      <c r="D4162" s="4" t="s">
        <v>10</v>
      </c>
      <c r="E4162" s="4" t="s">
        <v>8</v>
      </c>
    </row>
    <row r="4163" spans="1:9">
      <c r="A4163" t="n">
        <v>44332</v>
      </c>
      <c r="B4163" s="32" t="n">
        <v>51</v>
      </c>
      <c r="C4163" s="7" t="n">
        <v>4</v>
      </c>
      <c r="D4163" s="7" t="n">
        <v>5704</v>
      </c>
      <c r="E4163" s="7" t="s">
        <v>322</v>
      </c>
    </row>
    <row r="4164" spans="1:9">
      <c r="A4164" t="s">
        <v>4</v>
      </c>
      <c r="B4164" s="4" t="s">
        <v>5</v>
      </c>
      <c r="C4164" s="4" t="s">
        <v>10</v>
      </c>
    </row>
    <row r="4165" spans="1:9">
      <c r="A4165" t="n">
        <v>44345</v>
      </c>
      <c r="B4165" s="27" t="n">
        <v>16</v>
      </c>
      <c r="C4165" s="7" t="n">
        <v>0</v>
      </c>
    </row>
    <row r="4166" spans="1:9">
      <c r="A4166" t="s">
        <v>4</v>
      </c>
      <c r="B4166" s="4" t="s">
        <v>5</v>
      </c>
      <c r="C4166" s="4" t="s">
        <v>10</v>
      </c>
      <c r="D4166" s="4" t="s">
        <v>7</v>
      </c>
      <c r="E4166" s="4" t="s">
        <v>16</v>
      </c>
      <c r="F4166" s="4" t="s">
        <v>59</v>
      </c>
      <c r="G4166" s="4" t="s">
        <v>7</v>
      </c>
      <c r="H4166" s="4" t="s">
        <v>7</v>
      </c>
    </row>
    <row r="4167" spans="1:9">
      <c r="A4167" t="n">
        <v>44348</v>
      </c>
      <c r="B4167" s="37" t="n">
        <v>26</v>
      </c>
      <c r="C4167" s="7" t="n">
        <v>5704</v>
      </c>
      <c r="D4167" s="7" t="n">
        <v>17</v>
      </c>
      <c r="E4167" s="7" t="n">
        <v>60814</v>
      </c>
      <c r="F4167" s="7" t="s">
        <v>469</v>
      </c>
      <c r="G4167" s="7" t="n">
        <v>2</v>
      </c>
      <c r="H4167" s="7" t="n">
        <v>0</v>
      </c>
    </row>
    <row r="4168" spans="1:9">
      <c r="A4168" t="s">
        <v>4</v>
      </c>
      <c r="B4168" s="4" t="s">
        <v>5</v>
      </c>
    </row>
    <row r="4169" spans="1:9">
      <c r="A4169" t="n">
        <v>44401</v>
      </c>
      <c r="B4169" s="38" t="n">
        <v>28</v>
      </c>
    </row>
    <row r="4170" spans="1:9">
      <c r="A4170" t="s">
        <v>4</v>
      </c>
      <c r="B4170" s="4" t="s">
        <v>5</v>
      </c>
      <c r="C4170" s="4" t="s">
        <v>7</v>
      </c>
      <c r="D4170" s="4" t="s">
        <v>10</v>
      </c>
      <c r="E4170" s="4" t="s">
        <v>10</v>
      </c>
      <c r="F4170" s="4" t="s">
        <v>7</v>
      </c>
    </row>
    <row r="4171" spans="1:9">
      <c r="A4171" t="n">
        <v>44402</v>
      </c>
      <c r="B4171" s="42" t="n">
        <v>25</v>
      </c>
      <c r="C4171" s="7" t="n">
        <v>1</v>
      </c>
      <c r="D4171" s="7" t="n">
        <v>65535</v>
      </c>
      <c r="E4171" s="7" t="n">
        <v>65535</v>
      </c>
      <c r="F4171" s="7" t="n">
        <v>0</v>
      </c>
    </row>
    <row r="4172" spans="1:9">
      <c r="A4172" t="s">
        <v>4</v>
      </c>
      <c r="B4172" s="4" t="s">
        <v>5</v>
      </c>
      <c r="C4172" s="4" t="s">
        <v>10</v>
      </c>
      <c r="D4172" s="4" t="s">
        <v>7</v>
      </c>
      <c r="E4172" s="4" t="s">
        <v>7</v>
      </c>
      <c r="F4172" s="4" t="s">
        <v>8</v>
      </c>
    </row>
    <row r="4173" spans="1:9">
      <c r="A4173" t="n">
        <v>44409</v>
      </c>
      <c r="B4173" s="23" t="n">
        <v>20</v>
      </c>
      <c r="C4173" s="7" t="n">
        <v>0</v>
      </c>
      <c r="D4173" s="7" t="n">
        <v>2</v>
      </c>
      <c r="E4173" s="7" t="n">
        <v>10</v>
      </c>
      <c r="F4173" s="7" t="s">
        <v>470</v>
      </c>
    </row>
    <row r="4174" spans="1:9">
      <c r="A4174" t="s">
        <v>4</v>
      </c>
      <c r="B4174" s="4" t="s">
        <v>5</v>
      </c>
      <c r="C4174" s="4" t="s">
        <v>10</v>
      </c>
    </row>
    <row r="4175" spans="1:9">
      <c r="A4175" t="n">
        <v>44430</v>
      </c>
      <c r="B4175" s="27" t="n">
        <v>16</v>
      </c>
      <c r="C4175" s="7" t="n">
        <v>300</v>
      </c>
    </row>
    <row r="4176" spans="1:9">
      <c r="A4176" t="s">
        <v>4</v>
      </c>
      <c r="B4176" s="4" t="s">
        <v>5</v>
      </c>
      <c r="C4176" s="4" t="s">
        <v>7</v>
      </c>
      <c r="D4176" s="4" t="s">
        <v>10</v>
      </c>
      <c r="E4176" s="4" t="s">
        <v>8</v>
      </c>
    </row>
    <row r="4177" spans="1:8">
      <c r="A4177" t="n">
        <v>44433</v>
      </c>
      <c r="B4177" s="32" t="n">
        <v>51</v>
      </c>
      <c r="C4177" s="7" t="n">
        <v>4</v>
      </c>
      <c r="D4177" s="7" t="n">
        <v>0</v>
      </c>
      <c r="E4177" s="7" t="s">
        <v>106</v>
      </c>
    </row>
    <row r="4178" spans="1:8">
      <c r="A4178" t="s">
        <v>4</v>
      </c>
      <c r="B4178" s="4" t="s">
        <v>5</v>
      </c>
      <c r="C4178" s="4" t="s">
        <v>10</v>
      </c>
    </row>
    <row r="4179" spans="1:8">
      <c r="A4179" t="n">
        <v>44447</v>
      </c>
      <c r="B4179" s="27" t="n">
        <v>16</v>
      </c>
      <c r="C4179" s="7" t="n">
        <v>0</v>
      </c>
    </row>
    <row r="4180" spans="1:8">
      <c r="A4180" t="s">
        <v>4</v>
      </c>
      <c r="B4180" s="4" t="s">
        <v>5</v>
      </c>
      <c r="C4180" s="4" t="s">
        <v>10</v>
      </c>
      <c r="D4180" s="4" t="s">
        <v>7</v>
      </c>
      <c r="E4180" s="4" t="s">
        <v>16</v>
      </c>
      <c r="F4180" s="4" t="s">
        <v>59</v>
      </c>
      <c r="G4180" s="4" t="s">
        <v>7</v>
      </c>
      <c r="H4180" s="4" t="s">
        <v>7</v>
      </c>
      <c r="I4180" s="4" t="s">
        <v>7</v>
      </c>
      <c r="J4180" s="4" t="s">
        <v>16</v>
      </c>
      <c r="K4180" s="4" t="s">
        <v>59</v>
      </c>
      <c r="L4180" s="4" t="s">
        <v>7</v>
      </c>
      <c r="M4180" s="4" t="s">
        <v>7</v>
      </c>
      <c r="N4180" s="4" t="s">
        <v>7</v>
      </c>
      <c r="O4180" s="4" t="s">
        <v>16</v>
      </c>
      <c r="P4180" s="4" t="s">
        <v>59</v>
      </c>
      <c r="Q4180" s="4" t="s">
        <v>7</v>
      </c>
      <c r="R4180" s="4" t="s">
        <v>7</v>
      </c>
      <c r="S4180" s="4" t="s">
        <v>7</v>
      </c>
      <c r="T4180" s="4" t="s">
        <v>16</v>
      </c>
      <c r="U4180" s="4" t="s">
        <v>59</v>
      </c>
      <c r="V4180" s="4" t="s">
        <v>7</v>
      </c>
      <c r="W4180" s="4" t="s">
        <v>7</v>
      </c>
    </row>
    <row r="4181" spans="1:8">
      <c r="A4181" t="n">
        <v>44450</v>
      </c>
      <c r="B4181" s="37" t="n">
        <v>26</v>
      </c>
      <c r="C4181" s="7" t="n">
        <v>0</v>
      </c>
      <c r="D4181" s="7" t="n">
        <v>17</v>
      </c>
      <c r="E4181" s="7" t="n">
        <v>60815</v>
      </c>
      <c r="F4181" s="7" t="s">
        <v>471</v>
      </c>
      <c r="G4181" s="7" t="n">
        <v>2</v>
      </c>
      <c r="H4181" s="7" t="n">
        <v>3</v>
      </c>
      <c r="I4181" s="7" t="n">
        <v>17</v>
      </c>
      <c r="J4181" s="7" t="n">
        <v>60816</v>
      </c>
      <c r="K4181" s="7" t="s">
        <v>472</v>
      </c>
      <c r="L4181" s="7" t="n">
        <v>2</v>
      </c>
      <c r="M4181" s="7" t="n">
        <v>3</v>
      </c>
      <c r="N4181" s="7" t="n">
        <v>17</v>
      </c>
      <c r="O4181" s="7" t="n">
        <v>60817</v>
      </c>
      <c r="P4181" s="7" t="s">
        <v>473</v>
      </c>
      <c r="Q4181" s="7" t="n">
        <v>2</v>
      </c>
      <c r="R4181" s="7" t="n">
        <v>3</v>
      </c>
      <c r="S4181" s="7" t="n">
        <v>17</v>
      </c>
      <c r="T4181" s="7" t="n">
        <v>60818</v>
      </c>
      <c r="U4181" s="7" t="s">
        <v>474</v>
      </c>
      <c r="V4181" s="7" t="n">
        <v>2</v>
      </c>
      <c r="W4181" s="7" t="n">
        <v>0</v>
      </c>
    </row>
    <row r="4182" spans="1:8">
      <c r="A4182" t="s">
        <v>4</v>
      </c>
      <c r="B4182" s="4" t="s">
        <v>5</v>
      </c>
    </row>
    <row r="4183" spans="1:8">
      <c r="A4183" t="n">
        <v>44745</v>
      </c>
      <c r="B4183" s="38" t="n">
        <v>28</v>
      </c>
    </row>
    <row r="4184" spans="1:8">
      <c r="A4184" t="s">
        <v>4</v>
      </c>
      <c r="B4184" s="4" t="s">
        <v>5</v>
      </c>
      <c r="C4184" s="4" t="s">
        <v>7</v>
      </c>
      <c r="D4184" s="4" t="s">
        <v>10</v>
      </c>
      <c r="E4184" s="4" t="s">
        <v>15</v>
      </c>
    </row>
    <row r="4185" spans="1:8">
      <c r="A4185" t="n">
        <v>44746</v>
      </c>
      <c r="B4185" s="41" t="n">
        <v>58</v>
      </c>
      <c r="C4185" s="7" t="n">
        <v>101</v>
      </c>
      <c r="D4185" s="7" t="n">
        <v>1000</v>
      </c>
      <c r="E4185" s="7" t="n">
        <v>1</v>
      </c>
    </row>
    <row r="4186" spans="1:8">
      <c r="A4186" t="s">
        <v>4</v>
      </c>
      <c r="B4186" s="4" t="s">
        <v>5</v>
      </c>
      <c r="C4186" s="4" t="s">
        <v>7</v>
      </c>
      <c r="D4186" s="4" t="s">
        <v>10</v>
      </c>
    </row>
    <row r="4187" spans="1:8">
      <c r="A4187" t="n">
        <v>44754</v>
      </c>
      <c r="B4187" s="41" t="n">
        <v>58</v>
      </c>
      <c r="C4187" s="7" t="n">
        <v>254</v>
      </c>
      <c r="D4187" s="7" t="n">
        <v>0</v>
      </c>
    </row>
    <row r="4188" spans="1:8">
      <c r="A4188" t="s">
        <v>4</v>
      </c>
      <c r="B4188" s="4" t="s">
        <v>5</v>
      </c>
      <c r="C4188" s="4" t="s">
        <v>10</v>
      </c>
      <c r="D4188" s="4" t="s">
        <v>16</v>
      </c>
    </row>
    <row r="4189" spans="1:8">
      <c r="A4189" t="n">
        <v>44758</v>
      </c>
      <c r="B4189" s="57" t="n">
        <v>44</v>
      </c>
      <c r="C4189" s="7" t="n">
        <v>5704</v>
      </c>
      <c r="D4189" s="7" t="n">
        <v>128</v>
      </c>
    </row>
    <row r="4190" spans="1:8">
      <c r="A4190" t="s">
        <v>4</v>
      </c>
      <c r="B4190" s="4" t="s">
        <v>5</v>
      </c>
      <c r="C4190" s="4" t="s">
        <v>10</v>
      </c>
      <c r="D4190" s="4" t="s">
        <v>16</v>
      </c>
    </row>
    <row r="4191" spans="1:8">
      <c r="A4191" t="n">
        <v>44765</v>
      </c>
      <c r="B4191" s="57" t="n">
        <v>44</v>
      </c>
      <c r="C4191" s="7" t="n">
        <v>5704</v>
      </c>
      <c r="D4191" s="7" t="n">
        <v>32</v>
      </c>
    </row>
    <row r="4192" spans="1:8">
      <c r="A4192" t="s">
        <v>4</v>
      </c>
      <c r="B4192" s="4" t="s">
        <v>5</v>
      </c>
      <c r="C4192" s="4" t="s">
        <v>7</v>
      </c>
      <c r="D4192" s="4" t="s">
        <v>7</v>
      </c>
      <c r="E4192" s="4" t="s">
        <v>15</v>
      </c>
      <c r="F4192" s="4" t="s">
        <v>15</v>
      </c>
      <c r="G4192" s="4" t="s">
        <v>15</v>
      </c>
      <c r="H4192" s="4" t="s">
        <v>10</v>
      </c>
    </row>
    <row r="4193" spans="1:23">
      <c r="A4193" t="n">
        <v>44772</v>
      </c>
      <c r="B4193" s="54" t="n">
        <v>45</v>
      </c>
      <c r="C4193" s="7" t="n">
        <v>2</v>
      </c>
      <c r="D4193" s="7" t="n">
        <v>3</v>
      </c>
      <c r="E4193" s="7" t="n">
        <v>-0.170000001788139</v>
      </c>
      <c r="F4193" s="7" t="n">
        <v>1.41999995708466</v>
      </c>
      <c r="G4193" s="7" t="n">
        <v>7.84999990463257</v>
      </c>
      <c r="H4193" s="7" t="n">
        <v>0</v>
      </c>
    </row>
    <row r="4194" spans="1:23">
      <c r="A4194" t="s">
        <v>4</v>
      </c>
      <c r="B4194" s="4" t="s">
        <v>5</v>
      </c>
      <c r="C4194" s="4" t="s">
        <v>7</v>
      </c>
      <c r="D4194" s="4" t="s">
        <v>7</v>
      </c>
      <c r="E4194" s="4" t="s">
        <v>15</v>
      </c>
      <c r="F4194" s="4" t="s">
        <v>15</v>
      </c>
      <c r="G4194" s="4" t="s">
        <v>15</v>
      </c>
      <c r="H4194" s="4" t="s">
        <v>10</v>
      </c>
      <c r="I4194" s="4" t="s">
        <v>7</v>
      </c>
    </row>
    <row r="4195" spans="1:23">
      <c r="A4195" t="n">
        <v>44789</v>
      </c>
      <c r="B4195" s="54" t="n">
        <v>45</v>
      </c>
      <c r="C4195" s="7" t="n">
        <v>4</v>
      </c>
      <c r="D4195" s="7" t="n">
        <v>3</v>
      </c>
      <c r="E4195" s="7" t="n">
        <v>13.2600002288818</v>
      </c>
      <c r="F4195" s="7" t="n">
        <v>316.760009765625</v>
      </c>
      <c r="G4195" s="7" t="n">
        <v>0</v>
      </c>
      <c r="H4195" s="7" t="n">
        <v>0</v>
      </c>
      <c r="I4195" s="7" t="n">
        <v>0</v>
      </c>
    </row>
    <row r="4196" spans="1:23">
      <c r="A4196" t="s">
        <v>4</v>
      </c>
      <c r="B4196" s="4" t="s">
        <v>5</v>
      </c>
      <c r="C4196" s="4" t="s">
        <v>7</v>
      </c>
      <c r="D4196" s="4" t="s">
        <v>7</v>
      </c>
      <c r="E4196" s="4" t="s">
        <v>15</v>
      </c>
      <c r="F4196" s="4" t="s">
        <v>10</v>
      </c>
    </row>
    <row r="4197" spans="1:23">
      <c r="A4197" t="n">
        <v>44807</v>
      </c>
      <c r="B4197" s="54" t="n">
        <v>45</v>
      </c>
      <c r="C4197" s="7" t="n">
        <v>5</v>
      </c>
      <c r="D4197" s="7" t="n">
        <v>3</v>
      </c>
      <c r="E4197" s="7" t="n">
        <v>1.5</v>
      </c>
      <c r="F4197" s="7" t="n">
        <v>0</v>
      </c>
    </row>
    <row r="4198" spans="1:23">
      <c r="A4198" t="s">
        <v>4</v>
      </c>
      <c r="B4198" s="4" t="s">
        <v>5</v>
      </c>
      <c r="C4198" s="4" t="s">
        <v>7</v>
      </c>
      <c r="D4198" s="4" t="s">
        <v>7</v>
      </c>
      <c r="E4198" s="4" t="s">
        <v>15</v>
      </c>
      <c r="F4198" s="4" t="s">
        <v>10</v>
      </c>
    </row>
    <row r="4199" spans="1:23">
      <c r="A4199" t="n">
        <v>44816</v>
      </c>
      <c r="B4199" s="54" t="n">
        <v>45</v>
      </c>
      <c r="C4199" s="7" t="n">
        <v>11</v>
      </c>
      <c r="D4199" s="7" t="n">
        <v>3</v>
      </c>
      <c r="E4199" s="7" t="n">
        <v>31.7000007629395</v>
      </c>
      <c r="F4199" s="7" t="n">
        <v>0</v>
      </c>
    </row>
    <row r="4200" spans="1:23">
      <c r="A4200" t="s">
        <v>4</v>
      </c>
      <c r="B4200" s="4" t="s">
        <v>5</v>
      </c>
      <c r="C4200" s="4" t="s">
        <v>10</v>
      </c>
      <c r="D4200" s="4" t="s">
        <v>15</v>
      </c>
      <c r="E4200" s="4" t="s">
        <v>15</v>
      </c>
      <c r="F4200" s="4" t="s">
        <v>15</v>
      </c>
      <c r="G4200" s="4" t="s">
        <v>10</v>
      </c>
      <c r="H4200" s="4" t="s">
        <v>10</v>
      </c>
    </row>
    <row r="4201" spans="1:23">
      <c r="A4201" t="n">
        <v>44825</v>
      </c>
      <c r="B4201" s="28" t="n">
        <v>60</v>
      </c>
      <c r="C4201" s="7" t="n">
        <v>0</v>
      </c>
      <c r="D4201" s="7" t="n">
        <v>0</v>
      </c>
      <c r="E4201" s="7" t="n">
        <v>0</v>
      </c>
      <c r="F4201" s="7" t="n">
        <v>0</v>
      </c>
      <c r="G4201" s="7" t="n">
        <v>0</v>
      </c>
      <c r="H4201" s="7" t="n">
        <v>1</v>
      </c>
    </row>
    <row r="4202" spans="1:23">
      <c r="A4202" t="s">
        <v>4</v>
      </c>
      <c r="B4202" s="4" t="s">
        <v>5</v>
      </c>
      <c r="C4202" s="4" t="s">
        <v>10</v>
      </c>
      <c r="D4202" s="4" t="s">
        <v>15</v>
      </c>
      <c r="E4202" s="4" t="s">
        <v>15</v>
      </c>
      <c r="F4202" s="4" t="s">
        <v>15</v>
      </c>
      <c r="G4202" s="4" t="s">
        <v>10</v>
      </c>
      <c r="H4202" s="4" t="s">
        <v>10</v>
      </c>
    </row>
    <row r="4203" spans="1:23">
      <c r="A4203" t="n">
        <v>44844</v>
      </c>
      <c r="B4203" s="28" t="n">
        <v>60</v>
      </c>
      <c r="C4203" s="7" t="n">
        <v>0</v>
      </c>
      <c r="D4203" s="7" t="n">
        <v>0</v>
      </c>
      <c r="E4203" s="7" t="n">
        <v>0</v>
      </c>
      <c r="F4203" s="7" t="n">
        <v>0</v>
      </c>
      <c r="G4203" s="7" t="n">
        <v>0</v>
      </c>
      <c r="H4203" s="7" t="n">
        <v>0</v>
      </c>
    </row>
    <row r="4204" spans="1:23">
      <c r="A4204" t="s">
        <v>4</v>
      </c>
      <c r="B4204" s="4" t="s">
        <v>5</v>
      </c>
      <c r="C4204" s="4" t="s">
        <v>10</v>
      </c>
      <c r="D4204" s="4" t="s">
        <v>10</v>
      </c>
      <c r="E4204" s="4" t="s">
        <v>10</v>
      </c>
    </row>
    <row r="4205" spans="1:23">
      <c r="A4205" t="n">
        <v>44863</v>
      </c>
      <c r="B4205" s="34" t="n">
        <v>61</v>
      </c>
      <c r="C4205" s="7" t="n">
        <v>0</v>
      </c>
      <c r="D4205" s="7" t="n">
        <v>65533</v>
      </c>
      <c r="E4205" s="7" t="n">
        <v>0</v>
      </c>
    </row>
    <row r="4206" spans="1:23">
      <c r="A4206" t="s">
        <v>4</v>
      </c>
      <c r="B4206" s="4" t="s">
        <v>5</v>
      </c>
      <c r="C4206" s="4" t="s">
        <v>10</v>
      </c>
      <c r="D4206" s="4" t="s">
        <v>15</v>
      </c>
      <c r="E4206" s="4" t="s">
        <v>15</v>
      </c>
      <c r="F4206" s="4" t="s">
        <v>15</v>
      </c>
      <c r="G4206" s="4" t="s">
        <v>10</v>
      </c>
      <c r="H4206" s="4" t="s">
        <v>10</v>
      </c>
    </row>
    <row r="4207" spans="1:23">
      <c r="A4207" t="n">
        <v>44870</v>
      </c>
      <c r="B4207" s="28" t="n">
        <v>60</v>
      </c>
      <c r="C4207" s="7" t="n">
        <v>5704</v>
      </c>
      <c r="D4207" s="7" t="n">
        <v>0</v>
      </c>
      <c r="E4207" s="7" t="n">
        <v>0</v>
      </c>
      <c r="F4207" s="7" t="n">
        <v>0</v>
      </c>
      <c r="G4207" s="7" t="n">
        <v>0</v>
      </c>
      <c r="H4207" s="7" t="n">
        <v>1</v>
      </c>
    </row>
    <row r="4208" spans="1:23">
      <c r="A4208" t="s">
        <v>4</v>
      </c>
      <c r="B4208" s="4" t="s">
        <v>5</v>
      </c>
      <c r="C4208" s="4" t="s">
        <v>10</v>
      </c>
      <c r="D4208" s="4" t="s">
        <v>15</v>
      </c>
      <c r="E4208" s="4" t="s">
        <v>15</v>
      </c>
      <c r="F4208" s="4" t="s">
        <v>15</v>
      </c>
      <c r="G4208" s="4" t="s">
        <v>10</v>
      </c>
      <c r="H4208" s="4" t="s">
        <v>10</v>
      </c>
    </row>
    <row r="4209" spans="1:9">
      <c r="A4209" t="n">
        <v>44889</v>
      </c>
      <c r="B4209" s="28" t="n">
        <v>60</v>
      </c>
      <c r="C4209" s="7" t="n">
        <v>5704</v>
      </c>
      <c r="D4209" s="7" t="n">
        <v>0</v>
      </c>
      <c r="E4209" s="7" t="n">
        <v>0</v>
      </c>
      <c r="F4209" s="7" t="n">
        <v>0</v>
      </c>
      <c r="G4209" s="7" t="n">
        <v>0</v>
      </c>
      <c r="H4209" s="7" t="n">
        <v>0</v>
      </c>
    </row>
    <row r="4210" spans="1:9">
      <c r="A4210" t="s">
        <v>4</v>
      </c>
      <c r="B4210" s="4" t="s">
        <v>5</v>
      </c>
      <c r="C4210" s="4" t="s">
        <v>10</v>
      </c>
      <c r="D4210" s="4" t="s">
        <v>10</v>
      </c>
      <c r="E4210" s="4" t="s">
        <v>10</v>
      </c>
    </row>
    <row r="4211" spans="1:9">
      <c r="A4211" t="n">
        <v>44908</v>
      </c>
      <c r="B4211" s="34" t="n">
        <v>61</v>
      </c>
      <c r="C4211" s="7" t="n">
        <v>5704</v>
      </c>
      <c r="D4211" s="7" t="n">
        <v>65533</v>
      </c>
      <c r="E4211" s="7" t="n">
        <v>0</v>
      </c>
    </row>
    <row r="4212" spans="1:9">
      <c r="A4212" t="s">
        <v>4</v>
      </c>
      <c r="B4212" s="4" t="s">
        <v>5</v>
      </c>
      <c r="C4212" s="4" t="s">
        <v>10</v>
      </c>
      <c r="D4212" s="4" t="s">
        <v>8</v>
      </c>
      <c r="E4212" s="4" t="s">
        <v>7</v>
      </c>
      <c r="F4212" s="4" t="s">
        <v>7</v>
      </c>
      <c r="G4212" s="4" t="s">
        <v>7</v>
      </c>
      <c r="H4212" s="4" t="s">
        <v>7</v>
      </c>
      <c r="I4212" s="4" t="s">
        <v>7</v>
      </c>
      <c r="J4212" s="4" t="s">
        <v>15</v>
      </c>
      <c r="K4212" s="4" t="s">
        <v>15</v>
      </c>
      <c r="L4212" s="4" t="s">
        <v>15</v>
      </c>
      <c r="M4212" s="4" t="s">
        <v>15</v>
      </c>
      <c r="N4212" s="4" t="s">
        <v>7</v>
      </c>
    </row>
    <row r="4213" spans="1:9">
      <c r="A4213" t="n">
        <v>44915</v>
      </c>
      <c r="B4213" s="66" t="n">
        <v>34</v>
      </c>
      <c r="C4213" s="7" t="n">
        <v>0</v>
      </c>
      <c r="D4213" s="7" t="s">
        <v>475</v>
      </c>
      <c r="E4213" s="7" t="n">
        <v>1</v>
      </c>
      <c r="F4213" s="7" t="n">
        <v>0</v>
      </c>
      <c r="G4213" s="7" t="n">
        <v>0</v>
      </c>
      <c r="H4213" s="7" t="n">
        <v>0</v>
      </c>
      <c r="I4213" s="7" t="n">
        <v>0</v>
      </c>
      <c r="J4213" s="7" t="n">
        <v>0</v>
      </c>
      <c r="K4213" s="7" t="n">
        <v>-1</v>
      </c>
      <c r="L4213" s="7" t="n">
        <v>-1</v>
      </c>
      <c r="M4213" s="7" t="n">
        <v>-1</v>
      </c>
      <c r="N4213" s="7" t="n">
        <v>0</v>
      </c>
    </row>
    <row r="4214" spans="1:9">
      <c r="A4214" t="s">
        <v>4</v>
      </c>
      <c r="B4214" s="4" t="s">
        <v>5</v>
      </c>
      <c r="C4214" s="4" t="s">
        <v>10</v>
      </c>
      <c r="D4214" s="4" t="s">
        <v>8</v>
      </c>
      <c r="E4214" s="4" t="s">
        <v>7</v>
      </c>
      <c r="F4214" s="4" t="s">
        <v>7</v>
      </c>
      <c r="G4214" s="4" t="s">
        <v>7</v>
      </c>
      <c r="H4214" s="4" t="s">
        <v>7</v>
      </c>
      <c r="I4214" s="4" t="s">
        <v>7</v>
      </c>
      <c r="J4214" s="4" t="s">
        <v>15</v>
      </c>
      <c r="K4214" s="4" t="s">
        <v>15</v>
      </c>
      <c r="L4214" s="4" t="s">
        <v>15</v>
      </c>
      <c r="M4214" s="4" t="s">
        <v>15</v>
      </c>
      <c r="N4214" s="4" t="s">
        <v>7</v>
      </c>
    </row>
    <row r="4215" spans="1:9">
      <c r="A4215" t="n">
        <v>44946</v>
      </c>
      <c r="B4215" s="66" t="n">
        <v>34</v>
      </c>
      <c r="C4215" s="7" t="n">
        <v>5704</v>
      </c>
      <c r="D4215" s="7" t="s">
        <v>475</v>
      </c>
      <c r="E4215" s="7" t="n">
        <v>1</v>
      </c>
      <c r="F4215" s="7" t="n">
        <v>0</v>
      </c>
      <c r="G4215" s="7" t="n">
        <v>0</v>
      </c>
      <c r="H4215" s="7" t="n">
        <v>0</v>
      </c>
      <c r="I4215" s="7" t="n">
        <v>0</v>
      </c>
      <c r="J4215" s="7" t="n">
        <v>0</v>
      </c>
      <c r="K4215" s="7" t="n">
        <v>-1</v>
      </c>
      <c r="L4215" s="7" t="n">
        <v>-1</v>
      </c>
      <c r="M4215" s="7" t="n">
        <v>-1</v>
      </c>
      <c r="N4215" s="7" t="n">
        <v>0</v>
      </c>
    </row>
    <row r="4216" spans="1:9">
      <c r="A4216" t="s">
        <v>4</v>
      </c>
      <c r="B4216" s="4" t="s">
        <v>5</v>
      </c>
      <c r="C4216" s="4" t="s">
        <v>7</v>
      </c>
      <c r="D4216" s="4" t="s">
        <v>7</v>
      </c>
      <c r="E4216" s="4" t="s">
        <v>15</v>
      </c>
      <c r="F4216" s="4" t="s">
        <v>15</v>
      </c>
      <c r="G4216" s="4" t="s">
        <v>15</v>
      </c>
      <c r="H4216" s="4" t="s">
        <v>10</v>
      </c>
    </row>
    <row r="4217" spans="1:9">
      <c r="A4217" t="n">
        <v>44977</v>
      </c>
      <c r="B4217" s="54" t="n">
        <v>45</v>
      </c>
      <c r="C4217" s="7" t="n">
        <v>2</v>
      </c>
      <c r="D4217" s="7" t="n">
        <v>3</v>
      </c>
      <c r="E4217" s="7" t="n">
        <v>-0.0399999991059303</v>
      </c>
      <c r="F4217" s="7" t="n">
        <v>1.41999995708466</v>
      </c>
      <c r="G4217" s="7" t="n">
        <v>8.21000003814697</v>
      </c>
      <c r="H4217" s="7" t="n">
        <v>3000</v>
      </c>
    </row>
    <row r="4218" spans="1:9">
      <c r="A4218" t="s">
        <v>4</v>
      </c>
      <c r="B4218" s="4" t="s">
        <v>5</v>
      </c>
      <c r="C4218" s="4" t="s">
        <v>7</v>
      </c>
      <c r="D4218" s="4" t="s">
        <v>7</v>
      </c>
      <c r="E4218" s="4" t="s">
        <v>15</v>
      </c>
      <c r="F4218" s="4" t="s">
        <v>15</v>
      </c>
      <c r="G4218" s="4" t="s">
        <v>15</v>
      </c>
      <c r="H4218" s="4" t="s">
        <v>10</v>
      </c>
      <c r="I4218" s="4" t="s">
        <v>7</v>
      </c>
    </row>
    <row r="4219" spans="1:9">
      <c r="A4219" t="n">
        <v>44994</v>
      </c>
      <c r="B4219" s="54" t="n">
        <v>45</v>
      </c>
      <c r="C4219" s="7" t="n">
        <v>4</v>
      </c>
      <c r="D4219" s="7" t="n">
        <v>3</v>
      </c>
      <c r="E4219" s="7" t="n">
        <v>21.6100006103516</v>
      </c>
      <c r="F4219" s="7" t="n">
        <v>320.279998779297</v>
      </c>
      <c r="G4219" s="7" t="n">
        <v>0</v>
      </c>
      <c r="H4219" s="7" t="n">
        <v>3000</v>
      </c>
      <c r="I4219" s="7" t="n">
        <v>0</v>
      </c>
    </row>
    <row r="4220" spans="1:9">
      <c r="A4220" t="s">
        <v>4</v>
      </c>
      <c r="B4220" s="4" t="s">
        <v>5</v>
      </c>
      <c r="C4220" s="4" t="s">
        <v>7</v>
      </c>
      <c r="D4220" s="4" t="s">
        <v>7</v>
      </c>
      <c r="E4220" s="4" t="s">
        <v>15</v>
      </c>
      <c r="F4220" s="4" t="s">
        <v>10</v>
      </c>
    </row>
    <row r="4221" spans="1:9">
      <c r="A4221" t="n">
        <v>45012</v>
      </c>
      <c r="B4221" s="54" t="n">
        <v>45</v>
      </c>
      <c r="C4221" s="7" t="n">
        <v>5</v>
      </c>
      <c r="D4221" s="7" t="n">
        <v>3</v>
      </c>
      <c r="E4221" s="7" t="n">
        <v>1.5</v>
      </c>
      <c r="F4221" s="7" t="n">
        <v>3000</v>
      </c>
    </row>
    <row r="4222" spans="1:9">
      <c r="A4222" t="s">
        <v>4</v>
      </c>
      <c r="B4222" s="4" t="s">
        <v>5</v>
      </c>
      <c r="C4222" s="4" t="s">
        <v>7</v>
      </c>
      <c r="D4222" s="4" t="s">
        <v>7</v>
      </c>
      <c r="E4222" s="4" t="s">
        <v>15</v>
      </c>
      <c r="F4222" s="4" t="s">
        <v>10</v>
      </c>
    </row>
    <row r="4223" spans="1:9">
      <c r="A4223" t="n">
        <v>45021</v>
      </c>
      <c r="B4223" s="54" t="n">
        <v>45</v>
      </c>
      <c r="C4223" s="7" t="n">
        <v>11</v>
      </c>
      <c r="D4223" s="7" t="n">
        <v>3</v>
      </c>
      <c r="E4223" s="7" t="n">
        <v>31.7000007629395</v>
      </c>
      <c r="F4223" s="7" t="n">
        <v>3000</v>
      </c>
    </row>
    <row r="4224" spans="1:9">
      <c r="A4224" t="s">
        <v>4</v>
      </c>
      <c r="B4224" s="4" t="s">
        <v>5</v>
      </c>
      <c r="C4224" s="4" t="s">
        <v>10</v>
      </c>
      <c r="D4224" s="4" t="s">
        <v>10</v>
      </c>
      <c r="E4224" s="4" t="s">
        <v>15</v>
      </c>
      <c r="F4224" s="4" t="s">
        <v>15</v>
      </c>
      <c r="G4224" s="4" t="s">
        <v>15</v>
      </c>
      <c r="H4224" s="4" t="s">
        <v>15</v>
      </c>
      <c r="I4224" s="4" t="s">
        <v>7</v>
      </c>
      <c r="J4224" s="4" t="s">
        <v>10</v>
      </c>
    </row>
    <row r="4225" spans="1:14">
      <c r="A4225" t="n">
        <v>45030</v>
      </c>
      <c r="B4225" s="67" t="n">
        <v>55</v>
      </c>
      <c r="C4225" s="7" t="n">
        <v>5704</v>
      </c>
      <c r="D4225" s="7" t="n">
        <v>65533</v>
      </c>
      <c r="E4225" s="7" t="n">
        <v>0</v>
      </c>
      <c r="F4225" s="7" t="n">
        <v>0.00999999977648258</v>
      </c>
      <c r="G4225" s="7" t="n">
        <v>7.69000005722046</v>
      </c>
      <c r="H4225" s="7" t="n">
        <v>1.20000004768372</v>
      </c>
      <c r="I4225" s="7" t="n">
        <v>1</v>
      </c>
      <c r="J4225" s="7" t="n">
        <v>0</v>
      </c>
    </row>
    <row r="4226" spans="1:14">
      <c r="A4226" t="s">
        <v>4</v>
      </c>
      <c r="B4226" s="4" t="s">
        <v>5</v>
      </c>
      <c r="C4226" s="4" t="s">
        <v>7</v>
      </c>
      <c r="D4226" s="4" t="s">
        <v>10</v>
      </c>
    </row>
    <row r="4227" spans="1:14">
      <c r="A4227" t="n">
        <v>45054</v>
      </c>
      <c r="B4227" s="41" t="n">
        <v>58</v>
      </c>
      <c r="C4227" s="7" t="n">
        <v>255</v>
      </c>
      <c r="D4227" s="7" t="n">
        <v>0</v>
      </c>
    </row>
    <row r="4228" spans="1:14">
      <c r="A4228" t="s">
        <v>4</v>
      </c>
      <c r="B4228" s="4" t="s">
        <v>5</v>
      </c>
      <c r="C4228" s="4" t="s">
        <v>10</v>
      </c>
      <c r="D4228" s="4" t="s">
        <v>7</v>
      </c>
    </row>
    <row r="4229" spans="1:14">
      <c r="A4229" t="n">
        <v>45058</v>
      </c>
      <c r="B4229" s="68" t="n">
        <v>56</v>
      </c>
      <c r="C4229" s="7" t="n">
        <v>5704</v>
      </c>
      <c r="D4229" s="7" t="n">
        <v>0</v>
      </c>
    </row>
    <row r="4230" spans="1:14">
      <c r="A4230" t="s">
        <v>4</v>
      </c>
      <c r="B4230" s="4" t="s">
        <v>5</v>
      </c>
      <c r="C4230" s="4" t="s">
        <v>10</v>
      </c>
      <c r="D4230" s="4" t="s">
        <v>7</v>
      </c>
      <c r="E4230" s="4" t="s">
        <v>8</v>
      </c>
      <c r="F4230" s="4" t="s">
        <v>15</v>
      </c>
      <c r="G4230" s="4" t="s">
        <v>15</v>
      </c>
      <c r="H4230" s="4" t="s">
        <v>15</v>
      </c>
    </row>
    <row r="4231" spans="1:14">
      <c r="A4231" t="n">
        <v>45062</v>
      </c>
      <c r="B4231" s="30" t="n">
        <v>48</v>
      </c>
      <c r="C4231" s="7" t="n">
        <v>0</v>
      </c>
      <c r="D4231" s="7" t="n">
        <v>0</v>
      </c>
      <c r="E4231" s="7" t="s">
        <v>429</v>
      </c>
      <c r="F4231" s="7" t="n">
        <v>-1</v>
      </c>
      <c r="G4231" s="7" t="n">
        <v>1</v>
      </c>
      <c r="H4231" s="7" t="n">
        <v>0</v>
      </c>
    </row>
    <row r="4232" spans="1:14">
      <c r="A4232" t="s">
        <v>4</v>
      </c>
      <c r="B4232" s="4" t="s">
        <v>5</v>
      </c>
      <c r="C4232" s="4" t="s">
        <v>10</v>
      </c>
      <c r="D4232" s="4" t="s">
        <v>7</v>
      </c>
      <c r="E4232" s="4" t="s">
        <v>8</v>
      </c>
      <c r="F4232" s="4" t="s">
        <v>15</v>
      </c>
      <c r="G4232" s="4" t="s">
        <v>15</v>
      </c>
      <c r="H4232" s="4" t="s">
        <v>15</v>
      </c>
    </row>
    <row r="4233" spans="1:14">
      <c r="A4233" t="n">
        <v>45088</v>
      </c>
      <c r="B4233" s="30" t="n">
        <v>48</v>
      </c>
      <c r="C4233" s="7" t="n">
        <v>5704</v>
      </c>
      <c r="D4233" s="7" t="n">
        <v>0</v>
      </c>
      <c r="E4233" s="7" t="s">
        <v>429</v>
      </c>
      <c r="F4233" s="7" t="n">
        <v>-1</v>
      </c>
      <c r="G4233" s="7" t="n">
        <v>1</v>
      </c>
      <c r="H4233" s="7" t="n">
        <v>0</v>
      </c>
    </row>
    <row r="4234" spans="1:14">
      <c r="A4234" t="s">
        <v>4</v>
      </c>
      <c r="B4234" s="4" t="s">
        <v>5</v>
      </c>
      <c r="C4234" s="4" t="s">
        <v>10</v>
      </c>
    </row>
    <row r="4235" spans="1:14">
      <c r="A4235" t="n">
        <v>45114</v>
      </c>
      <c r="B4235" s="27" t="n">
        <v>16</v>
      </c>
      <c r="C4235" s="7" t="n">
        <v>600</v>
      </c>
    </row>
    <row r="4236" spans="1:14">
      <c r="A4236" t="s">
        <v>4</v>
      </c>
      <c r="B4236" s="4" t="s">
        <v>5</v>
      </c>
      <c r="C4236" s="4" t="s">
        <v>7</v>
      </c>
      <c r="D4236" s="4" t="s">
        <v>10</v>
      </c>
      <c r="E4236" s="4" t="s">
        <v>15</v>
      </c>
      <c r="F4236" s="4" t="s">
        <v>10</v>
      </c>
      <c r="G4236" s="4" t="s">
        <v>16</v>
      </c>
      <c r="H4236" s="4" t="s">
        <v>16</v>
      </c>
      <c r="I4236" s="4" t="s">
        <v>10</v>
      </c>
      <c r="J4236" s="4" t="s">
        <v>10</v>
      </c>
      <c r="K4236" s="4" t="s">
        <v>16</v>
      </c>
      <c r="L4236" s="4" t="s">
        <v>16</v>
      </c>
      <c r="M4236" s="4" t="s">
        <v>16</v>
      </c>
      <c r="N4236" s="4" t="s">
        <v>16</v>
      </c>
      <c r="O4236" s="4" t="s">
        <v>8</v>
      </c>
    </row>
    <row r="4237" spans="1:14">
      <c r="A4237" t="n">
        <v>45117</v>
      </c>
      <c r="B4237" s="18" t="n">
        <v>50</v>
      </c>
      <c r="C4237" s="7" t="n">
        <v>0</v>
      </c>
      <c r="D4237" s="7" t="n">
        <v>2000</v>
      </c>
      <c r="E4237" s="7" t="n">
        <v>0.600000023841858</v>
      </c>
      <c r="F4237" s="7" t="n">
        <v>0</v>
      </c>
      <c r="G4237" s="7" t="n">
        <v>0</v>
      </c>
      <c r="H4237" s="7" t="n">
        <v>-1069547520</v>
      </c>
      <c r="I4237" s="7" t="n">
        <v>0</v>
      </c>
      <c r="J4237" s="7" t="n">
        <v>65533</v>
      </c>
      <c r="K4237" s="7" t="n">
        <v>0</v>
      </c>
      <c r="L4237" s="7" t="n">
        <v>0</v>
      </c>
      <c r="M4237" s="7" t="n">
        <v>0</v>
      </c>
      <c r="N4237" s="7" t="n">
        <v>0</v>
      </c>
      <c r="O4237" s="7" t="s">
        <v>20</v>
      </c>
    </row>
    <row r="4238" spans="1:14">
      <c r="A4238" t="s">
        <v>4</v>
      </c>
      <c r="B4238" s="4" t="s">
        <v>5</v>
      </c>
      <c r="C4238" s="4" t="s">
        <v>7</v>
      </c>
      <c r="D4238" s="4" t="s">
        <v>10</v>
      </c>
    </row>
    <row r="4239" spans="1:14">
      <c r="A4239" t="n">
        <v>45156</v>
      </c>
      <c r="B4239" s="54" t="n">
        <v>45</v>
      </c>
      <c r="C4239" s="7" t="n">
        <v>7</v>
      </c>
      <c r="D4239" s="7" t="n">
        <v>255</v>
      </c>
    </row>
    <row r="4240" spans="1:14">
      <c r="A4240" t="s">
        <v>4</v>
      </c>
      <c r="B4240" s="4" t="s">
        <v>5</v>
      </c>
      <c r="C4240" s="4" t="s">
        <v>7</v>
      </c>
      <c r="D4240" s="4" t="s">
        <v>10</v>
      </c>
      <c r="E4240" s="4" t="s">
        <v>8</v>
      </c>
    </row>
    <row r="4241" spans="1:15">
      <c r="A4241" t="n">
        <v>45160</v>
      </c>
      <c r="B4241" s="32" t="n">
        <v>51</v>
      </c>
      <c r="C4241" s="7" t="n">
        <v>4</v>
      </c>
      <c r="D4241" s="7" t="n">
        <v>5704</v>
      </c>
      <c r="E4241" s="7" t="s">
        <v>174</v>
      </c>
    </row>
    <row r="4242" spans="1:15">
      <c r="A4242" t="s">
        <v>4</v>
      </c>
      <c r="B4242" s="4" t="s">
        <v>5</v>
      </c>
      <c r="C4242" s="4" t="s">
        <v>10</v>
      </c>
    </row>
    <row r="4243" spans="1:15">
      <c r="A4243" t="n">
        <v>45174</v>
      </c>
      <c r="B4243" s="27" t="n">
        <v>16</v>
      </c>
      <c r="C4243" s="7" t="n">
        <v>0</v>
      </c>
    </row>
    <row r="4244" spans="1:15">
      <c r="A4244" t="s">
        <v>4</v>
      </c>
      <c r="B4244" s="4" t="s">
        <v>5</v>
      </c>
      <c r="C4244" s="4" t="s">
        <v>10</v>
      </c>
      <c r="D4244" s="4" t="s">
        <v>7</v>
      </c>
      <c r="E4244" s="4" t="s">
        <v>16</v>
      </c>
      <c r="F4244" s="4" t="s">
        <v>59</v>
      </c>
      <c r="G4244" s="4" t="s">
        <v>7</v>
      </c>
      <c r="H4244" s="4" t="s">
        <v>7</v>
      </c>
      <c r="I4244" s="4" t="s">
        <v>7</v>
      </c>
      <c r="J4244" s="4" t="s">
        <v>16</v>
      </c>
      <c r="K4244" s="4" t="s">
        <v>59</v>
      </c>
      <c r="L4244" s="4" t="s">
        <v>7</v>
      </c>
      <c r="M4244" s="4" t="s">
        <v>7</v>
      </c>
      <c r="N4244" s="4" t="s">
        <v>7</v>
      </c>
      <c r="O4244" s="4" t="s">
        <v>16</v>
      </c>
      <c r="P4244" s="4" t="s">
        <v>59</v>
      </c>
      <c r="Q4244" s="4" t="s">
        <v>7</v>
      </c>
      <c r="R4244" s="4" t="s">
        <v>7</v>
      </c>
    </row>
    <row r="4245" spans="1:15">
      <c r="A4245" t="n">
        <v>45177</v>
      </c>
      <c r="B4245" s="37" t="n">
        <v>26</v>
      </c>
      <c r="C4245" s="7" t="n">
        <v>5704</v>
      </c>
      <c r="D4245" s="7" t="n">
        <v>17</v>
      </c>
      <c r="E4245" s="7" t="n">
        <v>60819</v>
      </c>
      <c r="F4245" s="7" t="s">
        <v>476</v>
      </c>
      <c r="G4245" s="7" t="n">
        <v>2</v>
      </c>
      <c r="H4245" s="7" t="n">
        <v>3</v>
      </c>
      <c r="I4245" s="7" t="n">
        <v>17</v>
      </c>
      <c r="J4245" s="7" t="n">
        <v>60820</v>
      </c>
      <c r="K4245" s="7" t="s">
        <v>477</v>
      </c>
      <c r="L4245" s="7" t="n">
        <v>2</v>
      </c>
      <c r="M4245" s="7" t="n">
        <v>3</v>
      </c>
      <c r="N4245" s="7" t="n">
        <v>17</v>
      </c>
      <c r="O4245" s="7" t="n">
        <v>60821</v>
      </c>
      <c r="P4245" s="7" t="s">
        <v>478</v>
      </c>
      <c r="Q4245" s="7" t="n">
        <v>2</v>
      </c>
      <c r="R4245" s="7" t="n">
        <v>0</v>
      </c>
    </row>
    <row r="4246" spans="1:15">
      <c r="A4246" t="s">
        <v>4</v>
      </c>
      <c r="B4246" s="4" t="s">
        <v>5</v>
      </c>
    </row>
    <row r="4247" spans="1:15">
      <c r="A4247" t="n">
        <v>45444</v>
      </c>
      <c r="B4247" s="38" t="n">
        <v>28</v>
      </c>
    </row>
    <row r="4248" spans="1:15">
      <c r="A4248" t="s">
        <v>4</v>
      </c>
      <c r="B4248" s="4" t="s">
        <v>5</v>
      </c>
      <c r="C4248" s="4" t="s">
        <v>7</v>
      </c>
      <c r="D4248" s="4" t="s">
        <v>10</v>
      </c>
      <c r="E4248" s="4" t="s">
        <v>8</v>
      </c>
    </row>
    <row r="4249" spans="1:15">
      <c r="A4249" t="n">
        <v>45445</v>
      </c>
      <c r="B4249" s="32" t="n">
        <v>51</v>
      </c>
      <c r="C4249" s="7" t="n">
        <v>4</v>
      </c>
      <c r="D4249" s="7" t="n">
        <v>0</v>
      </c>
      <c r="E4249" s="7" t="s">
        <v>63</v>
      </c>
    </row>
    <row r="4250" spans="1:15">
      <c r="A4250" t="s">
        <v>4</v>
      </c>
      <c r="B4250" s="4" t="s">
        <v>5</v>
      </c>
      <c r="C4250" s="4" t="s">
        <v>10</v>
      </c>
    </row>
    <row r="4251" spans="1:15">
      <c r="A4251" t="n">
        <v>45458</v>
      </c>
      <c r="B4251" s="27" t="n">
        <v>16</v>
      </c>
      <c r="C4251" s="7" t="n">
        <v>0</v>
      </c>
    </row>
    <row r="4252" spans="1:15">
      <c r="A4252" t="s">
        <v>4</v>
      </c>
      <c r="B4252" s="4" t="s">
        <v>5</v>
      </c>
      <c r="C4252" s="4" t="s">
        <v>10</v>
      </c>
      <c r="D4252" s="4" t="s">
        <v>7</v>
      </c>
      <c r="E4252" s="4" t="s">
        <v>16</v>
      </c>
      <c r="F4252" s="4" t="s">
        <v>59</v>
      </c>
      <c r="G4252" s="4" t="s">
        <v>7</v>
      </c>
      <c r="H4252" s="4" t="s">
        <v>7</v>
      </c>
    </row>
    <row r="4253" spans="1:15">
      <c r="A4253" t="n">
        <v>45461</v>
      </c>
      <c r="B4253" s="37" t="n">
        <v>26</v>
      </c>
      <c r="C4253" s="7" t="n">
        <v>0</v>
      </c>
      <c r="D4253" s="7" t="n">
        <v>17</v>
      </c>
      <c r="E4253" s="7" t="n">
        <v>60822</v>
      </c>
      <c r="F4253" s="7" t="s">
        <v>479</v>
      </c>
      <c r="G4253" s="7" t="n">
        <v>2</v>
      </c>
      <c r="H4253" s="7" t="n">
        <v>0</v>
      </c>
    </row>
    <row r="4254" spans="1:15">
      <c r="A4254" t="s">
        <v>4</v>
      </c>
      <c r="B4254" s="4" t="s">
        <v>5</v>
      </c>
    </row>
    <row r="4255" spans="1:15">
      <c r="A4255" t="n">
        <v>45487</v>
      </c>
      <c r="B4255" s="38" t="n">
        <v>28</v>
      </c>
    </row>
    <row r="4256" spans="1:15">
      <c r="A4256" t="s">
        <v>4</v>
      </c>
      <c r="B4256" s="4" t="s">
        <v>5</v>
      </c>
      <c r="C4256" s="4" t="s">
        <v>10</v>
      </c>
      <c r="D4256" s="4" t="s">
        <v>15</v>
      </c>
      <c r="E4256" s="4" t="s">
        <v>15</v>
      </c>
      <c r="F4256" s="4" t="s">
        <v>15</v>
      </c>
      <c r="G4256" s="4" t="s">
        <v>10</v>
      </c>
      <c r="H4256" s="4" t="s">
        <v>10</v>
      </c>
    </row>
    <row r="4257" spans="1:18">
      <c r="A4257" t="n">
        <v>45488</v>
      </c>
      <c r="B4257" s="28" t="n">
        <v>60</v>
      </c>
      <c r="C4257" s="7" t="n">
        <v>5704</v>
      </c>
      <c r="D4257" s="7" t="n">
        <v>0</v>
      </c>
      <c r="E4257" s="7" t="n">
        <v>40</v>
      </c>
      <c r="F4257" s="7" t="n">
        <v>0</v>
      </c>
      <c r="G4257" s="7" t="n">
        <v>1000</v>
      </c>
      <c r="H4257" s="7" t="n">
        <v>0</v>
      </c>
    </row>
    <row r="4258" spans="1:18">
      <c r="A4258" t="s">
        <v>4</v>
      </c>
      <c r="B4258" s="4" t="s">
        <v>5</v>
      </c>
      <c r="C4258" s="4" t="s">
        <v>10</v>
      </c>
    </row>
    <row r="4259" spans="1:18">
      <c r="A4259" t="n">
        <v>45507</v>
      </c>
      <c r="B4259" s="27" t="n">
        <v>16</v>
      </c>
      <c r="C4259" s="7" t="n">
        <v>300</v>
      </c>
    </row>
    <row r="4260" spans="1:18">
      <c r="A4260" t="s">
        <v>4</v>
      </c>
      <c r="B4260" s="4" t="s">
        <v>5</v>
      </c>
      <c r="C4260" s="4" t="s">
        <v>7</v>
      </c>
      <c r="D4260" s="4" t="s">
        <v>10</v>
      </c>
      <c r="E4260" s="4" t="s">
        <v>8</v>
      </c>
    </row>
    <row r="4261" spans="1:18">
      <c r="A4261" t="n">
        <v>45510</v>
      </c>
      <c r="B4261" s="32" t="n">
        <v>51</v>
      </c>
      <c r="C4261" s="7" t="n">
        <v>4</v>
      </c>
      <c r="D4261" s="7" t="n">
        <v>5704</v>
      </c>
      <c r="E4261" s="7" t="s">
        <v>222</v>
      </c>
    </row>
    <row r="4262" spans="1:18">
      <c r="A4262" t="s">
        <v>4</v>
      </c>
      <c r="B4262" s="4" t="s">
        <v>5</v>
      </c>
      <c r="C4262" s="4" t="s">
        <v>10</v>
      </c>
    </row>
    <row r="4263" spans="1:18">
      <c r="A4263" t="n">
        <v>45523</v>
      </c>
      <c r="B4263" s="27" t="n">
        <v>16</v>
      </c>
      <c r="C4263" s="7" t="n">
        <v>0</v>
      </c>
    </row>
    <row r="4264" spans="1:18">
      <c r="A4264" t="s">
        <v>4</v>
      </c>
      <c r="B4264" s="4" t="s">
        <v>5</v>
      </c>
      <c r="C4264" s="4" t="s">
        <v>10</v>
      </c>
      <c r="D4264" s="4" t="s">
        <v>7</v>
      </c>
      <c r="E4264" s="4" t="s">
        <v>16</v>
      </c>
      <c r="F4264" s="4" t="s">
        <v>59</v>
      </c>
      <c r="G4264" s="4" t="s">
        <v>7</v>
      </c>
      <c r="H4264" s="4" t="s">
        <v>7</v>
      </c>
      <c r="I4264" s="4" t="s">
        <v>7</v>
      </c>
      <c r="J4264" s="4" t="s">
        <v>16</v>
      </c>
      <c r="K4264" s="4" t="s">
        <v>59</v>
      </c>
      <c r="L4264" s="4" t="s">
        <v>7</v>
      </c>
      <c r="M4264" s="4" t="s">
        <v>7</v>
      </c>
    </row>
    <row r="4265" spans="1:18">
      <c r="A4265" t="n">
        <v>45526</v>
      </c>
      <c r="B4265" s="37" t="n">
        <v>26</v>
      </c>
      <c r="C4265" s="7" t="n">
        <v>5704</v>
      </c>
      <c r="D4265" s="7" t="n">
        <v>17</v>
      </c>
      <c r="E4265" s="7" t="n">
        <v>60823</v>
      </c>
      <c r="F4265" s="7" t="s">
        <v>480</v>
      </c>
      <c r="G4265" s="7" t="n">
        <v>2</v>
      </c>
      <c r="H4265" s="7" t="n">
        <v>3</v>
      </c>
      <c r="I4265" s="7" t="n">
        <v>17</v>
      </c>
      <c r="J4265" s="7" t="n">
        <v>60824</v>
      </c>
      <c r="K4265" s="7" t="s">
        <v>481</v>
      </c>
      <c r="L4265" s="7" t="n">
        <v>2</v>
      </c>
      <c r="M4265" s="7" t="n">
        <v>0</v>
      </c>
    </row>
    <row r="4266" spans="1:18">
      <c r="A4266" t="s">
        <v>4</v>
      </c>
      <c r="B4266" s="4" t="s">
        <v>5</v>
      </c>
    </row>
    <row r="4267" spans="1:18">
      <c r="A4267" t="n">
        <v>45694</v>
      </c>
      <c r="B4267" s="38" t="n">
        <v>28</v>
      </c>
    </row>
    <row r="4268" spans="1:18">
      <c r="A4268" t="s">
        <v>4</v>
      </c>
      <c r="B4268" s="4" t="s">
        <v>5</v>
      </c>
      <c r="C4268" s="4" t="s">
        <v>7</v>
      </c>
      <c r="D4268" s="4" t="s">
        <v>10</v>
      </c>
      <c r="E4268" s="4" t="s">
        <v>8</v>
      </c>
    </row>
    <row r="4269" spans="1:18">
      <c r="A4269" t="n">
        <v>45695</v>
      </c>
      <c r="B4269" s="32" t="n">
        <v>51</v>
      </c>
      <c r="C4269" s="7" t="n">
        <v>4</v>
      </c>
      <c r="D4269" s="7" t="n">
        <v>0</v>
      </c>
      <c r="E4269" s="7" t="s">
        <v>482</v>
      </c>
    </row>
    <row r="4270" spans="1:18">
      <c r="A4270" t="s">
        <v>4</v>
      </c>
      <c r="B4270" s="4" t="s">
        <v>5</v>
      </c>
      <c r="C4270" s="4" t="s">
        <v>10</v>
      </c>
    </row>
    <row r="4271" spans="1:18">
      <c r="A4271" t="n">
        <v>45708</v>
      </c>
      <c r="B4271" s="27" t="n">
        <v>16</v>
      </c>
      <c r="C4271" s="7" t="n">
        <v>0</v>
      </c>
    </row>
    <row r="4272" spans="1:18">
      <c r="A4272" t="s">
        <v>4</v>
      </c>
      <c r="B4272" s="4" t="s">
        <v>5</v>
      </c>
      <c r="C4272" s="4" t="s">
        <v>10</v>
      </c>
      <c r="D4272" s="4" t="s">
        <v>7</v>
      </c>
      <c r="E4272" s="4" t="s">
        <v>16</v>
      </c>
      <c r="F4272" s="4" t="s">
        <v>59</v>
      </c>
      <c r="G4272" s="4" t="s">
        <v>7</v>
      </c>
      <c r="H4272" s="4" t="s">
        <v>7</v>
      </c>
    </row>
    <row r="4273" spans="1:13">
      <c r="A4273" t="n">
        <v>45711</v>
      </c>
      <c r="B4273" s="37" t="n">
        <v>26</v>
      </c>
      <c r="C4273" s="7" t="n">
        <v>0</v>
      </c>
      <c r="D4273" s="7" t="n">
        <v>17</v>
      </c>
      <c r="E4273" s="7" t="n">
        <v>60825</v>
      </c>
      <c r="F4273" s="7" t="s">
        <v>483</v>
      </c>
      <c r="G4273" s="7" t="n">
        <v>2</v>
      </c>
      <c r="H4273" s="7" t="n">
        <v>0</v>
      </c>
    </row>
    <row r="4274" spans="1:13">
      <c r="A4274" t="s">
        <v>4</v>
      </c>
      <c r="B4274" s="4" t="s">
        <v>5</v>
      </c>
    </row>
    <row r="4275" spans="1:13">
      <c r="A4275" t="n">
        <v>45732</v>
      </c>
      <c r="B4275" s="38" t="n">
        <v>28</v>
      </c>
    </row>
    <row r="4276" spans="1:13">
      <c r="A4276" t="s">
        <v>4</v>
      </c>
      <c r="B4276" s="4" t="s">
        <v>5</v>
      </c>
      <c r="C4276" s="4" t="s">
        <v>7</v>
      </c>
      <c r="D4276" s="4" t="s">
        <v>10</v>
      </c>
      <c r="E4276" s="4" t="s">
        <v>15</v>
      </c>
    </row>
    <row r="4277" spans="1:13">
      <c r="A4277" t="n">
        <v>45733</v>
      </c>
      <c r="B4277" s="41" t="n">
        <v>58</v>
      </c>
      <c r="C4277" s="7" t="n">
        <v>101</v>
      </c>
      <c r="D4277" s="7" t="n">
        <v>1000</v>
      </c>
      <c r="E4277" s="7" t="n">
        <v>1</v>
      </c>
    </row>
    <row r="4278" spans="1:13">
      <c r="A4278" t="s">
        <v>4</v>
      </c>
      <c r="B4278" s="4" t="s">
        <v>5</v>
      </c>
      <c r="C4278" s="4" t="s">
        <v>7</v>
      </c>
      <c r="D4278" s="4" t="s">
        <v>10</v>
      </c>
    </row>
    <row r="4279" spans="1:13">
      <c r="A4279" t="n">
        <v>45741</v>
      </c>
      <c r="B4279" s="41" t="n">
        <v>58</v>
      </c>
      <c r="C4279" s="7" t="n">
        <v>254</v>
      </c>
      <c r="D4279" s="7" t="n">
        <v>0</v>
      </c>
    </row>
    <row r="4280" spans="1:13">
      <c r="A4280" t="s">
        <v>4</v>
      </c>
      <c r="B4280" s="4" t="s">
        <v>5</v>
      </c>
      <c r="C4280" s="4" t="s">
        <v>7</v>
      </c>
      <c r="D4280" s="4" t="s">
        <v>7</v>
      </c>
      <c r="E4280" s="4" t="s">
        <v>15</v>
      </c>
      <c r="F4280" s="4" t="s">
        <v>15</v>
      </c>
      <c r="G4280" s="4" t="s">
        <v>15</v>
      </c>
      <c r="H4280" s="4" t="s">
        <v>10</v>
      </c>
    </row>
    <row r="4281" spans="1:13">
      <c r="A4281" t="n">
        <v>45745</v>
      </c>
      <c r="B4281" s="54" t="n">
        <v>45</v>
      </c>
      <c r="C4281" s="7" t="n">
        <v>2</v>
      </c>
      <c r="D4281" s="7" t="n">
        <v>3</v>
      </c>
      <c r="E4281" s="7" t="n">
        <v>0.620000004768372</v>
      </c>
      <c r="F4281" s="7" t="n">
        <v>1.37000000476837</v>
      </c>
      <c r="G4281" s="7" t="n">
        <v>7.07999992370605</v>
      </c>
      <c r="H4281" s="7" t="n">
        <v>0</v>
      </c>
    </row>
    <row r="4282" spans="1:13">
      <c r="A4282" t="s">
        <v>4</v>
      </c>
      <c r="B4282" s="4" t="s">
        <v>5</v>
      </c>
      <c r="C4282" s="4" t="s">
        <v>7</v>
      </c>
      <c r="D4282" s="4" t="s">
        <v>7</v>
      </c>
      <c r="E4282" s="4" t="s">
        <v>15</v>
      </c>
      <c r="F4282" s="4" t="s">
        <v>15</v>
      </c>
      <c r="G4282" s="4" t="s">
        <v>15</v>
      </c>
      <c r="H4282" s="4" t="s">
        <v>10</v>
      </c>
      <c r="I4282" s="4" t="s">
        <v>7</v>
      </c>
    </row>
    <row r="4283" spans="1:13">
      <c r="A4283" t="n">
        <v>45762</v>
      </c>
      <c r="B4283" s="54" t="n">
        <v>45</v>
      </c>
      <c r="C4283" s="7" t="n">
        <v>4</v>
      </c>
      <c r="D4283" s="7" t="n">
        <v>3</v>
      </c>
      <c r="E4283" s="7" t="n">
        <v>3.30999994277954</v>
      </c>
      <c r="F4283" s="7" t="n">
        <v>130.830001831055</v>
      </c>
      <c r="G4283" s="7" t="n">
        <v>0</v>
      </c>
      <c r="H4283" s="7" t="n">
        <v>0</v>
      </c>
      <c r="I4283" s="7" t="n">
        <v>0</v>
      </c>
    </row>
    <row r="4284" spans="1:13">
      <c r="A4284" t="s">
        <v>4</v>
      </c>
      <c r="B4284" s="4" t="s">
        <v>5</v>
      </c>
      <c r="C4284" s="4" t="s">
        <v>7</v>
      </c>
      <c r="D4284" s="4" t="s">
        <v>7</v>
      </c>
      <c r="E4284" s="4" t="s">
        <v>15</v>
      </c>
      <c r="F4284" s="4" t="s">
        <v>10</v>
      </c>
    </row>
    <row r="4285" spans="1:13">
      <c r="A4285" t="n">
        <v>45780</v>
      </c>
      <c r="B4285" s="54" t="n">
        <v>45</v>
      </c>
      <c r="C4285" s="7" t="n">
        <v>5</v>
      </c>
      <c r="D4285" s="7" t="n">
        <v>3</v>
      </c>
      <c r="E4285" s="7" t="n">
        <v>1.5</v>
      </c>
      <c r="F4285" s="7" t="n">
        <v>0</v>
      </c>
    </row>
    <row r="4286" spans="1:13">
      <c r="A4286" t="s">
        <v>4</v>
      </c>
      <c r="B4286" s="4" t="s">
        <v>5</v>
      </c>
      <c r="C4286" s="4" t="s">
        <v>7</v>
      </c>
      <c r="D4286" s="4" t="s">
        <v>7</v>
      </c>
      <c r="E4286" s="4" t="s">
        <v>15</v>
      </c>
      <c r="F4286" s="4" t="s">
        <v>10</v>
      </c>
    </row>
    <row r="4287" spans="1:13">
      <c r="A4287" t="n">
        <v>45789</v>
      </c>
      <c r="B4287" s="54" t="n">
        <v>45</v>
      </c>
      <c r="C4287" s="7" t="n">
        <v>11</v>
      </c>
      <c r="D4287" s="7" t="n">
        <v>3</v>
      </c>
      <c r="E4287" s="7" t="n">
        <v>31.7000007629395</v>
      </c>
      <c r="F4287" s="7" t="n">
        <v>0</v>
      </c>
    </row>
    <row r="4288" spans="1:13">
      <c r="A4288" t="s">
        <v>4</v>
      </c>
      <c r="B4288" s="4" t="s">
        <v>5</v>
      </c>
      <c r="C4288" s="4" t="s">
        <v>7</v>
      </c>
      <c r="D4288" s="4" t="s">
        <v>7</v>
      </c>
      <c r="E4288" s="4" t="s">
        <v>15</v>
      </c>
      <c r="F4288" s="4" t="s">
        <v>10</v>
      </c>
    </row>
    <row r="4289" spans="1:9">
      <c r="A4289" t="n">
        <v>45798</v>
      </c>
      <c r="B4289" s="54" t="n">
        <v>45</v>
      </c>
      <c r="C4289" s="7" t="n">
        <v>5</v>
      </c>
      <c r="D4289" s="7" t="n">
        <v>3</v>
      </c>
      <c r="E4289" s="7" t="n">
        <v>1.70000004768372</v>
      </c>
      <c r="F4289" s="7" t="n">
        <v>2000</v>
      </c>
    </row>
    <row r="4290" spans="1:9">
      <c r="A4290" t="s">
        <v>4</v>
      </c>
      <c r="B4290" s="4" t="s">
        <v>5</v>
      </c>
      <c r="C4290" s="4" t="s">
        <v>10</v>
      </c>
      <c r="D4290" s="4" t="s">
        <v>15</v>
      </c>
      <c r="E4290" s="4" t="s">
        <v>15</v>
      </c>
      <c r="F4290" s="4" t="s">
        <v>15</v>
      </c>
      <c r="G4290" s="4" t="s">
        <v>10</v>
      </c>
      <c r="H4290" s="4" t="s">
        <v>10</v>
      </c>
    </row>
    <row r="4291" spans="1:9">
      <c r="A4291" t="n">
        <v>45807</v>
      </c>
      <c r="B4291" s="28" t="n">
        <v>60</v>
      </c>
      <c r="C4291" s="7" t="n">
        <v>5704</v>
      </c>
      <c r="D4291" s="7" t="n">
        <v>0</v>
      </c>
      <c r="E4291" s="7" t="n">
        <v>0</v>
      </c>
      <c r="F4291" s="7" t="n">
        <v>0</v>
      </c>
      <c r="G4291" s="7" t="n">
        <v>0</v>
      </c>
      <c r="H4291" s="7" t="n">
        <v>0</v>
      </c>
    </row>
    <row r="4292" spans="1:9">
      <c r="A4292" t="s">
        <v>4</v>
      </c>
      <c r="B4292" s="4" t="s">
        <v>5</v>
      </c>
      <c r="C4292" s="4" t="s">
        <v>10</v>
      </c>
      <c r="D4292" s="4" t="s">
        <v>10</v>
      </c>
      <c r="E4292" s="4" t="s">
        <v>10</v>
      </c>
    </row>
    <row r="4293" spans="1:9">
      <c r="A4293" t="n">
        <v>45826</v>
      </c>
      <c r="B4293" s="34" t="n">
        <v>61</v>
      </c>
      <c r="C4293" s="7" t="n">
        <v>5704</v>
      </c>
      <c r="D4293" s="7" t="n">
        <v>65533</v>
      </c>
      <c r="E4293" s="7" t="n">
        <v>0</v>
      </c>
    </row>
    <row r="4294" spans="1:9">
      <c r="A4294" t="s">
        <v>4</v>
      </c>
      <c r="B4294" s="4" t="s">
        <v>5</v>
      </c>
      <c r="C4294" s="4" t="s">
        <v>10</v>
      </c>
      <c r="D4294" s="4" t="s">
        <v>10</v>
      </c>
      <c r="E4294" s="4" t="s">
        <v>10</v>
      </c>
    </row>
    <row r="4295" spans="1:9">
      <c r="A4295" t="n">
        <v>45833</v>
      </c>
      <c r="B4295" s="34" t="n">
        <v>61</v>
      </c>
      <c r="C4295" s="7" t="n">
        <v>0</v>
      </c>
      <c r="D4295" s="7" t="n">
        <v>5704</v>
      </c>
      <c r="E4295" s="7" t="n">
        <v>0</v>
      </c>
    </row>
    <row r="4296" spans="1:9">
      <c r="A4296" t="s">
        <v>4</v>
      </c>
      <c r="B4296" s="4" t="s">
        <v>5</v>
      </c>
      <c r="C4296" s="4" t="s">
        <v>7</v>
      </c>
      <c r="D4296" s="4" t="s">
        <v>10</v>
      </c>
      <c r="E4296" s="4" t="s">
        <v>8</v>
      </c>
      <c r="F4296" s="4" t="s">
        <v>8</v>
      </c>
      <c r="G4296" s="4" t="s">
        <v>8</v>
      </c>
      <c r="H4296" s="4" t="s">
        <v>8</v>
      </c>
    </row>
    <row r="4297" spans="1:9">
      <c r="A4297" t="n">
        <v>45840</v>
      </c>
      <c r="B4297" s="32" t="n">
        <v>51</v>
      </c>
      <c r="C4297" s="7" t="n">
        <v>3</v>
      </c>
      <c r="D4297" s="7" t="n">
        <v>0</v>
      </c>
      <c r="E4297" s="7" t="s">
        <v>53</v>
      </c>
      <c r="F4297" s="7" t="s">
        <v>40</v>
      </c>
      <c r="G4297" s="7" t="s">
        <v>41</v>
      </c>
      <c r="H4297" s="7" t="s">
        <v>42</v>
      </c>
    </row>
    <row r="4298" spans="1:9">
      <c r="A4298" t="s">
        <v>4</v>
      </c>
      <c r="B4298" s="4" t="s">
        <v>5</v>
      </c>
      <c r="C4298" s="4" t="s">
        <v>7</v>
      </c>
      <c r="D4298" s="4" t="s">
        <v>10</v>
      </c>
    </row>
    <row r="4299" spans="1:9">
      <c r="A4299" t="n">
        <v>45869</v>
      </c>
      <c r="B4299" s="41" t="n">
        <v>58</v>
      </c>
      <c r="C4299" s="7" t="n">
        <v>255</v>
      </c>
      <c r="D4299" s="7" t="n">
        <v>0</v>
      </c>
    </row>
    <row r="4300" spans="1:9">
      <c r="A4300" t="s">
        <v>4</v>
      </c>
      <c r="B4300" s="4" t="s">
        <v>5</v>
      </c>
      <c r="C4300" s="4" t="s">
        <v>10</v>
      </c>
      <c r="D4300" s="4" t="s">
        <v>7</v>
      </c>
      <c r="E4300" s="4" t="s">
        <v>8</v>
      </c>
      <c r="F4300" s="4" t="s">
        <v>15</v>
      </c>
      <c r="G4300" s="4" t="s">
        <v>15</v>
      </c>
      <c r="H4300" s="4" t="s">
        <v>15</v>
      </c>
    </row>
    <row r="4301" spans="1:9">
      <c r="A4301" t="n">
        <v>45873</v>
      </c>
      <c r="B4301" s="30" t="n">
        <v>48</v>
      </c>
      <c r="C4301" s="7" t="n">
        <v>0</v>
      </c>
      <c r="D4301" s="7" t="n">
        <v>0</v>
      </c>
      <c r="E4301" s="7" t="s">
        <v>430</v>
      </c>
      <c r="F4301" s="7" t="n">
        <v>-1</v>
      </c>
      <c r="G4301" s="7" t="n">
        <v>1</v>
      </c>
      <c r="H4301" s="7" t="n">
        <v>0</v>
      </c>
    </row>
    <row r="4302" spans="1:9">
      <c r="A4302" t="s">
        <v>4</v>
      </c>
      <c r="B4302" s="4" t="s">
        <v>5</v>
      </c>
      <c r="C4302" s="4" t="s">
        <v>10</v>
      </c>
      <c r="D4302" s="4" t="s">
        <v>7</v>
      </c>
      <c r="E4302" s="4" t="s">
        <v>8</v>
      </c>
      <c r="F4302" s="4" t="s">
        <v>15</v>
      </c>
      <c r="G4302" s="4" t="s">
        <v>15</v>
      </c>
      <c r="H4302" s="4" t="s">
        <v>15</v>
      </c>
    </row>
    <row r="4303" spans="1:9">
      <c r="A4303" t="n">
        <v>45899</v>
      </c>
      <c r="B4303" s="30" t="n">
        <v>48</v>
      </c>
      <c r="C4303" s="7" t="n">
        <v>5704</v>
      </c>
      <c r="D4303" s="7" t="n">
        <v>0</v>
      </c>
      <c r="E4303" s="7" t="s">
        <v>430</v>
      </c>
      <c r="F4303" s="7" t="n">
        <v>-1</v>
      </c>
      <c r="G4303" s="7" t="n">
        <v>1</v>
      </c>
      <c r="H4303" s="7" t="n">
        <v>0</v>
      </c>
    </row>
    <row r="4304" spans="1:9">
      <c r="A4304" t="s">
        <v>4</v>
      </c>
      <c r="B4304" s="4" t="s">
        <v>5</v>
      </c>
      <c r="C4304" s="4" t="s">
        <v>10</v>
      </c>
    </row>
    <row r="4305" spans="1:8">
      <c r="A4305" t="n">
        <v>45925</v>
      </c>
      <c r="B4305" s="27" t="n">
        <v>16</v>
      </c>
      <c r="C4305" s="7" t="n">
        <v>500</v>
      </c>
    </row>
    <row r="4306" spans="1:8">
      <c r="A4306" t="s">
        <v>4</v>
      </c>
      <c r="B4306" s="4" t="s">
        <v>5</v>
      </c>
      <c r="C4306" s="4" t="s">
        <v>7</v>
      </c>
      <c r="D4306" s="4" t="s">
        <v>10</v>
      </c>
      <c r="E4306" s="4" t="s">
        <v>15</v>
      </c>
      <c r="F4306" s="4" t="s">
        <v>10</v>
      </c>
      <c r="G4306" s="4" t="s">
        <v>16</v>
      </c>
      <c r="H4306" s="4" t="s">
        <v>16</v>
      </c>
      <c r="I4306" s="4" t="s">
        <v>10</v>
      </c>
      <c r="J4306" s="4" t="s">
        <v>10</v>
      </c>
      <c r="K4306" s="4" t="s">
        <v>16</v>
      </c>
      <c r="L4306" s="4" t="s">
        <v>16</v>
      </c>
      <c r="M4306" s="4" t="s">
        <v>16</v>
      </c>
      <c r="N4306" s="4" t="s">
        <v>16</v>
      </c>
      <c r="O4306" s="4" t="s">
        <v>8</v>
      </c>
    </row>
    <row r="4307" spans="1:8">
      <c r="A4307" t="n">
        <v>45928</v>
      </c>
      <c r="B4307" s="18" t="n">
        <v>50</v>
      </c>
      <c r="C4307" s="7" t="n">
        <v>0</v>
      </c>
      <c r="D4307" s="7" t="n">
        <v>2000</v>
      </c>
      <c r="E4307" s="7" t="n">
        <v>0.600000023841858</v>
      </c>
      <c r="F4307" s="7" t="n">
        <v>0</v>
      </c>
      <c r="G4307" s="7" t="n">
        <v>0</v>
      </c>
      <c r="H4307" s="7" t="n">
        <v>-1069547520</v>
      </c>
      <c r="I4307" s="7" t="n">
        <v>0</v>
      </c>
      <c r="J4307" s="7" t="n">
        <v>65533</v>
      </c>
      <c r="K4307" s="7" t="n">
        <v>0</v>
      </c>
      <c r="L4307" s="7" t="n">
        <v>0</v>
      </c>
      <c r="M4307" s="7" t="n">
        <v>0</v>
      </c>
      <c r="N4307" s="7" t="n">
        <v>0</v>
      </c>
      <c r="O4307" s="7" t="s">
        <v>20</v>
      </c>
    </row>
    <row r="4308" spans="1:8">
      <c r="A4308" t="s">
        <v>4</v>
      </c>
      <c r="B4308" s="4" t="s">
        <v>5</v>
      </c>
      <c r="C4308" s="4" t="s">
        <v>10</v>
      </c>
      <c r="D4308" s="4" t="s">
        <v>7</v>
      </c>
      <c r="E4308" s="4" t="s">
        <v>8</v>
      </c>
    </row>
    <row r="4309" spans="1:8">
      <c r="A4309" t="n">
        <v>45967</v>
      </c>
      <c r="B4309" s="69" t="n">
        <v>86</v>
      </c>
      <c r="C4309" s="7" t="n">
        <v>5704</v>
      </c>
      <c r="D4309" s="7" t="n">
        <v>0</v>
      </c>
      <c r="E4309" s="7" t="s">
        <v>20</v>
      </c>
    </row>
    <row r="4310" spans="1:8">
      <c r="A4310" t="s">
        <v>4</v>
      </c>
      <c r="B4310" s="4" t="s">
        <v>5</v>
      </c>
      <c r="C4310" s="4" t="s">
        <v>10</v>
      </c>
      <c r="D4310" s="4" t="s">
        <v>10</v>
      </c>
      <c r="E4310" s="4" t="s">
        <v>15</v>
      </c>
      <c r="F4310" s="4" t="s">
        <v>15</v>
      </c>
      <c r="G4310" s="4" t="s">
        <v>15</v>
      </c>
      <c r="H4310" s="4" t="s">
        <v>15</v>
      </c>
      <c r="I4310" s="4" t="s">
        <v>7</v>
      </c>
      <c r="J4310" s="4" t="s">
        <v>10</v>
      </c>
    </row>
    <row r="4311" spans="1:8">
      <c r="A4311" t="n">
        <v>45972</v>
      </c>
      <c r="B4311" s="67" t="n">
        <v>55</v>
      </c>
      <c r="C4311" s="7" t="n">
        <v>5704</v>
      </c>
      <c r="D4311" s="7" t="n">
        <v>65533</v>
      </c>
      <c r="E4311" s="7" t="n">
        <v>0</v>
      </c>
      <c r="F4311" s="7" t="n">
        <v>0</v>
      </c>
      <c r="G4311" s="7" t="n">
        <v>7</v>
      </c>
      <c r="H4311" s="7" t="n">
        <v>1.20000004768372</v>
      </c>
      <c r="I4311" s="7" t="n">
        <v>1</v>
      </c>
      <c r="J4311" s="7" t="n">
        <v>1</v>
      </c>
    </row>
    <row r="4312" spans="1:8">
      <c r="A4312" t="s">
        <v>4</v>
      </c>
      <c r="B4312" s="4" t="s">
        <v>5</v>
      </c>
      <c r="C4312" s="4" t="s">
        <v>10</v>
      </c>
      <c r="D4312" s="4" t="s">
        <v>7</v>
      </c>
    </row>
    <row r="4313" spans="1:8">
      <c r="A4313" t="n">
        <v>45996</v>
      </c>
      <c r="B4313" s="68" t="n">
        <v>56</v>
      </c>
      <c r="C4313" s="7" t="n">
        <v>5704</v>
      </c>
      <c r="D4313" s="7" t="n">
        <v>0</v>
      </c>
    </row>
    <row r="4314" spans="1:8">
      <c r="A4314" t="s">
        <v>4</v>
      </c>
      <c r="B4314" s="4" t="s">
        <v>5</v>
      </c>
      <c r="C4314" s="4" t="s">
        <v>10</v>
      </c>
      <c r="D4314" s="4" t="s">
        <v>10</v>
      </c>
      <c r="E4314" s="4" t="s">
        <v>10</v>
      </c>
    </row>
    <row r="4315" spans="1:8">
      <c r="A4315" t="n">
        <v>46000</v>
      </c>
      <c r="B4315" s="34" t="n">
        <v>61</v>
      </c>
      <c r="C4315" s="7" t="n">
        <v>5704</v>
      </c>
      <c r="D4315" s="7" t="n">
        <v>16</v>
      </c>
      <c r="E4315" s="7" t="n">
        <v>1000</v>
      </c>
    </row>
    <row r="4316" spans="1:8">
      <c r="A4316" t="s">
        <v>4</v>
      </c>
      <c r="B4316" s="4" t="s">
        <v>5</v>
      </c>
      <c r="C4316" s="4" t="s">
        <v>10</v>
      </c>
      <c r="D4316" s="4" t="s">
        <v>10</v>
      </c>
      <c r="E4316" s="4" t="s">
        <v>15</v>
      </c>
      <c r="F4316" s="4" t="s">
        <v>7</v>
      </c>
    </row>
    <row r="4317" spans="1:8">
      <c r="A4317" t="n">
        <v>46007</v>
      </c>
      <c r="B4317" s="64" t="n">
        <v>53</v>
      </c>
      <c r="C4317" s="7" t="n">
        <v>5704</v>
      </c>
      <c r="D4317" s="7" t="n">
        <v>16</v>
      </c>
      <c r="E4317" s="7" t="n">
        <v>10</v>
      </c>
      <c r="F4317" s="7" t="n">
        <v>0</v>
      </c>
    </row>
    <row r="4318" spans="1:8">
      <c r="A4318" t="s">
        <v>4</v>
      </c>
      <c r="B4318" s="4" t="s">
        <v>5</v>
      </c>
      <c r="C4318" s="4" t="s">
        <v>10</v>
      </c>
    </row>
    <row r="4319" spans="1:8">
      <c r="A4319" t="n">
        <v>46017</v>
      </c>
      <c r="B4319" s="65" t="n">
        <v>54</v>
      </c>
      <c r="C4319" s="7" t="n">
        <v>5704</v>
      </c>
    </row>
    <row r="4320" spans="1:8">
      <c r="A4320" t="s">
        <v>4</v>
      </c>
      <c r="B4320" s="4" t="s">
        <v>5</v>
      </c>
      <c r="C4320" s="4" t="s">
        <v>7</v>
      </c>
      <c r="D4320" s="4" t="s">
        <v>10</v>
      </c>
    </row>
    <row r="4321" spans="1:15">
      <c r="A4321" t="n">
        <v>46020</v>
      </c>
      <c r="B4321" s="54" t="n">
        <v>45</v>
      </c>
      <c r="C4321" s="7" t="n">
        <v>7</v>
      </c>
      <c r="D4321" s="7" t="n">
        <v>255</v>
      </c>
    </row>
    <row r="4322" spans="1:15">
      <c r="A4322" t="s">
        <v>4</v>
      </c>
      <c r="B4322" s="4" t="s">
        <v>5</v>
      </c>
      <c r="C4322" s="4" t="s">
        <v>7</v>
      </c>
      <c r="D4322" s="4" t="s">
        <v>10</v>
      </c>
      <c r="E4322" s="4" t="s">
        <v>8</v>
      </c>
    </row>
    <row r="4323" spans="1:15">
      <c r="A4323" t="n">
        <v>46024</v>
      </c>
      <c r="B4323" s="32" t="n">
        <v>51</v>
      </c>
      <c r="C4323" s="7" t="n">
        <v>4</v>
      </c>
      <c r="D4323" s="7" t="n">
        <v>5704</v>
      </c>
      <c r="E4323" s="7" t="s">
        <v>68</v>
      </c>
    </row>
    <row r="4324" spans="1:15">
      <c r="A4324" t="s">
        <v>4</v>
      </c>
      <c r="B4324" s="4" t="s">
        <v>5</v>
      </c>
      <c r="C4324" s="4" t="s">
        <v>10</v>
      </c>
    </row>
    <row r="4325" spans="1:15">
      <c r="A4325" t="n">
        <v>46037</v>
      </c>
      <c r="B4325" s="27" t="n">
        <v>16</v>
      </c>
      <c r="C4325" s="7" t="n">
        <v>0</v>
      </c>
    </row>
    <row r="4326" spans="1:15">
      <c r="A4326" t="s">
        <v>4</v>
      </c>
      <c r="B4326" s="4" t="s">
        <v>5</v>
      </c>
      <c r="C4326" s="4" t="s">
        <v>10</v>
      </c>
      <c r="D4326" s="4" t="s">
        <v>7</v>
      </c>
      <c r="E4326" s="4" t="s">
        <v>16</v>
      </c>
      <c r="F4326" s="4" t="s">
        <v>59</v>
      </c>
      <c r="G4326" s="4" t="s">
        <v>7</v>
      </c>
      <c r="H4326" s="4" t="s">
        <v>7</v>
      </c>
      <c r="I4326" s="4" t="s">
        <v>7</v>
      </c>
      <c r="J4326" s="4" t="s">
        <v>16</v>
      </c>
      <c r="K4326" s="4" t="s">
        <v>59</v>
      </c>
      <c r="L4326" s="4" t="s">
        <v>7</v>
      </c>
      <c r="M4326" s="4" t="s">
        <v>7</v>
      </c>
    </row>
    <row r="4327" spans="1:15">
      <c r="A4327" t="n">
        <v>46040</v>
      </c>
      <c r="B4327" s="37" t="n">
        <v>26</v>
      </c>
      <c r="C4327" s="7" t="n">
        <v>5704</v>
      </c>
      <c r="D4327" s="7" t="n">
        <v>17</v>
      </c>
      <c r="E4327" s="7" t="n">
        <v>60826</v>
      </c>
      <c r="F4327" s="7" t="s">
        <v>484</v>
      </c>
      <c r="G4327" s="7" t="n">
        <v>2</v>
      </c>
      <c r="H4327" s="7" t="n">
        <v>3</v>
      </c>
      <c r="I4327" s="7" t="n">
        <v>17</v>
      </c>
      <c r="J4327" s="7" t="n">
        <v>60827</v>
      </c>
      <c r="K4327" s="7" t="s">
        <v>485</v>
      </c>
      <c r="L4327" s="7" t="n">
        <v>2</v>
      </c>
      <c r="M4327" s="7" t="n">
        <v>0</v>
      </c>
    </row>
    <row r="4328" spans="1:15">
      <c r="A4328" t="s">
        <v>4</v>
      </c>
      <c r="B4328" s="4" t="s">
        <v>5</v>
      </c>
    </row>
    <row r="4329" spans="1:15">
      <c r="A4329" t="n">
        <v>46110</v>
      </c>
      <c r="B4329" s="38" t="n">
        <v>28</v>
      </c>
    </row>
    <row r="4330" spans="1:15">
      <c r="A4330" t="s">
        <v>4</v>
      </c>
      <c r="B4330" s="4" t="s">
        <v>5</v>
      </c>
      <c r="C4330" s="4" t="s">
        <v>7</v>
      </c>
      <c r="D4330" s="4" t="s">
        <v>10</v>
      </c>
      <c r="E4330" s="4" t="s">
        <v>8</v>
      </c>
    </row>
    <row r="4331" spans="1:15">
      <c r="A4331" t="n">
        <v>46111</v>
      </c>
      <c r="B4331" s="32" t="n">
        <v>51</v>
      </c>
      <c r="C4331" s="7" t="n">
        <v>4</v>
      </c>
      <c r="D4331" s="7" t="n">
        <v>16</v>
      </c>
      <c r="E4331" s="7" t="s">
        <v>58</v>
      </c>
    </row>
    <row r="4332" spans="1:15">
      <c r="A4332" t="s">
        <v>4</v>
      </c>
      <c r="B4332" s="4" t="s">
        <v>5</v>
      </c>
      <c r="C4332" s="4" t="s">
        <v>10</v>
      </c>
    </row>
    <row r="4333" spans="1:15">
      <c r="A4333" t="n">
        <v>46125</v>
      </c>
      <c r="B4333" s="27" t="n">
        <v>16</v>
      </c>
      <c r="C4333" s="7" t="n">
        <v>0</v>
      </c>
    </row>
    <row r="4334" spans="1:15">
      <c r="A4334" t="s">
        <v>4</v>
      </c>
      <c r="B4334" s="4" t="s">
        <v>5</v>
      </c>
      <c r="C4334" s="4" t="s">
        <v>10</v>
      </c>
      <c r="D4334" s="4" t="s">
        <v>7</v>
      </c>
      <c r="E4334" s="4" t="s">
        <v>16</v>
      </c>
      <c r="F4334" s="4" t="s">
        <v>59</v>
      </c>
      <c r="G4334" s="4" t="s">
        <v>7</v>
      </c>
      <c r="H4334" s="4" t="s">
        <v>7</v>
      </c>
    </row>
    <row r="4335" spans="1:15">
      <c r="A4335" t="n">
        <v>46128</v>
      </c>
      <c r="B4335" s="37" t="n">
        <v>26</v>
      </c>
      <c r="C4335" s="7" t="n">
        <v>16</v>
      </c>
      <c r="D4335" s="7" t="n">
        <v>17</v>
      </c>
      <c r="E4335" s="7" t="n">
        <v>60828</v>
      </c>
      <c r="F4335" s="7" t="s">
        <v>486</v>
      </c>
      <c r="G4335" s="7" t="n">
        <v>2</v>
      </c>
      <c r="H4335" s="7" t="n">
        <v>0</v>
      </c>
    </row>
    <row r="4336" spans="1:15">
      <c r="A4336" t="s">
        <v>4</v>
      </c>
      <c r="B4336" s="4" t="s">
        <v>5</v>
      </c>
    </row>
    <row r="4337" spans="1:13">
      <c r="A4337" t="n">
        <v>46160</v>
      </c>
      <c r="B4337" s="38" t="n">
        <v>28</v>
      </c>
    </row>
    <row r="4338" spans="1:13">
      <c r="A4338" t="s">
        <v>4</v>
      </c>
      <c r="B4338" s="4" t="s">
        <v>5</v>
      </c>
      <c r="C4338" s="4" t="s">
        <v>10</v>
      </c>
      <c r="D4338" s="4" t="s">
        <v>7</v>
      </c>
      <c r="E4338" s="4" t="s">
        <v>8</v>
      </c>
      <c r="F4338" s="4" t="s">
        <v>15</v>
      </c>
      <c r="G4338" s="4" t="s">
        <v>15</v>
      </c>
      <c r="H4338" s="4" t="s">
        <v>15</v>
      </c>
    </row>
    <row r="4339" spans="1:13">
      <c r="A4339" t="n">
        <v>46161</v>
      </c>
      <c r="B4339" s="30" t="n">
        <v>48</v>
      </c>
      <c r="C4339" s="7" t="n">
        <v>16</v>
      </c>
      <c r="D4339" s="7" t="n">
        <v>0</v>
      </c>
      <c r="E4339" s="7" t="s">
        <v>465</v>
      </c>
      <c r="F4339" s="7" t="n">
        <v>-1</v>
      </c>
      <c r="G4339" s="7" t="n">
        <v>1</v>
      </c>
      <c r="H4339" s="7" t="n">
        <v>0</v>
      </c>
    </row>
    <row r="4340" spans="1:13">
      <c r="A4340" t="s">
        <v>4</v>
      </c>
      <c r="B4340" s="4" t="s">
        <v>5</v>
      </c>
      <c r="C4340" s="4" t="s">
        <v>10</v>
      </c>
    </row>
    <row r="4341" spans="1:13">
      <c r="A4341" t="n">
        <v>46189</v>
      </c>
      <c r="B4341" s="27" t="n">
        <v>16</v>
      </c>
      <c r="C4341" s="7" t="n">
        <v>1000</v>
      </c>
    </row>
    <row r="4342" spans="1:13">
      <c r="A4342" t="s">
        <v>4</v>
      </c>
      <c r="B4342" s="4" t="s">
        <v>5</v>
      </c>
      <c r="C4342" s="4" t="s">
        <v>7</v>
      </c>
      <c r="D4342" s="4" t="s">
        <v>10</v>
      </c>
      <c r="E4342" s="4" t="s">
        <v>8</v>
      </c>
    </row>
    <row r="4343" spans="1:13">
      <c r="A4343" t="n">
        <v>46192</v>
      </c>
      <c r="B4343" s="32" t="n">
        <v>51</v>
      </c>
      <c r="C4343" s="7" t="n">
        <v>4</v>
      </c>
      <c r="D4343" s="7" t="n">
        <v>16</v>
      </c>
      <c r="E4343" s="7" t="s">
        <v>68</v>
      </c>
    </row>
    <row r="4344" spans="1:13">
      <c r="A4344" t="s">
        <v>4</v>
      </c>
      <c r="B4344" s="4" t="s">
        <v>5</v>
      </c>
      <c r="C4344" s="4" t="s">
        <v>10</v>
      </c>
    </row>
    <row r="4345" spans="1:13">
      <c r="A4345" t="n">
        <v>46205</v>
      </c>
      <c r="B4345" s="27" t="n">
        <v>16</v>
      </c>
      <c r="C4345" s="7" t="n">
        <v>0</v>
      </c>
    </row>
    <row r="4346" spans="1:13">
      <c r="A4346" t="s">
        <v>4</v>
      </c>
      <c r="B4346" s="4" t="s">
        <v>5</v>
      </c>
      <c r="C4346" s="4" t="s">
        <v>10</v>
      </c>
      <c r="D4346" s="4" t="s">
        <v>7</v>
      </c>
      <c r="E4346" s="4" t="s">
        <v>16</v>
      </c>
      <c r="F4346" s="4" t="s">
        <v>59</v>
      </c>
      <c r="G4346" s="4" t="s">
        <v>7</v>
      </c>
      <c r="H4346" s="4" t="s">
        <v>7</v>
      </c>
    </row>
    <row r="4347" spans="1:13">
      <c r="A4347" t="n">
        <v>46208</v>
      </c>
      <c r="B4347" s="37" t="n">
        <v>26</v>
      </c>
      <c r="C4347" s="7" t="n">
        <v>16</v>
      </c>
      <c r="D4347" s="7" t="n">
        <v>17</v>
      </c>
      <c r="E4347" s="7" t="n">
        <v>60829</v>
      </c>
      <c r="F4347" s="7" t="s">
        <v>487</v>
      </c>
      <c r="G4347" s="7" t="n">
        <v>2</v>
      </c>
      <c r="H4347" s="7" t="n">
        <v>0</v>
      </c>
    </row>
    <row r="4348" spans="1:13">
      <c r="A4348" t="s">
        <v>4</v>
      </c>
      <c r="B4348" s="4" t="s">
        <v>5</v>
      </c>
    </row>
    <row r="4349" spans="1:13">
      <c r="A4349" t="n">
        <v>46324</v>
      </c>
      <c r="B4349" s="38" t="n">
        <v>28</v>
      </c>
    </row>
    <row r="4350" spans="1:13">
      <c r="A4350" t="s">
        <v>4</v>
      </c>
      <c r="B4350" s="4" t="s">
        <v>5</v>
      </c>
      <c r="C4350" s="4" t="s">
        <v>7</v>
      </c>
      <c r="D4350" s="4" t="s">
        <v>10</v>
      </c>
      <c r="E4350" s="4" t="s">
        <v>8</v>
      </c>
    </row>
    <row r="4351" spans="1:13">
      <c r="A4351" t="n">
        <v>46325</v>
      </c>
      <c r="B4351" s="32" t="n">
        <v>51</v>
      </c>
      <c r="C4351" s="7" t="n">
        <v>4</v>
      </c>
      <c r="D4351" s="7" t="n">
        <v>7032</v>
      </c>
      <c r="E4351" s="7" t="s">
        <v>317</v>
      </c>
    </row>
    <row r="4352" spans="1:13">
      <c r="A4352" t="s">
        <v>4</v>
      </c>
      <c r="B4352" s="4" t="s">
        <v>5</v>
      </c>
      <c r="C4352" s="4" t="s">
        <v>10</v>
      </c>
    </row>
    <row r="4353" spans="1:8">
      <c r="A4353" t="n">
        <v>46339</v>
      </c>
      <c r="B4353" s="27" t="n">
        <v>16</v>
      </c>
      <c r="C4353" s="7" t="n">
        <v>0</v>
      </c>
    </row>
    <row r="4354" spans="1:8">
      <c r="A4354" t="s">
        <v>4</v>
      </c>
      <c r="B4354" s="4" t="s">
        <v>5</v>
      </c>
      <c r="C4354" s="4" t="s">
        <v>10</v>
      </c>
      <c r="D4354" s="4" t="s">
        <v>7</v>
      </c>
      <c r="E4354" s="4" t="s">
        <v>16</v>
      </c>
      <c r="F4354" s="4" t="s">
        <v>59</v>
      </c>
      <c r="G4354" s="4" t="s">
        <v>7</v>
      </c>
      <c r="H4354" s="4" t="s">
        <v>7</v>
      </c>
      <c r="I4354" s="4" t="s">
        <v>7</v>
      </c>
      <c r="J4354" s="4" t="s">
        <v>16</v>
      </c>
      <c r="K4354" s="4" t="s">
        <v>59</v>
      </c>
      <c r="L4354" s="4" t="s">
        <v>7</v>
      </c>
      <c r="M4354" s="4" t="s">
        <v>7</v>
      </c>
    </row>
    <row r="4355" spans="1:8">
      <c r="A4355" t="n">
        <v>46342</v>
      </c>
      <c r="B4355" s="37" t="n">
        <v>26</v>
      </c>
      <c r="C4355" s="7" t="n">
        <v>7032</v>
      </c>
      <c r="D4355" s="7" t="n">
        <v>17</v>
      </c>
      <c r="E4355" s="7" t="n">
        <v>60830</v>
      </c>
      <c r="F4355" s="7" t="s">
        <v>488</v>
      </c>
      <c r="G4355" s="7" t="n">
        <v>2</v>
      </c>
      <c r="H4355" s="7" t="n">
        <v>3</v>
      </c>
      <c r="I4355" s="7" t="n">
        <v>17</v>
      </c>
      <c r="J4355" s="7" t="n">
        <v>60831</v>
      </c>
      <c r="K4355" s="7" t="s">
        <v>489</v>
      </c>
      <c r="L4355" s="7" t="n">
        <v>2</v>
      </c>
      <c r="M4355" s="7" t="n">
        <v>0</v>
      </c>
    </row>
    <row r="4356" spans="1:8">
      <c r="A4356" t="s">
        <v>4</v>
      </c>
      <c r="B4356" s="4" t="s">
        <v>5</v>
      </c>
    </row>
    <row r="4357" spans="1:8">
      <c r="A4357" t="n">
        <v>46446</v>
      </c>
      <c r="B4357" s="38" t="n">
        <v>28</v>
      </c>
    </row>
    <row r="4358" spans="1:8">
      <c r="A4358" t="s">
        <v>4</v>
      </c>
      <c r="B4358" s="4" t="s">
        <v>5</v>
      </c>
      <c r="C4358" s="4" t="s">
        <v>10</v>
      </c>
      <c r="D4358" s="4" t="s">
        <v>7</v>
      </c>
      <c r="E4358" s="4" t="s">
        <v>8</v>
      </c>
      <c r="F4358" s="4" t="s">
        <v>15</v>
      </c>
      <c r="G4358" s="4" t="s">
        <v>15</v>
      </c>
      <c r="H4358" s="4" t="s">
        <v>15</v>
      </c>
    </row>
    <row r="4359" spans="1:8">
      <c r="A4359" t="n">
        <v>46447</v>
      </c>
      <c r="B4359" s="30" t="n">
        <v>48</v>
      </c>
      <c r="C4359" s="7" t="n">
        <v>16</v>
      </c>
      <c r="D4359" s="7" t="n">
        <v>0</v>
      </c>
      <c r="E4359" s="7" t="s">
        <v>465</v>
      </c>
      <c r="F4359" s="7" t="n">
        <v>-1</v>
      </c>
      <c r="G4359" s="7" t="n">
        <v>1</v>
      </c>
      <c r="H4359" s="7" t="n">
        <v>2.80259692864963e-45</v>
      </c>
    </row>
    <row r="4360" spans="1:8">
      <c r="A4360" t="s">
        <v>4</v>
      </c>
      <c r="B4360" s="4" t="s">
        <v>5</v>
      </c>
      <c r="C4360" s="4" t="s">
        <v>10</v>
      </c>
      <c r="D4360" s="4" t="s">
        <v>10</v>
      </c>
      <c r="E4360" s="4" t="s">
        <v>10</v>
      </c>
    </row>
    <row r="4361" spans="1:8">
      <c r="A4361" t="n">
        <v>46475</v>
      </c>
      <c r="B4361" s="34" t="n">
        <v>61</v>
      </c>
      <c r="C4361" s="7" t="n">
        <v>0</v>
      </c>
      <c r="D4361" s="7" t="n">
        <v>7032</v>
      </c>
      <c r="E4361" s="7" t="n">
        <v>1000</v>
      </c>
    </row>
    <row r="4362" spans="1:8">
      <c r="A4362" t="s">
        <v>4</v>
      </c>
      <c r="B4362" s="4" t="s">
        <v>5</v>
      </c>
      <c r="C4362" s="4" t="s">
        <v>10</v>
      </c>
    </row>
    <row r="4363" spans="1:8">
      <c r="A4363" t="n">
        <v>46482</v>
      </c>
      <c r="B4363" s="27" t="n">
        <v>16</v>
      </c>
      <c r="C4363" s="7" t="n">
        <v>300</v>
      </c>
    </row>
    <row r="4364" spans="1:8">
      <c r="A4364" t="s">
        <v>4</v>
      </c>
      <c r="B4364" s="4" t="s">
        <v>5</v>
      </c>
      <c r="C4364" s="4" t="s">
        <v>7</v>
      </c>
      <c r="D4364" s="4" t="s">
        <v>10</v>
      </c>
      <c r="E4364" s="4" t="s">
        <v>8</v>
      </c>
    </row>
    <row r="4365" spans="1:8">
      <c r="A4365" t="n">
        <v>46485</v>
      </c>
      <c r="B4365" s="32" t="n">
        <v>51</v>
      </c>
      <c r="C4365" s="7" t="n">
        <v>4</v>
      </c>
      <c r="D4365" s="7" t="n">
        <v>0</v>
      </c>
      <c r="E4365" s="7" t="s">
        <v>125</v>
      </c>
    </row>
    <row r="4366" spans="1:8">
      <c r="A4366" t="s">
        <v>4</v>
      </c>
      <c r="B4366" s="4" t="s">
        <v>5</v>
      </c>
      <c r="C4366" s="4" t="s">
        <v>10</v>
      </c>
    </row>
    <row r="4367" spans="1:8">
      <c r="A4367" t="n">
        <v>46499</v>
      </c>
      <c r="B4367" s="27" t="n">
        <v>16</v>
      </c>
      <c r="C4367" s="7" t="n">
        <v>0</v>
      </c>
    </row>
    <row r="4368" spans="1:8">
      <c r="A4368" t="s">
        <v>4</v>
      </c>
      <c r="B4368" s="4" t="s">
        <v>5</v>
      </c>
      <c r="C4368" s="4" t="s">
        <v>10</v>
      </c>
      <c r="D4368" s="4" t="s">
        <v>7</v>
      </c>
      <c r="E4368" s="4" t="s">
        <v>16</v>
      </c>
      <c r="F4368" s="4" t="s">
        <v>59</v>
      </c>
      <c r="G4368" s="4" t="s">
        <v>7</v>
      </c>
      <c r="H4368" s="4" t="s">
        <v>7</v>
      </c>
    </row>
    <row r="4369" spans="1:13">
      <c r="A4369" t="n">
        <v>46502</v>
      </c>
      <c r="B4369" s="37" t="n">
        <v>26</v>
      </c>
      <c r="C4369" s="7" t="n">
        <v>0</v>
      </c>
      <c r="D4369" s="7" t="n">
        <v>17</v>
      </c>
      <c r="E4369" s="7" t="n">
        <v>60832</v>
      </c>
      <c r="F4369" s="7" t="s">
        <v>490</v>
      </c>
      <c r="G4369" s="7" t="n">
        <v>2</v>
      </c>
      <c r="H4369" s="7" t="n">
        <v>0</v>
      </c>
    </row>
    <row r="4370" spans="1:13">
      <c r="A4370" t="s">
        <v>4</v>
      </c>
      <c r="B4370" s="4" t="s">
        <v>5</v>
      </c>
    </row>
    <row r="4371" spans="1:13">
      <c r="A4371" t="n">
        <v>46555</v>
      </c>
      <c r="B4371" s="38" t="n">
        <v>28</v>
      </c>
    </row>
    <row r="4372" spans="1:13">
      <c r="A4372" t="s">
        <v>4</v>
      </c>
      <c r="B4372" s="4" t="s">
        <v>5</v>
      </c>
      <c r="C4372" s="4" t="s">
        <v>10</v>
      </c>
      <c r="D4372" s="4" t="s">
        <v>10</v>
      </c>
      <c r="E4372" s="4" t="s">
        <v>10</v>
      </c>
    </row>
    <row r="4373" spans="1:13">
      <c r="A4373" t="n">
        <v>46556</v>
      </c>
      <c r="B4373" s="34" t="n">
        <v>61</v>
      </c>
      <c r="C4373" s="7" t="n">
        <v>0</v>
      </c>
      <c r="D4373" s="7" t="n">
        <v>5704</v>
      </c>
      <c r="E4373" s="7" t="n">
        <v>1000</v>
      </c>
    </row>
    <row r="4374" spans="1:13">
      <c r="A4374" t="s">
        <v>4</v>
      </c>
      <c r="B4374" s="4" t="s">
        <v>5</v>
      </c>
      <c r="C4374" s="4" t="s">
        <v>10</v>
      </c>
    </row>
    <row r="4375" spans="1:13">
      <c r="A4375" t="n">
        <v>46563</v>
      </c>
      <c r="B4375" s="27" t="n">
        <v>16</v>
      </c>
      <c r="C4375" s="7" t="n">
        <v>300</v>
      </c>
    </row>
    <row r="4376" spans="1:13">
      <c r="A4376" t="s">
        <v>4</v>
      </c>
      <c r="B4376" s="4" t="s">
        <v>5</v>
      </c>
      <c r="C4376" s="4" t="s">
        <v>7</v>
      </c>
      <c r="D4376" s="4" t="s">
        <v>10</v>
      </c>
      <c r="E4376" s="4" t="s">
        <v>8</v>
      </c>
    </row>
    <row r="4377" spans="1:13">
      <c r="A4377" t="n">
        <v>46566</v>
      </c>
      <c r="B4377" s="32" t="n">
        <v>51</v>
      </c>
      <c r="C4377" s="7" t="n">
        <v>4</v>
      </c>
      <c r="D4377" s="7" t="n">
        <v>0</v>
      </c>
      <c r="E4377" s="7" t="s">
        <v>100</v>
      </c>
    </row>
    <row r="4378" spans="1:13">
      <c r="A4378" t="s">
        <v>4</v>
      </c>
      <c r="B4378" s="4" t="s">
        <v>5</v>
      </c>
      <c r="C4378" s="4" t="s">
        <v>10</v>
      </c>
    </row>
    <row r="4379" spans="1:13">
      <c r="A4379" t="n">
        <v>46579</v>
      </c>
      <c r="B4379" s="27" t="n">
        <v>16</v>
      </c>
      <c r="C4379" s="7" t="n">
        <v>0</v>
      </c>
    </row>
    <row r="4380" spans="1:13">
      <c r="A4380" t="s">
        <v>4</v>
      </c>
      <c r="B4380" s="4" t="s">
        <v>5</v>
      </c>
      <c r="C4380" s="4" t="s">
        <v>10</v>
      </c>
      <c r="D4380" s="4" t="s">
        <v>7</v>
      </c>
      <c r="E4380" s="4" t="s">
        <v>16</v>
      </c>
      <c r="F4380" s="4" t="s">
        <v>59</v>
      </c>
      <c r="G4380" s="4" t="s">
        <v>7</v>
      </c>
      <c r="H4380" s="4" t="s">
        <v>7</v>
      </c>
    </row>
    <row r="4381" spans="1:13">
      <c r="A4381" t="n">
        <v>46582</v>
      </c>
      <c r="B4381" s="37" t="n">
        <v>26</v>
      </c>
      <c r="C4381" s="7" t="n">
        <v>0</v>
      </c>
      <c r="D4381" s="7" t="n">
        <v>17</v>
      </c>
      <c r="E4381" s="7" t="n">
        <v>60833</v>
      </c>
      <c r="F4381" s="7" t="s">
        <v>491</v>
      </c>
      <c r="G4381" s="7" t="n">
        <v>2</v>
      </c>
      <c r="H4381" s="7" t="n">
        <v>0</v>
      </c>
    </row>
    <row r="4382" spans="1:13">
      <c r="A4382" t="s">
        <v>4</v>
      </c>
      <c r="B4382" s="4" t="s">
        <v>5</v>
      </c>
    </row>
    <row r="4383" spans="1:13">
      <c r="A4383" t="n">
        <v>46624</v>
      </c>
      <c r="B4383" s="38" t="n">
        <v>28</v>
      </c>
    </row>
    <row r="4384" spans="1:13">
      <c r="A4384" t="s">
        <v>4</v>
      </c>
      <c r="B4384" s="4" t="s">
        <v>5</v>
      </c>
      <c r="C4384" s="4" t="s">
        <v>10</v>
      </c>
      <c r="D4384" s="4" t="s">
        <v>10</v>
      </c>
      <c r="E4384" s="4" t="s">
        <v>10</v>
      </c>
    </row>
    <row r="4385" spans="1:8">
      <c r="A4385" t="n">
        <v>46625</v>
      </c>
      <c r="B4385" s="34" t="n">
        <v>61</v>
      </c>
      <c r="C4385" s="7" t="n">
        <v>5704</v>
      </c>
      <c r="D4385" s="7" t="n">
        <v>0</v>
      </c>
      <c r="E4385" s="7" t="n">
        <v>1000</v>
      </c>
    </row>
    <row r="4386" spans="1:8">
      <c r="A4386" t="s">
        <v>4</v>
      </c>
      <c r="B4386" s="4" t="s">
        <v>5</v>
      </c>
      <c r="C4386" s="4" t="s">
        <v>10</v>
      </c>
      <c r="D4386" s="4" t="s">
        <v>10</v>
      </c>
      <c r="E4386" s="4" t="s">
        <v>15</v>
      </c>
      <c r="F4386" s="4" t="s">
        <v>7</v>
      </c>
    </row>
    <row r="4387" spans="1:8">
      <c r="A4387" t="n">
        <v>46632</v>
      </c>
      <c r="B4387" s="64" t="n">
        <v>53</v>
      </c>
      <c r="C4387" s="7" t="n">
        <v>5704</v>
      </c>
      <c r="D4387" s="7" t="n">
        <v>0</v>
      </c>
      <c r="E4387" s="7" t="n">
        <v>10</v>
      </c>
      <c r="F4387" s="7" t="n">
        <v>0</v>
      </c>
    </row>
    <row r="4388" spans="1:8">
      <c r="A4388" t="s">
        <v>4</v>
      </c>
      <c r="B4388" s="4" t="s">
        <v>5</v>
      </c>
      <c r="C4388" s="4" t="s">
        <v>10</v>
      </c>
    </row>
    <row r="4389" spans="1:8">
      <c r="A4389" t="n">
        <v>46642</v>
      </c>
      <c r="B4389" s="65" t="n">
        <v>54</v>
      </c>
      <c r="C4389" s="7" t="n">
        <v>5704</v>
      </c>
    </row>
    <row r="4390" spans="1:8">
      <c r="A4390" t="s">
        <v>4</v>
      </c>
      <c r="B4390" s="4" t="s">
        <v>5</v>
      </c>
      <c r="C4390" s="4" t="s">
        <v>7</v>
      </c>
      <c r="D4390" s="4" t="s">
        <v>10</v>
      </c>
      <c r="E4390" s="4" t="s">
        <v>8</v>
      </c>
    </row>
    <row r="4391" spans="1:8">
      <c r="A4391" t="n">
        <v>46645</v>
      </c>
      <c r="B4391" s="32" t="n">
        <v>51</v>
      </c>
      <c r="C4391" s="7" t="n">
        <v>4</v>
      </c>
      <c r="D4391" s="7" t="n">
        <v>5704</v>
      </c>
      <c r="E4391" s="7" t="s">
        <v>433</v>
      </c>
    </row>
    <row r="4392" spans="1:8">
      <c r="A4392" t="s">
        <v>4</v>
      </c>
      <c r="B4392" s="4" t="s">
        <v>5</v>
      </c>
      <c r="C4392" s="4" t="s">
        <v>10</v>
      </c>
    </row>
    <row r="4393" spans="1:8">
      <c r="A4393" t="n">
        <v>46659</v>
      </c>
      <c r="B4393" s="27" t="n">
        <v>16</v>
      </c>
      <c r="C4393" s="7" t="n">
        <v>0</v>
      </c>
    </row>
    <row r="4394" spans="1:8">
      <c r="A4394" t="s">
        <v>4</v>
      </c>
      <c r="B4394" s="4" t="s">
        <v>5</v>
      </c>
      <c r="C4394" s="4" t="s">
        <v>10</v>
      </c>
      <c r="D4394" s="4" t="s">
        <v>7</v>
      </c>
      <c r="E4394" s="4" t="s">
        <v>16</v>
      </c>
      <c r="F4394" s="4" t="s">
        <v>59</v>
      </c>
      <c r="G4394" s="4" t="s">
        <v>7</v>
      </c>
      <c r="H4394" s="4" t="s">
        <v>7</v>
      </c>
      <c r="I4394" s="4" t="s">
        <v>7</v>
      </c>
      <c r="J4394" s="4" t="s">
        <v>16</v>
      </c>
      <c r="K4394" s="4" t="s">
        <v>59</v>
      </c>
      <c r="L4394" s="4" t="s">
        <v>7</v>
      </c>
      <c r="M4394" s="4" t="s">
        <v>7</v>
      </c>
    </row>
    <row r="4395" spans="1:8">
      <c r="A4395" t="n">
        <v>46662</v>
      </c>
      <c r="B4395" s="37" t="n">
        <v>26</v>
      </c>
      <c r="C4395" s="7" t="n">
        <v>5704</v>
      </c>
      <c r="D4395" s="7" t="n">
        <v>17</v>
      </c>
      <c r="E4395" s="7" t="n">
        <v>60834</v>
      </c>
      <c r="F4395" s="7" t="s">
        <v>492</v>
      </c>
      <c r="G4395" s="7" t="n">
        <v>2</v>
      </c>
      <c r="H4395" s="7" t="n">
        <v>3</v>
      </c>
      <c r="I4395" s="7" t="n">
        <v>17</v>
      </c>
      <c r="J4395" s="7" t="n">
        <v>60835</v>
      </c>
      <c r="K4395" s="7" t="s">
        <v>493</v>
      </c>
      <c r="L4395" s="7" t="n">
        <v>2</v>
      </c>
      <c r="M4395" s="7" t="n">
        <v>0</v>
      </c>
    </row>
    <row r="4396" spans="1:8">
      <c r="A4396" t="s">
        <v>4</v>
      </c>
      <c r="B4396" s="4" t="s">
        <v>5</v>
      </c>
    </row>
    <row r="4397" spans="1:8">
      <c r="A4397" t="n">
        <v>46735</v>
      </c>
      <c r="B4397" s="38" t="n">
        <v>28</v>
      </c>
    </row>
    <row r="4398" spans="1:8">
      <c r="A4398" t="s">
        <v>4</v>
      </c>
      <c r="B4398" s="4" t="s">
        <v>5</v>
      </c>
      <c r="C4398" s="4" t="s">
        <v>7</v>
      </c>
      <c r="D4398" s="4" t="s">
        <v>10</v>
      </c>
      <c r="E4398" s="4" t="s">
        <v>15</v>
      </c>
    </row>
    <row r="4399" spans="1:8">
      <c r="A4399" t="n">
        <v>46736</v>
      </c>
      <c r="B4399" s="41" t="n">
        <v>58</v>
      </c>
      <c r="C4399" s="7" t="n">
        <v>0</v>
      </c>
      <c r="D4399" s="7" t="n">
        <v>1000</v>
      </c>
      <c r="E4399" s="7" t="n">
        <v>1</v>
      </c>
    </row>
    <row r="4400" spans="1:8">
      <c r="A4400" t="s">
        <v>4</v>
      </c>
      <c r="B4400" s="4" t="s">
        <v>5</v>
      </c>
      <c r="C4400" s="4" t="s">
        <v>7</v>
      </c>
      <c r="D4400" s="4" t="s">
        <v>10</v>
      </c>
    </row>
    <row r="4401" spans="1:13">
      <c r="A4401" t="n">
        <v>46744</v>
      </c>
      <c r="B4401" s="41" t="n">
        <v>58</v>
      </c>
      <c r="C4401" s="7" t="n">
        <v>255</v>
      </c>
      <c r="D4401" s="7" t="n">
        <v>0</v>
      </c>
    </row>
    <row r="4402" spans="1:13">
      <c r="A4402" t="s">
        <v>4</v>
      </c>
      <c r="B4402" s="4" t="s">
        <v>5</v>
      </c>
      <c r="C4402" s="4" t="s">
        <v>7</v>
      </c>
      <c r="D4402" s="4" t="s">
        <v>10</v>
      </c>
      <c r="E4402" s="4" t="s">
        <v>7</v>
      </c>
    </row>
    <row r="4403" spans="1:13">
      <c r="A4403" t="n">
        <v>46748</v>
      </c>
      <c r="B4403" s="29" t="n">
        <v>36</v>
      </c>
      <c r="C4403" s="7" t="n">
        <v>9</v>
      </c>
      <c r="D4403" s="7" t="n">
        <v>16</v>
      </c>
      <c r="E4403" s="7" t="n">
        <v>0</v>
      </c>
    </row>
    <row r="4404" spans="1:13">
      <c r="A4404" t="s">
        <v>4</v>
      </c>
      <c r="B4404" s="4" t="s">
        <v>5</v>
      </c>
      <c r="C4404" s="4" t="s">
        <v>7</v>
      </c>
      <c r="D4404" s="4" t="s">
        <v>10</v>
      </c>
      <c r="E4404" s="4" t="s">
        <v>7</v>
      </c>
    </row>
    <row r="4405" spans="1:13">
      <c r="A4405" t="n">
        <v>46753</v>
      </c>
      <c r="B4405" s="29" t="n">
        <v>36</v>
      </c>
      <c r="C4405" s="7" t="n">
        <v>9</v>
      </c>
      <c r="D4405" s="7" t="n">
        <v>5703</v>
      </c>
      <c r="E4405" s="7" t="n">
        <v>0</v>
      </c>
    </row>
    <row r="4406" spans="1:13">
      <c r="A4406" t="s">
        <v>4</v>
      </c>
      <c r="B4406" s="4" t="s">
        <v>5</v>
      </c>
      <c r="C4406" s="4" t="s">
        <v>7</v>
      </c>
      <c r="D4406" s="4" t="s">
        <v>10</v>
      </c>
    </row>
    <row r="4407" spans="1:13">
      <c r="A4407" t="n">
        <v>46758</v>
      </c>
      <c r="B4407" s="8" t="n">
        <v>162</v>
      </c>
      <c r="C4407" s="7" t="n">
        <v>1</v>
      </c>
      <c r="D4407" s="7" t="n">
        <v>0</v>
      </c>
    </row>
    <row r="4408" spans="1:13">
      <c r="A4408" t="s">
        <v>4</v>
      </c>
      <c r="B4408" s="4" t="s">
        <v>5</v>
      </c>
    </row>
    <row r="4409" spans="1:13">
      <c r="A4409" t="n">
        <v>46762</v>
      </c>
      <c r="B4409" s="5" t="n">
        <v>1</v>
      </c>
    </row>
    <row r="4410" spans="1:13" s="3" customFormat="1" customHeight="0">
      <c r="A4410" s="3" t="s">
        <v>2</v>
      </c>
      <c r="B4410" s="3" t="s">
        <v>494</v>
      </c>
    </row>
    <row r="4411" spans="1:13">
      <c r="A4411" t="s">
        <v>4</v>
      </c>
      <c r="B4411" s="4" t="s">
        <v>5</v>
      </c>
      <c r="C4411" s="4" t="s">
        <v>7</v>
      </c>
      <c r="D4411" s="4" t="s">
        <v>7</v>
      </c>
      <c r="E4411" s="4" t="s">
        <v>7</v>
      </c>
      <c r="F4411" s="4" t="s">
        <v>7</v>
      </c>
    </row>
    <row r="4412" spans="1:13">
      <c r="A4412" t="n">
        <v>46764</v>
      </c>
      <c r="B4412" s="15" t="n">
        <v>14</v>
      </c>
      <c r="C4412" s="7" t="n">
        <v>2</v>
      </c>
      <c r="D4412" s="7" t="n">
        <v>0</v>
      </c>
      <c r="E4412" s="7" t="n">
        <v>0</v>
      </c>
      <c r="F4412" s="7" t="n">
        <v>0</v>
      </c>
    </row>
    <row r="4413" spans="1:13">
      <c r="A4413" t="s">
        <v>4</v>
      </c>
      <c r="B4413" s="4" t="s">
        <v>5</v>
      </c>
      <c r="C4413" s="4" t="s">
        <v>7</v>
      </c>
      <c r="D4413" s="13" t="s">
        <v>12</v>
      </c>
      <c r="E4413" s="4" t="s">
        <v>5</v>
      </c>
      <c r="F4413" s="4" t="s">
        <v>7</v>
      </c>
      <c r="G4413" s="4" t="s">
        <v>10</v>
      </c>
      <c r="H4413" s="13" t="s">
        <v>13</v>
      </c>
      <c r="I4413" s="4" t="s">
        <v>7</v>
      </c>
      <c r="J4413" s="4" t="s">
        <v>16</v>
      </c>
      <c r="K4413" s="4" t="s">
        <v>7</v>
      </c>
      <c r="L4413" s="4" t="s">
        <v>7</v>
      </c>
      <c r="M4413" s="13" t="s">
        <v>12</v>
      </c>
      <c r="N4413" s="4" t="s">
        <v>5</v>
      </c>
      <c r="O4413" s="4" t="s">
        <v>7</v>
      </c>
      <c r="P4413" s="4" t="s">
        <v>10</v>
      </c>
      <c r="Q4413" s="13" t="s">
        <v>13</v>
      </c>
      <c r="R4413" s="4" t="s">
        <v>7</v>
      </c>
      <c r="S4413" s="4" t="s">
        <v>16</v>
      </c>
      <c r="T4413" s="4" t="s">
        <v>7</v>
      </c>
      <c r="U4413" s="4" t="s">
        <v>7</v>
      </c>
      <c r="V4413" s="4" t="s">
        <v>7</v>
      </c>
      <c r="W4413" s="4" t="s">
        <v>11</v>
      </c>
    </row>
    <row r="4414" spans="1:13">
      <c r="A4414" t="n">
        <v>46769</v>
      </c>
      <c r="B4414" s="9" t="n">
        <v>5</v>
      </c>
      <c r="C4414" s="7" t="n">
        <v>28</v>
      </c>
      <c r="D4414" s="13" t="s">
        <v>3</v>
      </c>
      <c r="E4414" s="8" t="n">
        <v>162</v>
      </c>
      <c r="F4414" s="7" t="n">
        <v>3</v>
      </c>
      <c r="G4414" s="7" t="n">
        <v>4145</v>
      </c>
      <c r="H4414" s="13" t="s">
        <v>3</v>
      </c>
      <c r="I4414" s="7" t="n">
        <v>0</v>
      </c>
      <c r="J4414" s="7" t="n">
        <v>1</v>
      </c>
      <c r="K4414" s="7" t="n">
        <v>2</v>
      </c>
      <c r="L4414" s="7" t="n">
        <v>28</v>
      </c>
      <c r="M4414" s="13" t="s">
        <v>3</v>
      </c>
      <c r="N4414" s="8" t="n">
        <v>162</v>
      </c>
      <c r="O4414" s="7" t="n">
        <v>3</v>
      </c>
      <c r="P4414" s="7" t="n">
        <v>4145</v>
      </c>
      <c r="Q4414" s="13" t="s">
        <v>3</v>
      </c>
      <c r="R4414" s="7" t="n">
        <v>0</v>
      </c>
      <c r="S4414" s="7" t="n">
        <v>2</v>
      </c>
      <c r="T4414" s="7" t="n">
        <v>2</v>
      </c>
      <c r="U4414" s="7" t="n">
        <v>11</v>
      </c>
      <c r="V4414" s="7" t="n">
        <v>1</v>
      </c>
      <c r="W4414" s="10" t="n">
        <f t="normal" ca="1">A4418</f>
        <v>0</v>
      </c>
    </row>
    <row r="4415" spans="1:13">
      <c r="A4415" t="s">
        <v>4</v>
      </c>
      <c r="B4415" s="4" t="s">
        <v>5</v>
      </c>
      <c r="C4415" s="4" t="s">
        <v>7</v>
      </c>
      <c r="D4415" s="4" t="s">
        <v>10</v>
      </c>
      <c r="E4415" s="4" t="s">
        <v>15</v>
      </c>
    </row>
    <row r="4416" spans="1:13">
      <c r="A4416" t="n">
        <v>46798</v>
      </c>
      <c r="B4416" s="41" t="n">
        <v>58</v>
      </c>
      <c r="C4416" s="7" t="n">
        <v>0</v>
      </c>
      <c r="D4416" s="7" t="n">
        <v>0</v>
      </c>
      <c r="E4416" s="7" t="n">
        <v>1</v>
      </c>
    </row>
    <row r="4417" spans="1:23">
      <c r="A4417" t="s">
        <v>4</v>
      </c>
      <c r="B4417" s="4" t="s">
        <v>5</v>
      </c>
      <c r="C4417" s="4" t="s">
        <v>7</v>
      </c>
      <c r="D4417" s="13" t="s">
        <v>12</v>
      </c>
      <c r="E4417" s="4" t="s">
        <v>5</v>
      </c>
      <c r="F4417" s="4" t="s">
        <v>7</v>
      </c>
      <c r="G4417" s="4" t="s">
        <v>10</v>
      </c>
      <c r="H4417" s="13" t="s">
        <v>13</v>
      </c>
      <c r="I4417" s="4" t="s">
        <v>7</v>
      </c>
      <c r="J4417" s="4" t="s">
        <v>16</v>
      </c>
      <c r="K4417" s="4" t="s">
        <v>7</v>
      </c>
      <c r="L4417" s="4" t="s">
        <v>7</v>
      </c>
      <c r="M4417" s="13" t="s">
        <v>12</v>
      </c>
      <c r="N4417" s="4" t="s">
        <v>5</v>
      </c>
      <c r="O4417" s="4" t="s">
        <v>7</v>
      </c>
      <c r="P4417" s="4" t="s">
        <v>10</v>
      </c>
      <c r="Q4417" s="13" t="s">
        <v>13</v>
      </c>
      <c r="R4417" s="4" t="s">
        <v>7</v>
      </c>
      <c r="S4417" s="4" t="s">
        <v>16</v>
      </c>
      <c r="T4417" s="4" t="s">
        <v>7</v>
      </c>
      <c r="U4417" s="4" t="s">
        <v>7</v>
      </c>
      <c r="V4417" s="4" t="s">
        <v>7</v>
      </c>
      <c r="W4417" s="4" t="s">
        <v>11</v>
      </c>
    </row>
    <row r="4418" spans="1:23">
      <c r="A4418" t="n">
        <v>46806</v>
      </c>
      <c r="B4418" s="9" t="n">
        <v>5</v>
      </c>
      <c r="C4418" s="7" t="n">
        <v>28</v>
      </c>
      <c r="D4418" s="13" t="s">
        <v>3</v>
      </c>
      <c r="E4418" s="8" t="n">
        <v>162</v>
      </c>
      <c r="F4418" s="7" t="n">
        <v>3</v>
      </c>
      <c r="G4418" s="7" t="n">
        <v>4145</v>
      </c>
      <c r="H4418" s="13" t="s">
        <v>3</v>
      </c>
      <c r="I4418" s="7" t="n">
        <v>0</v>
      </c>
      <c r="J4418" s="7" t="n">
        <v>1</v>
      </c>
      <c r="K4418" s="7" t="n">
        <v>3</v>
      </c>
      <c r="L4418" s="7" t="n">
        <v>28</v>
      </c>
      <c r="M4418" s="13" t="s">
        <v>3</v>
      </c>
      <c r="N4418" s="8" t="n">
        <v>162</v>
      </c>
      <c r="O4418" s="7" t="n">
        <v>3</v>
      </c>
      <c r="P4418" s="7" t="n">
        <v>4145</v>
      </c>
      <c r="Q4418" s="13" t="s">
        <v>3</v>
      </c>
      <c r="R4418" s="7" t="n">
        <v>0</v>
      </c>
      <c r="S4418" s="7" t="n">
        <v>2</v>
      </c>
      <c r="T4418" s="7" t="n">
        <v>3</v>
      </c>
      <c r="U4418" s="7" t="n">
        <v>9</v>
      </c>
      <c r="V4418" s="7" t="n">
        <v>1</v>
      </c>
      <c r="W4418" s="10" t="n">
        <f t="normal" ca="1">A4428</f>
        <v>0</v>
      </c>
    </row>
    <row r="4419" spans="1:23">
      <c r="A4419" t="s">
        <v>4</v>
      </c>
      <c r="B4419" s="4" t="s">
        <v>5</v>
      </c>
      <c r="C4419" s="4" t="s">
        <v>7</v>
      </c>
      <c r="D4419" s="13" t="s">
        <v>12</v>
      </c>
      <c r="E4419" s="4" t="s">
        <v>5</v>
      </c>
      <c r="F4419" s="4" t="s">
        <v>10</v>
      </c>
      <c r="G4419" s="4" t="s">
        <v>7</v>
      </c>
      <c r="H4419" s="4" t="s">
        <v>7</v>
      </c>
      <c r="I4419" s="4" t="s">
        <v>8</v>
      </c>
      <c r="J4419" s="13" t="s">
        <v>13</v>
      </c>
      <c r="K4419" s="4" t="s">
        <v>7</v>
      </c>
      <c r="L4419" s="4" t="s">
        <v>7</v>
      </c>
      <c r="M4419" s="13" t="s">
        <v>12</v>
      </c>
      <c r="N4419" s="4" t="s">
        <v>5</v>
      </c>
      <c r="O4419" s="4" t="s">
        <v>7</v>
      </c>
      <c r="P4419" s="13" t="s">
        <v>13</v>
      </c>
      <c r="Q4419" s="4" t="s">
        <v>7</v>
      </c>
      <c r="R4419" s="4" t="s">
        <v>16</v>
      </c>
      <c r="S4419" s="4" t="s">
        <v>7</v>
      </c>
      <c r="T4419" s="4" t="s">
        <v>7</v>
      </c>
      <c r="U4419" s="4" t="s">
        <v>7</v>
      </c>
      <c r="V4419" s="13" t="s">
        <v>12</v>
      </c>
      <c r="W4419" s="4" t="s">
        <v>5</v>
      </c>
      <c r="X4419" s="4" t="s">
        <v>7</v>
      </c>
      <c r="Y4419" s="13" t="s">
        <v>13</v>
      </c>
      <c r="Z4419" s="4" t="s">
        <v>7</v>
      </c>
      <c r="AA4419" s="4" t="s">
        <v>16</v>
      </c>
      <c r="AB4419" s="4" t="s">
        <v>7</v>
      </c>
      <c r="AC4419" s="4" t="s">
        <v>7</v>
      </c>
      <c r="AD4419" s="4" t="s">
        <v>7</v>
      </c>
      <c r="AE4419" s="4" t="s">
        <v>11</v>
      </c>
    </row>
    <row r="4420" spans="1:23">
      <c r="A4420" t="n">
        <v>46835</v>
      </c>
      <c r="B4420" s="9" t="n">
        <v>5</v>
      </c>
      <c r="C4420" s="7" t="n">
        <v>28</v>
      </c>
      <c r="D4420" s="13" t="s">
        <v>3</v>
      </c>
      <c r="E4420" s="46" t="n">
        <v>47</v>
      </c>
      <c r="F4420" s="7" t="n">
        <v>61456</v>
      </c>
      <c r="G4420" s="7" t="n">
        <v>2</v>
      </c>
      <c r="H4420" s="7" t="n">
        <v>0</v>
      </c>
      <c r="I4420" s="7" t="s">
        <v>273</v>
      </c>
      <c r="J4420" s="13" t="s">
        <v>3</v>
      </c>
      <c r="K4420" s="7" t="n">
        <v>8</v>
      </c>
      <c r="L4420" s="7" t="n">
        <v>28</v>
      </c>
      <c r="M4420" s="13" t="s">
        <v>3</v>
      </c>
      <c r="N4420" s="35" t="n">
        <v>74</v>
      </c>
      <c r="O4420" s="7" t="n">
        <v>65</v>
      </c>
      <c r="P4420" s="13" t="s">
        <v>3</v>
      </c>
      <c r="Q4420" s="7" t="n">
        <v>0</v>
      </c>
      <c r="R4420" s="7" t="n">
        <v>1</v>
      </c>
      <c r="S4420" s="7" t="n">
        <v>3</v>
      </c>
      <c r="T4420" s="7" t="n">
        <v>9</v>
      </c>
      <c r="U4420" s="7" t="n">
        <v>28</v>
      </c>
      <c r="V4420" s="13" t="s">
        <v>3</v>
      </c>
      <c r="W4420" s="35" t="n">
        <v>74</v>
      </c>
      <c r="X4420" s="7" t="n">
        <v>65</v>
      </c>
      <c r="Y4420" s="13" t="s">
        <v>3</v>
      </c>
      <c r="Z4420" s="7" t="n">
        <v>0</v>
      </c>
      <c r="AA4420" s="7" t="n">
        <v>2</v>
      </c>
      <c r="AB4420" s="7" t="n">
        <v>3</v>
      </c>
      <c r="AC4420" s="7" t="n">
        <v>9</v>
      </c>
      <c r="AD4420" s="7" t="n">
        <v>1</v>
      </c>
      <c r="AE4420" s="10" t="n">
        <f t="normal" ca="1">A4424</f>
        <v>0</v>
      </c>
    </row>
    <row r="4421" spans="1:23">
      <c r="A4421" t="s">
        <v>4</v>
      </c>
      <c r="B4421" s="4" t="s">
        <v>5</v>
      </c>
      <c r="C4421" s="4" t="s">
        <v>10</v>
      </c>
      <c r="D4421" s="4" t="s">
        <v>7</v>
      </c>
      <c r="E4421" s="4" t="s">
        <v>7</v>
      </c>
      <c r="F4421" s="4" t="s">
        <v>8</v>
      </c>
    </row>
    <row r="4422" spans="1:23">
      <c r="A4422" t="n">
        <v>46883</v>
      </c>
      <c r="B4422" s="46" t="n">
        <v>47</v>
      </c>
      <c r="C4422" s="7" t="n">
        <v>61456</v>
      </c>
      <c r="D4422" s="7" t="n">
        <v>0</v>
      </c>
      <c r="E4422" s="7" t="n">
        <v>0</v>
      </c>
      <c r="F4422" s="7" t="s">
        <v>220</v>
      </c>
    </row>
    <row r="4423" spans="1:23">
      <c r="A4423" t="s">
        <v>4</v>
      </c>
      <c r="B4423" s="4" t="s">
        <v>5</v>
      </c>
      <c r="C4423" s="4" t="s">
        <v>7</v>
      </c>
      <c r="D4423" s="4" t="s">
        <v>10</v>
      </c>
      <c r="E4423" s="4" t="s">
        <v>15</v>
      </c>
    </row>
    <row r="4424" spans="1:23">
      <c r="A4424" t="n">
        <v>46896</v>
      </c>
      <c r="B4424" s="41" t="n">
        <v>58</v>
      </c>
      <c r="C4424" s="7" t="n">
        <v>0</v>
      </c>
      <c r="D4424" s="7" t="n">
        <v>300</v>
      </c>
      <c r="E4424" s="7" t="n">
        <v>1</v>
      </c>
    </row>
    <row r="4425" spans="1:23">
      <c r="A4425" t="s">
        <v>4</v>
      </c>
      <c r="B4425" s="4" t="s">
        <v>5</v>
      </c>
      <c r="C4425" s="4" t="s">
        <v>7</v>
      </c>
      <c r="D4425" s="4" t="s">
        <v>10</v>
      </c>
    </row>
    <row r="4426" spans="1:23">
      <c r="A4426" t="n">
        <v>46904</v>
      </c>
      <c r="B4426" s="41" t="n">
        <v>58</v>
      </c>
      <c r="C4426" s="7" t="n">
        <v>255</v>
      </c>
      <c r="D4426" s="7" t="n">
        <v>0</v>
      </c>
    </row>
    <row r="4427" spans="1:23">
      <c r="A4427" t="s">
        <v>4</v>
      </c>
      <c r="B4427" s="4" t="s">
        <v>5</v>
      </c>
      <c r="C4427" s="4" t="s">
        <v>7</v>
      </c>
      <c r="D4427" s="4" t="s">
        <v>7</v>
      </c>
      <c r="E4427" s="4" t="s">
        <v>7</v>
      </c>
      <c r="F4427" s="4" t="s">
        <v>7</v>
      </c>
    </row>
    <row r="4428" spans="1:23">
      <c r="A4428" t="n">
        <v>46908</v>
      </c>
      <c r="B4428" s="15" t="n">
        <v>14</v>
      </c>
      <c r="C4428" s="7" t="n">
        <v>0</v>
      </c>
      <c r="D4428" s="7" t="n">
        <v>0</v>
      </c>
      <c r="E4428" s="7" t="n">
        <v>0</v>
      </c>
      <c r="F4428" s="7" t="n">
        <v>64</v>
      </c>
    </row>
    <row r="4429" spans="1:23">
      <c r="A4429" t="s">
        <v>4</v>
      </c>
      <c r="B4429" s="4" t="s">
        <v>5</v>
      </c>
      <c r="C4429" s="4" t="s">
        <v>7</v>
      </c>
      <c r="D4429" s="4" t="s">
        <v>10</v>
      </c>
    </row>
    <row r="4430" spans="1:23">
      <c r="A4430" t="n">
        <v>46913</v>
      </c>
      <c r="B4430" s="36" t="n">
        <v>22</v>
      </c>
      <c r="C4430" s="7" t="n">
        <v>0</v>
      </c>
      <c r="D4430" s="7" t="n">
        <v>4145</v>
      </c>
    </row>
    <row r="4431" spans="1:23">
      <c r="A4431" t="s">
        <v>4</v>
      </c>
      <c r="B4431" s="4" t="s">
        <v>5</v>
      </c>
      <c r="C4431" s="4" t="s">
        <v>7</v>
      </c>
      <c r="D4431" s="4" t="s">
        <v>10</v>
      </c>
    </row>
    <row r="4432" spans="1:23">
      <c r="A4432" t="n">
        <v>46917</v>
      </c>
      <c r="B4432" s="41" t="n">
        <v>58</v>
      </c>
      <c r="C4432" s="7" t="n">
        <v>5</v>
      </c>
      <c r="D4432" s="7" t="n">
        <v>300</v>
      </c>
    </row>
    <row r="4433" spans="1:31">
      <c r="A4433" t="s">
        <v>4</v>
      </c>
      <c r="B4433" s="4" t="s">
        <v>5</v>
      </c>
      <c r="C4433" s="4" t="s">
        <v>15</v>
      </c>
      <c r="D4433" s="4" t="s">
        <v>10</v>
      </c>
    </row>
    <row r="4434" spans="1:31">
      <c r="A4434" t="n">
        <v>46921</v>
      </c>
      <c r="B4434" s="47" t="n">
        <v>103</v>
      </c>
      <c r="C4434" s="7" t="n">
        <v>0</v>
      </c>
      <c r="D4434" s="7" t="n">
        <v>300</v>
      </c>
    </row>
    <row r="4435" spans="1:31">
      <c r="A4435" t="s">
        <v>4</v>
      </c>
      <c r="B4435" s="4" t="s">
        <v>5</v>
      </c>
      <c r="C4435" s="4" t="s">
        <v>7</v>
      </c>
    </row>
    <row r="4436" spans="1:31">
      <c r="A4436" t="n">
        <v>46928</v>
      </c>
      <c r="B4436" s="48" t="n">
        <v>64</v>
      </c>
      <c r="C4436" s="7" t="n">
        <v>7</v>
      </c>
    </row>
    <row r="4437" spans="1:31">
      <c r="A4437" t="s">
        <v>4</v>
      </c>
      <c r="B4437" s="4" t="s">
        <v>5</v>
      </c>
      <c r="C4437" s="4" t="s">
        <v>7</v>
      </c>
      <c r="D4437" s="4" t="s">
        <v>10</v>
      </c>
    </row>
    <row r="4438" spans="1:31">
      <c r="A4438" t="n">
        <v>46930</v>
      </c>
      <c r="B4438" s="49" t="n">
        <v>72</v>
      </c>
      <c r="C4438" s="7" t="n">
        <v>5</v>
      </c>
      <c r="D4438" s="7" t="n">
        <v>0</v>
      </c>
    </row>
    <row r="4439" spans="1:31">
      <c r="A4439" t="s">
        <v>4</v>
      </c>
      <c r="B4439" s="4" t="s">
        <v>5</v>
      </c>
      <c r="C4439" s="4" t="s">
        <v>7</v>
      </c>
      <c r="D4439" s="13" t="s">
        <v>12</v>
      </c>
      <c r="E4439" s="4" t="s">
        <v>5</v>
      </c>
      <c r="F4439" s="4" t="s">
        <v>7</v>
      </c>
      <c r="G4439" s="4" t="s">
        <v>10</v>
      </c>
      <c r="H4439" s="13" t="s">
        <v>13</v>
      </c>
      <c r="I4439" s="4" t="s">
        <v>7</v>
      </c>
      <c r="J4439" s="4" t="s">
        <v>16</v>
      </c>
      <c r="K4439" s="4" t="s">
        <v>7</v>
      </c>
      <c r="L4439" s="4" t="s">
        <v>7</v>
      </c>
      <c r="M4439" s="4" t="s">
        <v>11</v>
      </c>
    </row>
    <row r="4440" spans="1:31">
      <c r="A4440" t="n">
        <v>46934</v>
      </c>
      <c r="B4440" s="9" t="n">
        <v>5</v>
      </c>
      <c r="C4440" s="7" t="n">
        <v>28</v>
      </c>
      <c r="D4440" s="13" t="s">
        <v>3</v>
      </c>
      <c r="E4440" s="8" t="n">
        <v>162</v>
      </c>
      <c r="F4440" s="7" t="n">
        <v>4</v>
      </c>
      <c r="G4440" s="7" t="n">
        <v>4145</v>
      </c>
      <c r="H4440" s="13" t="s">
        <v>3</v>
      </c>
      <c r="I4440" s="7" t="n">
        <v>0</v>
      </c>
      <c r="J4440" s="7" t="n">
        <v>1</v>
      </c>
      <c r="K4440" s="7" t="n">
        <v>2</v>
      </c>
      <c r="L4440" s="7" t="n">
        <v>1</v>
      </c>
      <c r="M4440" s="10" t="n">
        <f t="normal" ca="1">A4446</f>
        <v>0</v>
      </c>
    </row>
    <row r="4441" spans="1:31">
      <c r="A4441" t="s">
        <v>4</v>
      </c>
      <c r="B4441" s="4" t="s">
        <v>5</v>
      </c>
      <c r="C4441" s="4" t="s">
        <v>7</v>
      </c>
      <c r="D4441" s="4" t="s">
        <v>8</v>
      </c>
    </row>
    <row r="4442" spans="1:31">
      <c r="A4442" t="n">
        <v>46951</v>
      </c>
      <c r="B4442" s="6" t="n">
        <v>2</v>
      </c>
      <c r="C4442" s="7" t="n">
        <v>10</v>
      </c>
      <c r="D4442" s="7" t="s">
        <v>274</v>
      </c>
    </row>
    <row r="4443" spans="1:31">
      <c r="A4443" t="s">
        <v>4</v>
      </c>
      <c r="B4443" s="4" t="s">
        <v>5</v>
      </c>
      <c r="C4443" s="4" t="s">
        <v>10</v>
      </c>
    </row>
    <row r="4444" spans="1:31">
      <c r="A4444" t="n">
        <v>46968</v>
      </c>
      <c r="B4444" s="27" t="n">
        <v>16</v>
      </c>
      <c r="C4444" s="7" t="n">
        <v>0</v>
      </c>
    </row>
    <row r="4445" spans="1:31">
      <c r="A4445" t="s">
        <v>4</v>
      </c>
      <c r="B4445" s="4" t="s">
        <v>5</v>
      </c>
      <c r="C4445" s="4" t="s">
        <v>10</v>
      </c>
      <c r="D4445" s="4" t="s">
        <v>8</v>
      </c>
      <c r="E4445" s="4" t="s">
        <v>8</v>
      </c>
      <c r="F4445" s="4" t="s">
        <v>8</v>
      </c>
      <c r="G4445" s="4" t="s">
        <v>7</v>
      </c>
      <c r="H4445" s="4" t="s">
        <v>16</v>
      </c>
      <c r="I4445" s="4" t="s">
        <v>15</v>
      </c>
      <c r="J4445" s="4" t="s">
        <v>15</v>
      </c>
      <c r="K4445" s="4" t="s">
        <v>15</v>
      </c>
      <c r="L4445" s="4" t="s">
        <v>15</v>
      </c>
      <c r="M4445" s="4" t="s">
        <v>15</v>
      </c>
      <c r="N4445" s="4" t="s">
        <v>15</v>
      </c>
      <c r="O4445" s="4" t="s">
        <v>15</v>
      </c>
      <c r="P4445" s="4" t="s">
        <v>8</v>
      </c>
      <c r="Q4445" s="4" t="s">
        <v>8</v>
      </c>
      <c r="R4445" s="4" t="s">
        <v>16</v>
      </c>
      <c r="S4445" s="4" t="s">
        <v>7</v>
      </c>
      <c r="T4445" s="4" t="s">
        <v>16</v>
      </c>
      <c r="U4445" s="4" t="s">
        <v>16</v>
      </c>
      <c r="V4445" s="4" t="s">
        <v>10</v>
      </c>
    </row>
    <row r="4446" spans="1:31">
      <c r="A4446" t="n">
        <v>46971</v>
      </c>
      <c r="B4446" s="52" t="n">
        <v>19</v>
      </c>
      <c r="C4446" s="7" t="n">
        <v>7032</v>
      </c>
      <c r="D4446" s="7" t="s">
        <v>277</v>
      </c>
      <c r="E4446" s="7" t="s">
        <v>278</v>
      </c>
      <c r="F4446" s="7" t="s">
        <v>20</v>
      </c>
      <c r="G4446" s="7" t="n">
        <v>0</v>
      </c>
      <c r="H4446" s="7" t="n">
        <v>1</v>
      </c>
      <c r="I4446" s="7" t="n">
        <v>0</v>
      </c>
      <c r="J4446" s="7" t="n">
        <v>0</v>
      </c>
      <c r="K4446" s="7" t="n">
        <v>0</v>
      </c>
      <c r="L4446" s="7" t="n">
        <v>0</v>
      </c>
      <c r="M4446" s="7" t="n">
        <v>1</v>
      </c>
      <c r="N4446" s="7" t="n">
        <v>1.60000002384186</v>
      </c>
      <c r="O4446" s="7" t="n">
        <v>0.0900000035762787</v>
      </c>
      <c r="P4446" s="7" t="s">
        <v>20</v>
      </c>
      <c r="Q4446" s="7" t="s">
        <v>20</v>
      </c>
      <c r="R4446" s="7" t="n">
        <v>-1</v>
      </c>
      <c r="S4446" s="7" t="n">
        <v>0</v>
      </c>
      <c r="T4446" s="7" t="n">
        <v>0</v>
      </c>
      <c r="U4446" s="7" t="n">
        <v>0</v>
      </c>
      <c r="V4446" s="7" t="n">
        <v>0</v>
      </c>
    </row>
    <row r="4447" spans="1:31">
      <c r="A4447" t="s">
        <v>4</v>
      </c>
      <c r="B4447" s="4" t="s">
        <v>5</v>
      </c>
      <c r="C4447" s="4" t="s">
        <v>10</v>
      </c>
      <c r="D4447" s="4" t="s">
        <v>8</v>
      </c>
      <c r="E4447" s="4" t="s">
        <v>8</v>
      </c>
      <c r="F4447" s="4" t="s">
        <v>8</v>
      </c>
      <c r="G4447" s="4" t="s">
        <v>7</v>
      </c>
      <c r="H4447" s="4" t="s">
        <v>16</v>
      </c>
      <c r="I4447" s="4" t="s">
        <v>15</v>
      </c>
      <c r="J4447" s="4" t="s">
        <v>15</v>
      </c>
      <c r="K4447" s="4" t="s">
        <v>15</v>
      </c>
      <c r="L4447" s="4" t="s">
        <v>15</v>
      </c>
      <c r="M4447" s="4" t="s">
        <v>15</v>
      </c>
      <c r="N4447" s="4" t="s">
        <v>15</v>
      </c>
      <c r="O4447" s="4" t="s">
        <v>15</v>
      </c>
      <c r="P4447" s="4" t="s">
        <v>8</v>
      </c>
      <c r="Q4447" s="4" t="s">
        <v>8</v>
      </c>
      <c r="R4447" s="4" t="s">
        <v>16</v>
      </c>
      <c r="S4447" s="4" t="s">
        <v>7</v>
      </c>
      <c r="T4447" s="4" t="s">
        <v>16</v>
      </c>
      <c r="U4447" s="4" t="s">
        <v>16</v>
      </c>
      <c r="V4447" s="4" t="s">
        <v>10</v>
      </c>
    </row>
    <row r="4448" spans="1:31">
      <c r="A4448" t="n">
        <v>47041</v>
      </c>
      <c r="B4448" s="52" t="n">
        <v>19</v>
      </c>
      <c r="C4448" s="7" t="n">
        <v>5703</v>
      </c>
      <c r="D4448" s="7" t="s">
        <v>495</v>
      </c>
      <c r="E4448" s="7" t="s">
        <v>286</v>
      </c>
      <c r="F4448" s="7" t="s">
        <v>20</v>
      </c>
      <c r="G4448" s="7" t="n">
        <v>0</v>
      </c>
      <c r="H4448" s="7" t="n">
        <v>1</v>
      </c>
      <c r="I4448" s="7" t="n">
        <v>0</v>
      </c>
      <c r="J4448" s="7" t="n">
        <v>0</v>
      </c>
      <c r="K4448" s="7" t="n">
        <v>0</v>
      </c>
      <c r="L4448" s="7" t="n">
        <v>0</v>
      </c>
      <c r="M4448" s="7" t="n">
        <v>1</v>
      </c>
      <c r="N4448" s="7" t="n">
        <v>1.60000002384186</v>
      </c>
      <c r="O4448" s="7" t="n">
        <v>0.0900000035762787</v>
      </c>
      <c r="P4448" s="7" t="s">
        <v>20</v>
      </c>
      <c r="Q4448" s="7" t="s">
        <v>20</v>
      </c>
      <c r="R4448" s="7" t="n">
        <v>-1</v>
      </c>
      <c r="S4448" s="7" t="n">
        <v>0</v>
      </c>
      <c r="T4448" s="7" t="n">
        <v>0</v>
      </c>
      <c r="U4448" s="7" t="n">
        <v>0</v>
      </c>
      <c r="V4448" s="7" t="n">
        <v>0</v>
      </c>
    </row>
    <row r="4449" spans="1:22">
      <c r="A4449" t="s">
        <v>4</v>
      </c>
      <c r="B4449" s="4" t="s">
        <v>5</v>
      </c>
      <c r="C4449" s="4" t="s">
        <v>10</v>
      </c>
      <c r="D4449" s="4" t="s">
        <v>8</v>
      </c>
      <c r="E4449" s="4" t="s">
        <v>8</v>
      </c>
      <c r="F4449" s="4" t="s">
        <v>8</v>
      </c>
      <c r="G4449" s="4" t="s">
        <v>7</v>
      </c>
      <c r="H4449" s="4" t="s">
        <v>16</v>
      </c>
      <c r="I4449" s="4" t="s">
        <v>15</v>
      </c>
      <c r="J4449" s="4" t="s">
        <v>15</v>
      </c>
      <c r="K4449" s="4" t="s">
        <v>15</v>
      </c>
      <c r="L4449" s="4" t="s">
        <v>15</v>
      </c>
      <c r="M4449" s="4" t="s">
        <v>15</v>
      </c>
      <c r="N4449" s="4" t="s">
        <v>15</v>
      </c>
      <c r="O4449" s="4" t="s">
        <v>15</v>
      </c>
      <c r="P4449" s="4" t="s">
        <v>8</v>
      </c>
      <c r="Q4449" s="4" t="s">
        <v>8</v>
      </c>
      <c r="R4449" s="4" t="s">
        <v>16</v>
      </c>
      <c r="S4449" s="4" t="s">
        <v>7</v>
      </c>
      <c r="T4449" s="4" t="s">
        <v>16</v>
      </c>
      <c r="U4449" s="4" t="s">
        <v>16</v>
      </c>
      <c r="V4449" s="4" t="s">
        <v>10</v>
      </c>
    </row>
    <row r="4450" spans="1:22">
      <c r="A4450" t="n">
        <v>47124</v>
      </c>
      <c r="B4450" s="52" t="n">
        <v>19</v>
      </c>
      <c r="C4450" s="7" t="n">
        <v>5704</v>
      </c>
      <c r="D4450" s="7" t="s">
        <v>287</v>
      </c>
      <c r="E4450" s="7" t="s">
        <v>288</v>
      </c>
      <c r="F4450" s="7" t="s">
        <v>20</v>
      </c>
      <c r="G4450" s="7" t="n">
        <v>0</v>
      </c>
      <c r="H4450" s="7" t="n">
        <v>1</v>
      </c>
      <c r="I4450" s="7" t="n">
        <v>0</v>
      </c>
      <c r="J4450" s="7" t="n">
        <v>0</v>
      </c>
      <c r="K4450" s="7" t="n">
        <v>0</v>
      </c>
      <c r="L4450" s="7" t="n">
        <v>0</v>
      </c>
      <c r="M4450" s="7" t="n">
        <v>1</v>
      </c>
      <c r="N4450" s="7" t="n">
        <v>1.60000002384186</v>
      </c>
      <c r="O4450" s="7" t="n">
        <v>0.0900000035762787</v>
      </c>
      <c r="P4450" s="7" t="s">
        <v>20</v>
      </c>
      <c r="Q4450" s="7" t="s">
        <v>20</v>
      </c>
      <c r="R4450" s="7" t="n">
        <v>-1</v>
      </c>
      <c r="S4450" s="7" t="n">
        <v>0</v>
      </c>
      <c r="T4450" s="7" t="n">
        <v>0</v>
      </c>
      <c r="U4450" s="7" t="n">
        <v>0</v>
      </c>
      <c r="V4450" s="7" t="n">
        <v>0</v>
      </c>
    </row>
    <row r="4451" spans="1:22">
      <c r="A4451" t="s">
        <v>4</v>
      </c>
      <c r="B4451" s="4" t="s">
        <v>5</v>
      </c>
      <c r="C4451" s="4" t="s">
        <v>10</v>
      </c>
      <c r="D4451" s="4" t="s">
        <v>7</v>
      </c>
      <c r="E4451" s="4" t="s">
        <v>7</v>
      </c>
      <c r="F4451" s="4" t="s">
        <v>8</v>
      </c>
    </row>
    <row r="4452" spans="1:22">
      <c r="A4452" t="n">
        <v>47202</v>
      </c>
      <c r="B4452" s="23" t="n">
        <v>20</v>
      </c>
      <c r="C4452" s="7" t="n">
        <v>0</v>
      </c>
      <c r="D4452" s="7" t="n">
        <v>3</v>
      </c>
      <c r="E4452" s="7" t="n">
        <v>10</v>
      </c>
      <c r="F4452" s="7" t="s">
        <v>289</v>
      </c>
    </row>
    <row r="4453" spans="1:22">
      <c r="A4453" t="s">
        <v>4</v>
      </c>
      <c r="B4453" s="4" t="s">
        <v>5</v>
      </c>
      <c r="C4453" s="4" t="s">
        <v>10</v>
      </c>
    </row>
    <row r="4454" spans="1:22">
      <c r="A4454" t="n">
        <v>47220</v>
      </c>
      <c r="B4454" s="27" t="n">
        <v>16</v>
      </c>
      <c r="C4454" s="7" t="n">
        <v>0</v>
      </c>
    </row>
    <row r="4455" spans="1:22">
      <c r="A4455" t="s">
        <v>4</v>
      </c>
      <c r="B4455" s="4" t="s">
        <v>5</v>
      </c>
      <c r="C4455" s="4" t="s">
        <v>10</v>
      </c>
      <c r="D4455" s="4" t="s">
        <v>7</v>
      </c>
      <c r="E4455" s="4" t="s">
        <v>7</v>
      </c>
      <c r="F4455" s="4" t="s">
        <v>8</v>
      </c>
    </row>
    <row r="4456" spans="1:22">
      <c r="A4456" t="n">
        <v>47223</v>
      </c>
      <c r="B4456" s="23" t="n">
        <v>20</v>
      </c>
      <c r="C4456" s="7" t="n">
        <v>7032</v>
      </c>
      <c r="D4456" s="7" t="n">
        <v>3</v>
      </c>
      <c r="E4456" s="7" t="n">
        <v>10</v>
      </c>
      <c r="F4456" s="7" t="s">
        <v>289</v>
      </c>
    </row>
    <row r="4457" spans="1:22">
      <c r="A4457" t="s">
        <v>4</v>
      </c>
      <c r="B4457" s="4" t="s">
        <v>5</v>
      </c>
      <c r="C4457" s="4" t="s">
        <v>10</v>
      </c>
    </row>
    <row r="4458" spans="1:22">
      <c r="A4458" t="n">
        <v>47241</v>
      </c>
      <c r="B4458" s="27" t="n">
        <v>16</v>
      </c>
      <c r="C4458" s="7" t="n">
        <v>0</v>
      </c>
    </row>
    <row r="4459" spans="1:22">
      <c r="A4459" t="s">
        <v>4</v>
      </c>
      <c r="B4459" s="4" t="s">
        <v>5</v>
      </c>
      <c r="C4459" s="4" t="s">
        <v>10</v>
      </c>
      <c r="D4459" s="4" t="s">
        <v>7</v>
      </c>
      <c r="E4459" s="4" t="s">
        <v>7</v>
      </c>
      <c r="F4459" s="4" t="s">
        <v>8</v>
      </c>
    </row>
    <row r="4460" spans="1:22">
      <c r="A4460" t="n">
        <v>47244</v>
      </c>
      <c r="B4460" s="23" t="n">
        <v>20</v>
      </c>
      <c r="C4460" s="7" t="n">
        <v>16</v>
      </c>
      <c r="D4460" s="7" t="n">
        <v>3</v>
      </c>
      <c r="E4460" s="7" t="n">
        <v>10</v>
      </c>
      <c r="F4460" s="7" t="s">
        <v>289</v>
      </c>
    </row>
    <row r="4461" spans="1:22">
      <c r="A4461" t="s">
        <v>4</v>
      </c>
      <c r="B4461" s="4" t="s">
        <v>5</v>
      </c>
      <c r="C4461" s="4" t="s">
        <v>10</v>
      </c>
    </row>
    <row r="4462" spans="1:22">
      <c r="A4462" t="n">
        <v>47262</v>
      </c>
      <c r="B4462" s="27" t="n">
        <v>16</v>
      </c>
      <c r="C4462" s="7" t="n">
        <v>0</v>
      </c>
    </row>
    <row r="4463" spans="1:22">
      <c r="A4463" t="s">
        <v>4</v>
      </c>
      <c r="B4463" s="4" t="s">
        <v>5</v>
      </c>
      <c r="C4463" s="4" t="s">
        <v>10</v>
      </c>
      <c r="D4463" s="4" t="s">
        <v>7</v>
      </c>
      <c r="E4463" s="4" t="s">
        <v>7</v>
      </c>
      <c r="F4463" s="4" t="s">
        <v>8</v>
      </c>
    </row>
    <row r="4464" spans="1:22">
      <c r="A4464" t="n">
        <v>47265</v>
      </c>
      <c r="B4464" s="23" t="n">
        <v>20</v>
      </c>
      <c r="C4464" s="7" t="n">
        <v>4</v>
      </c>
      <c r="D4464" s="7" t="n">
        <v>3</v>
      </c>
      <c r="E4464" s="7" t="n">
        <v>10</v>
      </c>
      <c r="F4464" s="7" t="s">
        <v>289</v>
      </c>
    </row>
    <row r="4465" spans="1:22">
      <c r="A4465" t="s">
        <v>4</v>
      </c>
      <c r="B4465" s="4" t="s">
        <v>5</v>
      </c>
      <c r="C4465" s="4" t="s">
        <v>10</v>
      </c>
    </row>
    <row r="4466" spans="1:22">
      <c r="A4466" t="n">
        <v>47283</v>
      </c>
      <c r="B4466" s="27" t="n">
        <v>16</v>
      </c>
      <c r="C4466" s="7" t="n">
        <v>0</v>
      </c>
    </row>
    <row r="4467" spans="1:22">
      <c r="A4467" t="s">
        <v>4</v>
      </c>
      <c r="B4467" s="4" t="s">
        <v>5</v>
      </c>
      <c r="C4467" s="4" t="s">
        <v>10</v>
      </c>
      <c r="D4467" s="4" t="s">
        <v>7</v>
      </c>
      <c r="E4467" s="4" t="s">
        <v>7</v>
      </c>
      <c r="F4467" s="4" t="s">
        <v>8</v>
      </c>
    </row>
    <row r="4468" spans="1:22">
      <c r="A4468" t="n">
        <v>47286</v>
      </c>
      <c r="B4468" s="23" t="n">
        <v>20</v>
      </c>
      <c r="C4468" s="7" t="n">
        <v>2</v>
      </c>
      <c r="D4468" s="7" t="n">
        <v>3</v>
      </c>
      <c r="E4468" s="7" t="n">
        <v>10</v>
      </c>
      <c r="F4468" s="7" t="s">
        <v>289</v>
      </c>
    </row>
    <row r="4469" spans="1:22">
      <c r="A4469" t="s">
        <v>4</v>
      </c>
      <c r="B4469" s="4" t="s">
        <v>5</v>
      </c>
      <c r="C4469" s="4" t="s">
        <v>10</v>
      </c>
    </row>
    <row r="4470" spans="1:22">
      <c r="A4470" t="n">
        <v>47304</v>
      </c>
      <c r="B4470" s="27" t="n">
        <v>16</v>
      </c>
      <c r="C4470" s="7" t="n">
        <v>0</v>
      </c>
    </row>
    <row r="4471" spans="1:22">
      <c r="A4471" t="s">
        <v>4</v>
      </c>
      <c r="B4471" s="4" t="s">
        <v>5</v>
      </c>
      <c r="C4471" s="4" t="s">
        <v>10</v>
      </c>
      <c r="D4471" s="4" t="s">
        <v>7</v>
      </c>
      <c r="E4471" s="4" t="s">
        <v>7</v>
      </c>
      <c r="F4471" s="4" t="s">
        <v>8</v>
      </c>
    </row>
    <row r="4472" spans="1:22">
      <c r="A4472" t="n">
        <v>47307</v>
      </c>
      <c r="B4472" s="23" t="n">
        <v>20</v>
      </c>
      <c r="C4472" s="7" t="n">
        <v>7</v>
      </c>
      <c r="D4472" s="7" t="n">
        <v>3</v>
      </c>
      <c r="E4472" s="7" t="n">
        <v>10</v>
      </c>
      <c r="F4472" s="7" t="s">
        <v>289</v>
      </c>
    </row>
    <row r="4473" spans="1:22">
      <c r="A4473" t="s">
        <v>4</v>
      </c>
      <c r="B4473" s="4" t="s">
        <v>5</v>
      </c>
      <c r="C4473" s="4" t="s">
        <v>10</v>
      </c>
    </row>
    <row r="4474" spans="1:22">
      <c r="A4474" t="n">
        <v>47325</v>
      </c>
      <c r="B4474" s="27" t="n">
        <v>16</v>
      </c>
      <c r="C4474" s="7" t="n">
        <v>0</v>
      </c>
    </row>
    <row r="4475" spans="1:22">
      <c r="A4475" t="s">
        <v>4</v>
      </c>
      <c r="B4475" s="4" t="s">
        <v>5</v>
      </c>
      <c r="C4475" s="4" t="s">
        <v>10</v>
      </c>
      <c r="D4475" s="4" t="s">
        <v>7</v>
      </c>
      <c r="E4475" s="4" t="s">
        <v>7</v>
      </c>
      <c r="F4475" s="4" t="s">
        <v>8</v>
      </c>
    </row>
    <row r="4476" spans="1:22">
      <c r="A4476" t="n">
        <v>47328</v>
      </c>
      <c r="B4476" s="23" t="n">
        <v>20</v>
      </c>
      <c r="C4476" s="7" t="n">
        <v>15</v>
      </c>
      <c r="D4476" s="7" t="n">
        <v>3</v>
      </c>
      <c r="E4476" s="7" t="n">
        <v>10</v>
      </c>
      <c r="F4476" s="7" t="s">
        <v>289</v>
      </c>
    </row>
    <row r="4477" spans="1:22">
      <c r="A4477" t="s">
        <v>4</v>
      </c>
      <c r="B4477" s="4" t="s">
        <v>5</v>
      </c>
      <c r="C4477" s="4" t="s">
        <v>10</v>
      </c>
    </row>
    <row r="4478" spans="1:22">
      <c r="A4478" t="n">
        <v>47346</v>
      </c>
      <c r="B4478" s="27" t="n">
        <v>16</v>
      </c>
      <c r="C4478" s="7" t="n">
        <v>0</v>
      </c>
    </row>
    <row r="4479" spans="1:22">
      <c r="A4479" t="s">
        <v>4</v>
      </c>
      <c r="B4479" s="4" t="s">
        <v>5</v>
      </c>
      <c r="C4479" s="4" t="s">
        <v>10</v>
      </c>
      <c r="D4479" s="4" t="s">
        <v>7</v>
      </c>
      <c r="E4479" s="4" t="s">
        <v>7</v>
      </c>
      <c r="F4479" s="4" t="s">
        <v>8</v>
      </c>
    </row>
    <row r="4480" spans="1:22">
      <c r="A4480" t="n">
        <v>47349</v>
      </c>
      <c r="B4480" s="23" t="n">
        <v>20</v>
      </c>
      <c r="C4480" s="7" t="n">
        <v>5703</v>
      </c>
      <c r="D4480" s="7" t="n">
        <v>3</v>
      </c>
      <c r="E4480" s="7" t="n">
        <v>10</v>
      </c>
      <c r="F4480" s="7" t="s">
        <v>289</v>
      </c>
    </row>
    <row r="4481" spans="1:6">
      <c r="A4481" t="s">
        <v>4</v>
      </c>
      <c r="B4481" s="4" t="s">
        <v>5</v>
      </c>
      <c r="C4481" s="4" t="s">
        <v>10</v>
      </c>
    </row>
    <row r="4482" spans="1:6">
      <c r="A4482" t="n">
        <v>47367</v>
      </c>
      <c r="B4482" s="27" t="n">
        <v>16</v>
      </c>
      <c r="C4482" s="7" t="n">
        <v>0</v>
      </c>
    </row>
    <row r="4483" spans="1:6">
      <c r="A4483" t="s">
        <v>4</v>
      </c>
      <c r="B4483" s="4" t="s">
        <v>5</v>
      </c>
      <c r="C4483" s="4" t="s">
        <v>10</v>
      </c>
      <c r="D4483" s="4" t="s">
        <v>7</v>
      </c>
      <c r="E4483" s="4" t="s">
        <v>7</v>
      </c>
      <c r="F4483" s="4" t="s">
        <v>8</v>
      </c>
    </row>
    <row r="4484" spans="1:6">
      <c r="A4484" t="n">
        <v>47370</v>
      </c>
      <c r="B4484" s="23" t="n">
        <v>20</v>
      </c>
      <c r="C4484" s="7" t="n">
        <v>5704</v>
      </c>
      <c r="D4484" s="7" t="n">
        <v>3</v>
      </c>
      <c r="E4484" s="7" t="n">
        <v>10</v>
      </c>
      <c r="F4484" s="7" t="s">
        <v>289</v>
      </c>
    </row>
    <row r="4485" spans="1:6">
      <c r="A4485" t="s">
        <v>4</v>
      </c>
      <c r="B4485" s="4" t="s">
        <v>5</v>
      </c>
      <c r="C4485" s="4" t="s">
        <v>10</v>
      </c>
    </row>
    <row r="4486" spans="1:6">
      <c r="A4486" t="n">
        <v>47388</v>
      </c>
      <c r="B4486" s="27" t="n">
        <v>16</v>
      </c>
      <c r="C4486" s="7" t="n">
        <v>0</v>
      </c>
    </row>
    <row r="4487" spans="1:6">
      <c r="A4487" t="s">
        <v>4</v>
      </c>
      <c r="B4487" s="4" t="s">
        <v>5</v>
      </c>
      <c r="C4487" s="4" t="s">
        <v>7</v>
      </c>
      <c r="D4487" s="4" t="s">
        <v>10</v>
      </c>
      <c r="E4487" s="4" t="s">
        <v>8</v>
      </c>
      <c r="F4487" s="4" t="s">
        <v>8</v>
      </c>
    </row>
    <row r="4488" spans="1:6">
      <c r="A4488" t="n">
        <v>47391</v>
      </c>
      <c r="B4488" s="29" t="n">
        <v>36</v>
      </c>
      <c r="C4488" s="7" t="n">
        <v>10</v>
      </c>
      <c r="D4488" s="7" t="n">
        <v>15</v>
      </c>
      <c r="E4488" s="7" t="s">
        <v>496</v>
      </c>
      <c r="F4488" s="7" t="s">
        <v>20</v>
      </c>
    </row>
    <row r="4489" spans="1:6">
      <c r="A4489" t="s">
        <v>4</v>
      </c>
      <c r="B4489" s="4" t="s">
        <v>5</v>
      </c>
      <c r="C4489" s="4" t="s">
        <v>7</v>
      </c>
      <c r="D4489" s="4" t="s">
        <v>10</v>
      </c>
      <c r="E4489" s="4" t="s">
        <v>7</v>
      </c>
      <c r="F4489" s="4" t="s">
        <v>8</v>
      </c>
      <c r="G4489" s="4" t="s">
        <v>8</v>
      </c>
      <c r="H4489" s="4" t="s">
        <v>8</v>
      </c>
      <c r="I4489" s="4" t="s">
        <v>8</v>
      </c>
      <c r="J4489" s="4" t="s">
        <v>8</v>
      </c>
      <c r="K4489" s="4" t="s">
        <v>8</v>
      </c>
      <c r="L4489" s="4" t="s">
        <v>8</v>
      </c>
      <c r="M4489" s="4" t="s">
        <v>8</v>
      </c>
      <c r="N4489" s="4" t="s">
        <v>8</v>
      </c>
      <c r="O4489" s="4" t="s">
        <v>8</v>
      </c>
      <c r="P4489" s="4" t="s">
        <v>8</v>
      </c>
      <c r="Q4489" s="4" t="s">
        <v>8</v>
      </c>
      <c r="R4489" s="4" t="s">
        <v>8</v>
      </c>
      <c r="S4489" s="4" t="s">
        <v>8</v>
      </c>
      <c r="T4489" s="4" t="s">
        <v>8</v>
      </c>
      <c r="U4489" s="4" t="s">
        <v>8</v>
      </c>
    </row>
    <row r="4490" spans="1:6">
      <c r="A4490" t="n">
        <v>47409</v>
      </c>
      <c r="B4490" s="29" t="n">
        <v>36</v>
      </c>
      <c r="C4490" s="7" t="n">
        <v>8</v>
      </c>
      <c r="D4490" s="7" t="n">
        <v>5703</v>
      </c>
      <c r="E4490" s="7" t="n">
        <v>0</v>
      </c>
      <c r="F4490" s="7" t="s">
        <v>50</v>
      </c>
      <c r="G4490" s="7" t="s">
        <v>20</v>
      </c>
      <c r="H4490" s="7" t="s">
        <v>20</v>
      </c>
      <c r="I4490" s="7" t="s">
        <v>20</v>
      </c>
      <c r="J4490" s="7" t="s">
        <v>20</v>
      </c>
      <c r="K4490" s="7" t="s">
        <v>20</v>
      </c>
      <c r="L4490" s="7" t="s">
        <v>20</v>
      </c>
      <c r="M4490" s="7" t="s">
        <v>20</v>
      </c>
      <c r="N4490" s="7" t="s">
        <v>20</v>
      </c>
      <c r="O4490" s="7" t="s">
        <v>20</v>
      </c>
      <c r="P4490" s="7" t="s">
        <v>20</v>
      </c>
      <c r="Q4490" s="7" t="s">
        <v>20</v>
      </c>
      <c r="R4490" s="7" t="s">
        <v>20</v>
      </c>
      <c r="S4490" s="7" t="s">
        <v>20</v>
      </c>
      <c r="T4490" s="7" t="s">
        <v>20</v>
      </c>
      <c r="U4490" s="7" t="s">
        <v>20</v>
      </c>
    </row>
    <row r="4491" spans="1:6">
      <c r="A4491" t="s">
        <v>4</v>
      </c>
      <c r="B4491" s="4" t="s">
        <v>5</v>
      </c>
      <c r="C4491" s="4" t="s">
        <v>7</v>
      </c>
      <c r="D4491" s="4" t="s">
        <v>10</v>
      </c>
      <c r="E4491" s="4" t="s">
        <v>7</v>
      </c>
      <c r="F4491" s="4" t="s">
        <v>8</v>
      </c>
      <c r="G4491" s="4" t="s">
        <v>8</v>
      </c>
      <c r="H4491" s="4" t="s">
        <v>8</v>
      </c>
      <c r="I4491" s="4" t="s">
        <v>8</v>
      </c>
      <c r="J4491" s="4" t="s">
        <v>8</v>
      </c>
      <c r="K4491" s="4" t="s">
        <v>8</v>
      </c>
      <c r="L4491" s="4" t="s">
        <v>8</v>
      </c>
      <c r="M4491" s="4" t="s">
        <v>8</v>
      </c>
      <c r="N4491" s="4" t="s">
        <v>8</v>
      </c>
      <c r="O4491" s="4" t="s">
        <v>8</v>
      </c>
      <c r="P4491" s="4" t="s">
        <v>8</v>
      </c>
      <c r="Q4491" s="4" t="s">
        <v>8</v>
      </c>
      <c r="R4491" s="4" t="s">
        <v>8</v>
      </c>
      <c r="S4491" s="4" t="s">
        <v>8</v>
      </c>
      <c r="T4491" s="4" t="s">
        <v>8</v>
      </c>
      <c r="U4491" s="4" t="s">
        <v>8</v>
      </c>
    </row>
    <row r="4492" spans="1:6">
      <c r="A4492" t="n">
        <v>47439</v>
      </c>
      <c r="B4492" s="29" t="n">
        <v>36</v>
      </c>
      <c r="C4492" s="7" t="n">
        <v>8</v>
      </c>
      <c r="D4492" s="7" t="n">
        <v>5704</v>
      </c>
      <c r="E4492" s="7" t="n">
        <v>0</v>
      </c>
      <c r="F4492" s="7" t="s">
        <v>149</v>
      </c>
      <c r="G4492" s="7" t="s">
        <v>497</v>
      </c>
      <c r="H4492" s="7" t="s">
        <v>20</v>
      </c>
      <c r="I4492" s="7" t="s">
        <v>20</v>
      </c>
      <c r="J4492" s="7" t="s">
        <v>20</v>
      </c>
      <c r="K4492" s="7" t="s">
        <v>20</v>
      </c>
      <c r="L4492" s="7" t="s">
        <v>20</v>
      </c>
      <c r="M4492" s="7" t="s">
        <v>20</v>
      </c>
      <c r="N4492" s="7" t="s">
        <v>20</v>
      </c>
      <c r="O4492" s="7" t="s">
        <v>20</v>
      </c>
      <c r="P4492" s="7" t="s">
        <v>20</v>
      </c>
      <c r="Q4492" s="7" t="s">
        <v>20</v>
      </c>
      <c r="R4492" s="7" t="s">
        <v>20</v>
      </c>
      <c r="S4492" s="7" t="s">
        <v>20</v>
      </c>
      <c r="T4492" s="7" t="s">
        <v>20</v>
      </c>
      <c r="U4492" s="7" t="s">
        <v>20</v>
      </c>
    </row>
    <row r="4493" spans="1:6">
      <c r="A4493" t="s">
        <v>4</v>
      </c>
      <c r="B4493" s="4" t="s">
        <v>5</v>
      </c>
      <c r="C4493" s="4" t="s">
        <v>7</v>
      </c>
      <c r="D4493" s="4" t="s">
        <v>10</v>
      </c>
      <c r="E4493" s="4" t="s">
        <v>7</v>
      </c>
      <c r="F4493" s="4" t="s">
        <v>8</v>
      </c>
      <c r="G4493" s="4" t="s">
        <v>8</v>
      </c>
      <c r="H4493" s="4" t="s">
        <v>8</v>
      </c>
      <c r="I4493" s="4" t="s">
        <v>8</v>
      </c>
      <c r="J4493" s="4" t="s">
        <v>8</v>
      </c>
      <c r="K4493" s="4" t="s">
        <v>8</v>
      </c>
      <c r="L4493" s="4" t="s">
        <v>8</v>
      </c>
      <c r="M4493" s="4" t="s">
        <v>8</v>
      </c>
      <c r="N4493" s="4" t="s">
        <v>8</v>
      </c>
      <c r="O4493" s="4" t="s">
        <v>8</v>
      </c>
      <c r="P4493" s="4" t="s">
        <v>8</v>
      </c>
      <c r="Q4493" s="4" t="s">
        <v>8</v>
      </c>
      <c r="R4493" s="4" t="s">
        <v>8</v>
      </c>
      <c r="S4493" s="4" t="s">
        <v>8</v>
      </c>
      <c r="T4493" s="4" t="s">
        <v>8</v>
      </c>
      <c r="U4493" s="4" t="s">
        <v>8</v>
      </c>
    </row>
    <row r="4494" spans="1:6">
      <c r="A4494" t="n">
        <v>47484</v>
      </c>
      <c r="B4494" s="29" t="n">
        <v>36</v>
      </c>
      <c r="C4494" s="7" t="n">
        <v>8</v>
      </c>
      <c r="D4494" s="7" t="n">
        <v>2</v>
      </c>
      <c r="E4494" s="7" t="n">
        <v>0</v>
      </c>
      <c r="F4494" s="7" t="s">
        <v>498</v>
      </c>
      <c r="G4494" s="7" t="s">
        <v>20</v>
      </c>
      <c r="H4494" s="7" t="s">
        <v>20</v>
      </c>
      <c r="I4494" s="7" t="s">
        <v>20</v>
      </c>
      <c r="J4494" s="7" t="s">
        <v>20</v>
      </c>
      <c r="K4494" s="7" t="s">
        <v>20</v>
      </c>
      <c r="L4494" s="7" t="s">
        <v>20</v>
      </c>
      <c r="M4494" s="7" t="s">
        <v>20</v>
      </c>
      <c r="N4494" s="7" t="s">
        <v>20</v>
      </c>
      <c r="O4494" s="7" t="s">
        <v>20</v>
      </c>
      <c r="P4494" s="7" t="s">
        <v>20</v>
      </c>
      <c r="Q4494" s="7" t="s">
        <v>20</v>
      </c>
      <c r="R4494" s="7" t="s">
        <v>20</v>
      </c>
      <c r="S4494" s="7" t="s">
        <v>20</v>
      </c>
      <c r="T4494" s="7" t="s">
        <v>20</v>
      </c>
      <c r="U4494" s="7" t="s">
        <v>20</v>
      </c>
    </row>
    <row r="4495" spans="1:6">
      <c r="A4495" t="s">
        <v>4</v>
      </c>
      <c r="B4495" s="4" t="s">
        <v>5</v>
      </c>
      <c r="C4495" s="4" t="s">
        <v>7</v>
      </c>
      <c r="D4495" s="4" t="s">
        <v>10</v>
      </c>
      <c r="E4495" s="4" t="s">
        <v>7</v>
      </c>
      <c r="F4495" s="4" t="s">
        <v>8</v>
      </c>
      <c r="G4495" s="4" t="s">
        <v>8</v>
      </c>
      <c r="H4495" s="4" t="s">
        <v>8</v>
      </c>
      <c r="I4495" s="4" t="s">
        <v>8</v>
      </c>
      <c r="J4495" s="4" t="s">
        <v>8</v>
      </c>
      <c r="K4495" s="4" t="s">
        <v>8</v>
      </c>
      <c r="L4495" s="4" t="s">
        <v>8</v>
      </c>
      <c r="M4495" s="4" t="s">
        <v>8</v>
      </c>
      <c r="N4495" s="4" t="s">
        <v>8</v>
      </c>
      <c r="O4495" s="4" t="s">
        <v>8</v>
      </c>
      <c r="P4495" s="4" t="s">
        <v>8</v>
      </c>
      <c r="Q4495" s="4" t="s">
        <v>8</v>
      </c>
      <c r="R4495" s="4" t="s">
        <v>8</v>
      </c>
      <c r="S4495" s="4" t="s">
        <v>8</v>
      </c>
      <c r="T4495" s="4" t="s">
        <v>8</v>
      </c>
      <c r="U4495" s="4" t="s">
        <v>8</v>
      </c>
    </row>
    <row r="4496" spans="1:6">
      <c r="A4496" t="n">
        <v>47516</v>
      </c>
      <c r="B4496" s="29" t="n">
        <v>36</v>
      </c>
      <c r="C4496" s="7" t="n">
        <v>8</v>
      </c>
      <c r="D4496" s="7" t="n">
        <v>4</v>
      </c>
      <c r="E4496" s="7" t="n">
        <v>0</v>
      </c>
      <c r="F4496" s="7" t="s">
        <v>499</v>
      </c>
      <c r="G4496" s="7" t="s">
        <v>20</v>
      </c>
      <c r="H4496" s="7" t="s">
        <v>20</v>
      </c>
      <c r="I4496" s="7" t="s">
        <v>20</v>
      </c>
      <c r="J4496" s="7" t="s">
        <v>20</v>
      </c>
      <c r="K4496" s="7" t="s">
        <v>20</v>
      </c>
      <c r="L4496" s="7" t="s">
        <v>20</v>
      </c>
      <c r="M4496" s="7" t="s">
        <v>20</v>
      </c>
      <c r="N4496" s="7" t="s">
        <v>20</v>
      </c>
      <c r="O4496" s="7" t="s">
        <v>20</v>
      </c>
      <c r="P4496" s="7" t="s">
        <v>20</v>
      </c>
      <c r="Q4496" s="7" t="s">
        <v>20</v>
      </c>
      <c r="R4496" s="7" t="s">
        <v>20</v>
      </c>
      <c r="S4496" s="7" t="s">
        <v>20</v>
      </c>
      <c r="T4496" s="7" t="s">
        <v>20</v>
      </c>
      <c r="U4496" s="7" t="s">
        <v>20</v>
      </c>
    </row>
    <row r="4497" spans="1:21">
      <c r="A4497" t="s">
        <v>4</v>
      </c>
      <c r="B4497" s="4" t="s">
        <v>5</v>
      </c>
      <c r="C4497" s="4" t="s">
        <v>7</v>
      </c>
      <c r="D4497" s="4" t="s">
        <v>10</v>
      </c>
      <c r="E4497" s="4" t="s">
        <v>7</v>
      </c>
      <c r="F4497" s="4" t="s">
        <v>8</v>
      </c>
      <c r="G4497" s="4" t="s">
        <v>8</v>
      </c>
      <c r="H4497" s="4" t="s">
        <v>8</v>
      </c>
      <c r="I4497" s="4" t="s">
        <v>8</v>
      </c>
      <c r="J4497" s="4" t="s">
        <v>8</v>
      </c>
      <c r="K4497" s="4" t="s">
        <v>8</v>
      </c>
      <c r="L4497" s="4" t="s">
        <v>8</v>
      </c>
      <c r="M4497" s="4" t="s">
        <v>8</v>
      </c>
      <c r="N4497" s="4" t="s">
        <v>8</v>
      </c>
      <c r="O4497" s="4" t="s">
        <v>8</v>
      </c>
      <c r="P4497" s="4" t="s">
        <v>8</v>
      </c>
      <c r="Q4497" s="4" t="s">
        <v>8</v>
      </c>
      <c r="R4497" s="4" t="s">
        <v>8</v>
      </c>
      <c r="S4497" s="4" t="s">
        <v>8</v>
      </c>
      <c r="T4497" s="4" t="s">
        <v>8</v>
      </c>
      <c r="U4497" s="4" t="s">
        <v>8</v>
      </c>
    </row>
    <row r="4498" spans="1:21">
      <c r="A4498" t="n">
        <v>47551</v>
      </c>
      <c r="B4498" s="29" t="n">
        <v>36</v>
      </c>
      <c r="C4498" s="7" t="n">
        <v>8</v>
      </c>
      <c r="D4498" s="7" t="n">
        <v>7</v>
      </c>
      <c r="E4498" s="7" t="n">
        <v>0</v>
      </c>
      <c r="F4498" s="7" t="s">
        <v>216</v>
      </c>
      <c r="G4498" s="7" t="s">
        <v>20</v>
      </c>
      <c r="H4498" s="7" t="s">
        <v>20</v>
      </c>
      <c r="I4498" s="7" t="s">
        <v>20</v>
      </c>
      <c r="J4498" s="7" t="s">
        <v>20</v>
      </c>
      <c r="K4498" s="7" t="s">
        <v>20</v>
      </c>
      <c r="L4498" s="7" t="s">
        <v>20</v>
      </c>
      <c r="M4498" s="7" t="s">
        <v>20</v>
      </c>
      <c r="N4498" s="7" t="s">
        <v>20</v>
      </c>
      <c r="O4498" s="7" t="s">
        <v>20</v>
      </c>
      <c r="P4498" s="7" t="s">
        <v>20</v>
      </c>
      <c r="Q4498" s="7" t="s">
        <v>20</v>
      </c>
      <c r="R4498" s="7" t="s">
        <v>20</v>
      </c>
      <c r="S4498" s="7" t="s">
        <v>20</v>
      </c>
      <c r="T4498" s="7" t="s">
        <v>20</v>
      </c>
      <c r="U4498" s="7" t="s">
        <v>20</v>
      </c>
    </row>
    <row r="4499" spans="1:21">
      <c r="A4499" t="s">
        <v>4</v>
      </c>
      <c r="B4499" s="4" t="s">
        <v>5</v>
      </c>
      <c r="C4499" s="4" t="s">
        <v>7</v>
      </c>
      <c r="D4499" s="4" t="s">
        <v>10</v>
      </c>
      <c r="E4499" s="4" t="s">
        <v>7</v>
      </c>
      <c r="F4499" s="4" t="s">
        <v>8</v>
      </c>
      <c r="G4499" s="4" t="s">
        <v>8</v>
      </c>
      <c r="H4499" s="4" t="s">
        <v>8</v>
      </c>
      <c r="I4499" s="4" t="s">
        <v>8</v>
      </c>
      <c r="J4499" s="4" t="s">
        <v>8</v>
      </c>
      <c r="K4499" s="4" t="s">
        <v>8</v>
      </c>
      <c r="L4499" s="4" t="s">
        <v>8</v>
      </c>
      <c r="M4499" s="4" t="s">
        <v>8</v>
      </c>
      <c r="N4499" s="4" t="s">
        <v>8</v>
      </c>
      <c r="O4499" s="4" t="s">
        <v>8</v>
      </c>
      <c r="P4499" s="4" t="s">
        <v>8</v>
      </c>
      <c r="Q4499" s="4" t="s">
        <v>8</v>
      </c>
      <c r="R4499" s="4" t="s">
        <v>8</v>
      </c>
      <c r="S4499" s="4" t="s">
        <v>8</v>
      </c>
      <c r="T4499" s="4" t="s">
        <v>8</v>
      </c>
      <c r="U4499" s="4" t="s">
        <v>8</v>
      </c>
    </row>
    <row r="4500" spans="1:21">
      <c r="A4500" t="n">
        <v>47586</v>
      </c>
      <c r="B4500" s="29" t="n">
        <v>36</v>
      </c>
      <c r="C4500" s="7" t="n">
        <v>8</v>
      </c>
      <c r="D4500" s="7" t="n">
        <v>15</v>
      </c>
      <c r="E4500" s="7" t="n">
        <v>0</v>
      </c>
      <c r="F4500" s="7" t="s">
        <v>500</v>
      </c>
      <c r="G4500" s="7" t="s">
        <v>20</v>
      </c>
      <c r="H4500" s="7" t="s">
        <v>20</v>
      </c>
      <c r="I4500" s="7" t="s">
        <v>20</v>
      </c>
      <c r="J4500" s="7" t="s">
        <v>20</v>
      </c>
      <c r="K4500" s="7" t="s">
        <v>20</v>
      </c>
      <c r="L4500" s="7" t="s">
        <v>20</v>
      </c>
      <c r="M4500" s="7" t="s">
        <v>20</v>
      </c>
      <c r="N4500" s="7" t="s">
        <v>20</v>
      </c>
      <c r="O4500" s="7" t="s">
        <v>20</v>
      </c>
      <c r="P4500" s="7" t="s">
        <v>20</v>
      </c>
      <c r="Q4500" s="7" t="s">
        <v>20</v>
      </c>
      <c r="R4500" s="7" t="s">
        <v>20</v>
      </c>
      <c r="S4500" s="7" t="s">
        <v>20</v>
      </c>
      <c r="T4500" s="7" t="s">
        <v>20</v>
      </c>
      <c r="U4500" s="7" t="s">
        <v>20</v>
      </c>
    </row>
    <row r="4501" spans="1:21">
      <c r="A4501" t="s">
        <v>4</v>
      </c>
      <c r="B4501" s="4" t="s">
        <v>5</v>
      </c>
      <c r="C4501" s="4" t="s">
        <v>7</v>
      </c>
    </row>
    <row r="4502" spans="1:21">
      <c r="A4502" t="n">
        <v>47620</v>
      </c>
      <c r="B4502" s="53" t="n">
        <v>116</v>
      </c>
      <c r="C4502" s="7" t="n">
        <v>0</v>
      </c>
    </row>
    <row r="4503" spans="1:21">
      <c r="A4503" t="s">
        <v>4</v>
      </c>
      <c r="B4503" s="4" t="s">
        <v>5</v>
      </c>
      <c r="C4503" s="4" t="s">
        <v>7</v>
      </c>
      <c r="D4503" s="4" t="s">
        <v>10</v>
      </c>
    </row>
    <row r="4504" spans="1:21">
      <c r="A4504" t="n">
        <v>47622</v>
      </c>
      <c r="B4504" s="53" t="n">
        <v>116</v>
      </c>
      <c r="C4504" s="7" t="n">
        <v>2</v>
      </c>
      <c r="D4504" s="7" t="n">
        <v>1</v>
      </c>
    </row>
    <row r="4505" spans="1:21">
      <c r="A4505" t="s">
        <v>4</v>
      </c>
      <c r="B4505" s="4" t="s">
        <v>5</v>
      </c>
      <c r="C4505" s="4" t="s">
        <v>7</v>
      </c>
      <c r="D4505" s="4" t="s">
        <v>16</v>
      </c>
    </row>
    <row r="4506" spans="1:21">
      <c r="A4506" t="n">
        <v>47626</v>
      </c>
      <c r="B4506" s="53" t="n">
        <v>116</v>
      </c>
      <c r="C4506" s="7" t="n">
        <v>5</v>
      </c>
      <c r="D4506" s="7" t="n">
        <v>1103626240</v>
      </c>
    </row>
    <row r="4507" spans="1:21">
      <c r="A4507" t="s">
        <v>4</v>
      </c>
      <c r="B4507" s="4" t="s">
        <v>5</v>
      </c>
      <c r="C4507" s="4" t="s">
        <v>7</v>
      </c>
      <c r="D4507" s="4" t="s">
        <v>10</v>
      </c>
    </row>
    <row r="4508" spans="1:21">
      <c r="A4508" t="n">
        <v>47632</v>
      </c>
      <c r="B4508" s="53" t="n">
        <v>116</v>
      </c>
      <c r="C4508" s="7" t="n">
        <v>6</v>
      </c>
      <c r="D4508" s="7" t="n">
        <v>1</v>
      </c>
    </row>
    <row r="4509" spans="1:21">
      <c r="A4509" t="s">
        <v>4</v>
      </c>
      <c r="B4509" s="4" t="s">
        <v>5</v>
      </c>
      <c r="C4509" s="4" t="s">
        <v>10</v>
      </c>
      <c r="D4509" s="4" t="s">
        <v>7</v>
      </c>
      <c r="E4509" s="4" t="s">
        <v>8</v>
      </c>
      <c r="F4509" s="4" t="s">
        <v>15</v>
      </c>
      <c r="G4509" s="4" t="s">
        <v>15</v>
      </c>
      <c r="H4509" s="4" t="s">
        <v>15</v>
      </c>
    </row>
    <row r="4510" spans="1:21">
      <c r="A4510" t="n">
        <v>47636</v>
      </c>
      <c r="B4510" s="30" t="n">
        <v>48</v>
      </c>
      <c r="C4510" s="7" t="n">
        <v>5703</v>
      </c>
      <c r="D4510" s="7" t="n">
        <v>0</v>
      </c>
      <c r="E4510" s="7" t="s">
        <v>50</v>
      </c>
      <c r="F4510" s="7" t="n">
        <v>0</v>
      </c>
      <c r="G4510" s="7" t="n">
        <v>1</v>
      </c>
      <c r="H4510" s="7" t="n">
        <v>0</v>
      </c>
    </row>
    <row r="4511" spans="1:21">
      <c r="A4511" t="s">
        <v>4</v>
      </c>
      <c r="B4511" s="4" t="s">
        <v>5</v>
      </c>
      <c r="C4511" s="4" t="s">
        <v>10</v>
      </c>
      <c r="D4511" s="4" t="s">
        <v>15</v>
      </c>
      <c r="E4511" s="4" t="s">
        <v>15</v>
      </c>
      <c r="F4511" s="4" t="s">
        <v>15</v>
      </c>
      <c r="G4511" s="4" t="s">
        <v>15</v>
      </c>
    </row>
    <row r="4512" spans="1:21">
      <c r="A4512" t="n">
        <v>47662</v>
      </c>
      <c r="B4512" s="26" t="n">
        <v>46</v>
      </c>
      <c r="C4512" s="7" t="n">
        <v>5703</v>
      </c>
      <c r="D4512" s="7" t="n">
        <v>16.3500003814697</v>
      </c>
      <c r="E4512" s="7" t="n">
        <v>4.48000001907349</v>
      </c>
      <c r="F4512" s="7" t="n">
        <v>11.1800003051758</v>
      </c>
      <c r="G4512" s="7" t="n">
        <v>180</v>
      </c>
    </row>
    <row r="4513" spans="1:21">
      <c r="A4513" t="s">
        <v>4</v>
      </c>
      <c r="B4513" s="4" t="s">
        <v>5</v>
      </c>
      <c r="C4513" s="4" t="s">
        <v>10</v>
      </c>
      <c r="D4513" s="4" t="s">
        <v>16</v>
      </c>
    </row>
    <row r="4514" spans="1:21">
      <c r="A4514" t="n">
        <v>47681</v>
      </c>
      <c r="B4514" s="31" t="n">
        <v>43</v>
      </c>
      <c r="C4514" s="7" t="n">
        <v>5703</v>
      </c>
      <c r="D4514" s="7" t="n">
        <v>512</v>
      </c>
    </row>
    <row r="4515" spans="1:21">
      <c r="A4515" t="s">
        <v>4</v>
      </c>
      <c r="B4515" s="4" t="s">
        <v>5</v>
      </c>
      <c r="C4515" s="4" t="s">
        <v>7</v>
      </c>
      <c r="D4515" s="4" t="s">
        <v>10</v>
      </c>
      <c r="E4515" s="4" t="s">
        <v>8</v>
      </c>
      <c r="F4515" s="4" t="s">
        <v>8</v>
      </c>
      <c r="G4515" s="4" t="s">
        <v>8</v>
      </c>
      <c r="H4515" s="4" t="s">
        <v>8</v>
      </c>
    </row>
    <row r="4516" spans="1:21">
      <c r="A4516" t="n">
        <v>47688</v>
      </c>
      <c r="B4516" s="32" t="n">
        <v>51</v>
      </c>
      <c r="C4516" s="7" t="n">
        <v>3</v>
      </c>
      <c r="D4516" s="7" t="n">
        <v>5703</v>
      </c>
      <c r="E4516" s="7" t="s">
        <v>501</v>
      </c>
      <c r="F4516" s="7" t="s">
        <v>55</v>
      </c>
      <c r="G4516" s="7" t="s">
        <v>41</v>
      </c>
      <c r="H4516" s="7" t="s">
        <v>42</v>
      </c>
    </row>
    <row r="4517" spans="1:21">
      <c r="A4517" t="s">
        <v>4</v>
      </c>
      <c r="B4517" s="4" t="s">
        <v>5</v>
      </c>
      <c r="C4517" s="4" t="s">
        <v>10</v>
      </c>
      <c r="D4517" s="4" t="s">
        <v>15</v>
      </c>
      <c r="E4517" s="4" t="s">
        <v>15</v>
      </c>
      <c r="F4517" s="4" t="s">
        <v>15</v>
      </c>
      <c r="G4517" s="4" t="s">
        <v>15</v>
      </c>
    </row>
    <row r="4518" spans="1:21">
      <c r="A4518" t="n">
        <v>47701</v>
      </c>
      <c r="B4518" s="26" t="n">
        <v>46</v>
      </c>
      <c r="C4518" s="7" t="n">
        <v>5704</v>
      </c>
      <c r="D4518" s="7" t="n">
        <v>17.5</v>
      </c>
      <c r="E4518" s="7" t="n">
        <v>4</v>
      </c>
      <c r="F4518" s="7" t="n">
        <v>11.75</v>
      </c>
      <c r="G4518" s="7" t="n">
        <v>270</v>
      </c>
    </row>
    <row r="4519" spans="1:21">
      <c r="A4519" t="s">
        <v>4</v>
      </c>
      <c r="B4519" s="4" t="s">
        <v>5</v>
      </c>
      <c r="C4519" s="4" t="s">
        <v>10</v>
      </c>
      <c r="D4519" s="4" t="s">
        <v>10</v>
      </c>
      <c r="E4519" s="4" t="s">
        <v>10</v>
      </c>
    </row>
    <row r="4520" spans="1:21">
      <c r="A4520" t="n">
        <v>47720</v>
      </c>
      <c r="B4520" s="34" t="n">
        <v>61</v>
      </c>
      <c r="C4520" s="7" t="n">
        <v>5704</v>
      </c>
      <c r="D4520" s="7" t="n">
        <v>5703</v>
      </c>
      <c r="E4520" s="7" t="n">
        <v>0</v>
      </c>
    </row>
    <row r="4521" spans="1:21">
      <c r="A4521" t="s">
        <v>4</v>
      </c>
      <c r="B4521" s="4" t="s">
        <v>5</v>
      </c>
      <c r="C4521" s="4" t="s">
        <v>10</v>
      </c>
      <c r="D4521" s="4" t="s">
        <v>7</v>
      </c>
      <c r="E4521" s="4" t="s">
        <v>8</v>
      </c>
      <c r="F4521" s="4" t="s">
        <v>15</v>
      </c>
      <c r="G4521" s="4" t="s">
        <v>15</v>
      </c>
      <c r="H4521" s="4" t="s">
        <v>15</v>
      </c>
    </row>
    <row r="4522" spans="1:21">
      <c r="A4522" t="n">
        <v>47727</v>
      </c>
      <c r="B4522" s="30" t="n">
        <v>48</v>
      </c>
      <c r="C4522" s="7" t="n">
        <v>5704</v>
      </c>
      <c r="D4522" s="7" t="n">
        <v>0</v>
      </c>
      <c r="E4522" s="7" t="s">
        <v>149</v>
      </c>
      <c r="F4522" s="7" t="n">
        <v>-1</v>
      </c>
      <c r="G4522" s="7" t="n">
        <v>1</v>
      </c>
      <c r="H4522" s="7" t="n">
        <v>1.40129846432482e-45</v>
      </c>
    </row>
    <row r="4523" spans="1:21">
      <c r="A4523" t="s">
        <v>4</v>
      </c>
      <c r="B4523" s="4" t="s">
        <v>5</v>
      </c>
      <c r="C4523" s="4" t="s">
        <v>10</v>
      </c>
      <c r="D4523" s="4" t="s">
        <v>15</v>
      </c>
      <c r="E4523" s="4" t="s">
        <v>15</v>
      </c>
      <c r="F4523" s="4" t="s">
        <v>15</v>
      </c>
      <c r="G4523" s="4" t="s">
        <v>15</v>
      </c>
    </row>
    <row r="4524" spans="1:21">
      <c r="A4524" t="n">
        <v>47757</v>
      </c>
      <c r="B4524" s="26" t="n">
        <v>46</v>
      </c>
      <c r="C4524" s="7" t="n">
        <v>0</v>
      </c>
      <c r="D4524" s="7" t="n">
        <v>17.5</v>
      </c>
      <c r="E4524" s="7" t="n">
        <v>4</v>
      </c>
      <c r="F4524" s="7" t="n">
        <v>10.6999998092651</v>
      </c>
      <c r="G4524" s="7" t="n">
        <v>305</v>
      </c>
    </row>
    <row r="4525" spans="1:21">
      <c r="A4525" t="s">
        <v>4</v>
      </c>
      <c r="B4525" s="4" t="s">
        <v>5</v>
      </c>
      <c r="C4525" s="4" t="s">
        <v>10</v>
      </c>
      <c r="D4525" s="4" t="s">
        <v>15</v>
      </c>
      <c r="E4525" s="4" t="s">
        <v>15</v>
      </c>
      <c r="F4525" s="4" t="s">
        <v>15</v>
      </c>
      <c r="G4525" s="4" t="s">
        <v>15</v>
      </c>
    </row>
    <row r="4526" spans="1:21">
      <c r="A4526" t="n">
        <v>47776</v>
      </c>
      <c r="B4526" s="26" t="n">
        <v>46</v>
      </c>
      <c r="C4526" s="7" t="n">
        <v>4</v>
      </c>
      <c r="D4526" s="7" t="n">
        <v>18.8999996185303</v>
      </c>
      <c r="E4526" s="7" t="n">
        <v>4</v>
      </c>
      <c r="F4526" s="7" t="n">
        <v>10.5</v>
      </c>
      <c r="G4526" s="7" t="n">
        <v>290</v>
      </c>
    </row>
    <row r="4527" spans="1:21">
      <c r="A4527" t="s">
        <v>4</v>
      </c>
      <c r="B4527" s="4" t="s">
        <v>5</v>
      </c>
      <c r="C4527" s="4" t="s">
        <v>10</v>
      </c>
      <c r="D4527" s="4" t="s">
        <v>15</v>
      </c>
      <c r="E4527" s="4" t="s">
        <v>15</v>
      </c>
      <c r="F4527" s="4" t="s">
        <v>15</v>
      </c>
      <c r="G4527" s="4" t="s">
        <v>15</v>
      </c>
    </row>
    <row r="4528" spans="1:21">
      <c r="A4528" t="n">
        <v>47795</v>
      </c>
      <c r="B4528" s="26" t="n">
        <v>46</v>
      </c>
      <c r="C4528" s="7" t="n">
        <v>2</v>
      </c>
      <c r="D4528" s="7" t="n">
        <v>18.2999992370605</v>
      </c>
      <c r="E4528" s="7" t="n">
        <v>4</v>
      </c>
      <c r="F4528" s="7" t="n">
        <v>10.1999998092651</v>
      </c>
      <c r="G4528" s="7" t="n">
        <v>310</v>
      </c>
    </row>
    <row r="4529" spans="1:8">
      <c r="A4529" t="s">
        <v>4</v>
      </c>
      <c r="B4529" s="4" t="s">
        <v>5</v>
      </c>
      <c r="C4529" s="4" t="s">
        <v>10</v>
      </c>
      <c r="D4529" s="4" t="s">
        <v>15</v>
      </c>
      <c r="E4529" s="4" t="s">
        <v>15</v>
      </c>
      <c r="F4529" s="4" t="s">
        <v>15</v>
      </c>
      <c r="G4529" s="4" t="s">
        <v>15</v>
      </c>
    </row>
    <row r="4530" spans="1:8">
      <c r="A4530" t="n">
        <v>47814</v>
      </c>
      <c r="B4530" s="26" t="n">
        <v>46</v>
      </c>
      <c r="C4530" s="7" t="n">
        <v>7</v>
      </c>
      <c r="D4530" s="7" t="n">
        <v>17.7000007629395</v>
      </c>
      <c r="E4530" s="7" t="n">
        <v>4</v>
      </c>
      <c r="F4530" s="7" t="n">
        <v>9.89999961853027</v>
      </c>
      <c r="G4530" s="7" t="n">
        <v>325</v>
      </c>
    </row>
    <row r="4531" spans="1:8">
      <c r="A4531" t="s">
        <v>4</v>
      </c>
      <c r="B4531" s="4" t="s">
        <v>5</v>
      </c>
      <c r="C4531" s="4" t="s">
        <v>10</v>
      </c>
      <c r="D4531" s="4" t="s">
        <v>15</v>
      </c>
      <c r="E4531" s="4" t="s">
        <v>15</v>
      </c>
      <c r="F4531" s="4" t="s">
        <v>15</v>
      </c>
      <c r="G4531" s="4" t="s">
        <v>15</v>
      </c>
    </row>
    <row r="4532" spans="1:8">
      <c r="A4532" t="n">
        <v>47833</v>
      </c>
      <c r="B4532" s="26" t="n">
        <v>46</v>
      </c>
      <c r="C4532" s="7" t="n">
        <v>15</v>
      </c>
      <c r="D4532" s="7" t="n">
        <v>18.3999996185303</v>
      </c>
      <c r="E4532" s="7" t="n">
        <v>4</v>
      </c>
      <c r="F4532" s="7" t="n">
        <v>9.30000019073486</v>
      </c>
      <c r="G4532" s="7" t="n">
        <v>335</v>
      </c>
    </row>
    <row r="4533" spans="1:8">
      <c r="A4533" t="s">
        <v>4</v>
      </c>
      <c r="B4533" s="4" t="s">
        <v>5</v>
      </c>
      <c r="C4533" s="4" t="s">
        <v>10</v>
      </c>
      <c r="D4533" s="4" t="s">
        <v>15</v>
      </c>
      <c r="E4533" s="4" t="s">
        <v>15</v>
      </c>
      <c r="F4533" s="4" t="s">
        <v>15</v>
      </c>
      <c r="G4533" s="4" t="s">
        <v>15</v>
      </c>
    </row>
    <row r="4534" spans="1:8">
      <c r="A4534" t="n">
        <v>47852</v>
      </c>
      <c r="B4534" s="26" t="n">
        <v>46</v>
      </c>
      <c r="C4534" s="7" t="n">
        <v>16</v>
      </c>
      <c r="D4534" s="7" t="n">
        <v>19.2999992370605</v>
      </c>
      <c r="E4534" s="7" t="n">
        <v>4</v>
      </c>
      <c r="F4534" s="7" t="n">
        <v>9.60000038146973</v>
      </c>
      <c r="G4534" s="7" t="n">
        <v>310</v>
      </c>
    </row>
    <row r="4535" spans="1:8">
      <c r="A4535" t="s">
        <v>4</v>
      </c>
      <c r="B4535" s="4" t="s">
        <v>5</v>
      </c>
      <c r="C4535" s="4" t="s">
        <v>10</v>
      </c>
      <c r="D4535" s="4" t="s">
        <v>10</v>
      </c>
      <c r="E4535" s="4" t="s">
        <v>10</v>
      </c>
    </row>
    <row r="4536" spans="1:8">
      <c r="A4536" t="n">
        <v>47871</v>
      </c>
      <c r="B4536" s="34" t="n">
        <v>61</v>
      </c>
      <c r="C4536" s="7" t="n">
        <v>0</v>
      </c>
      <c r="D4536" s="7" t="n">
        <v>5703</v>
      </c>
      <c r="E4536" s="7" t="n">
        <v>0</v>
      </c>
    </row>
    <row r="4537" spans="1:8">
      <c r="A4537" t="s">
        <v>4</v>
      </c>
      <c r="B4537" s="4" t="s">
        <v>5</v>
      </c>
      <c r="C4537" s="4" t="s">
        <v>10</v>
      </c>
      <c r="D4537" s="4" t="s">
        <v>10</v>
      </c>
      <c r="E4537" s="4" t="s">
        <v>10</v>
      </c>
    </row>
    <row r="4538" spans="1:8">
      <c r="A4538" t="n">
        <v>47878</v>
      </c>
      <c r="B4538" s="34" t="n">
        <v>61</v>
      </c>
      <c r="C4538" s="7" t="n">
        <v>4</v>
      </c>
      <c r="D4538" s="7" t="n">
        <v>5703</v>
      </c>
      <c r="E4538" s="7" t="n">
        <v>0</v>
      </c>
    </row>
    <row r="4539" spans="1:8">
      <c r="A4539" t="s">
        <v>4</v>
      </c>
      <c r="B4539" s="4" t="s">
        <v>5</v>
      </c>
      <c r="C4539" s="4" t="s">
        <v>10</v>
      </c>
      <c r="D4539" s="4" t="s">
        <v>10</v>
      </c>
      <c r="E4539" s="4" t="s">
        <v>10</v>
      </c>
    </row>
    <row r="4540" spans="1:8">
      <c r="A4540" t="n">
        <v>47885</v>
      </c>
      <c r="B4540" s="34" t="n">
        <v>61</v>
      </c>
      <c r="C4540" s="7" t="n">
        <v>2</v>
      </c>
      <c r="D4540" s="7" t="n">
        <v>5703</v>
      </c>
      <c r="E4540" s="7" t="n">
        <v>0</v>
      </c>
    </row>
    <row r="4541" spans="1:8">
      <c r="A4541" t="s">
        <v>4</v>
      </c>
      <c r="B4541" s="4" t="s">
        <v>5</v>
      </c>
      <c r="C4541" s="4" t="s">
        <v>10</v>
      </c>
      <c r="D4541" s="4" t="s">
        <v>10</v>
      </c>
      <c r="E4541" s="4" t="s">
        <v>10</v>
      </c>
    </row>
    <row r="4542" spans="1:8">
      <c r="A4542" t="n">
        <v>47892</v>
      </c>
      <c r="B4542" s="34" t="n">
        <v>61</v>
      </c>
      <c r="C4542" s="7" t="n">
        <v>7</v>
      </c>
      <c r="D4542" s="7" t="n">
        <v>5703</v>
      </c>
      <c r="E4542" s="7" t="n">
        <v>0</v>
      </c>
    </row>
    <row r="4543" spans="1:8">
      <c r="A4543" t="s">
        <v>4</v>
      </c>
      <c r="B4543" s="4" t="s">
        <v>5</v>
      </c>
      <c r="C4543" s="4" t="s">
        <v>10</v>
      </c>
      <c r="D4543" s="4" t="s">
        <v>10</v>
      </c>
      <c r="E4543" s="4" t="s">
        <v>10</v>
      </c>
    </row>
    <row r="4544" spans="1:8">
      <c r="A4544" t="n">
        <v>47899</v>
      </c>
      <c r="B4544" s="34" t="n">
        <v>61</v>
      </c>
      <c r="C4544" s="7" t="n">
        <v>15</v>
      </c>
      <c r="D4544" s="7" t="n">
        <v>5703</v>
      </c>
      <c r="E4544" s="7" t="n">
        <v>0</v>
      </c>
    </row>
    <row r="4545" spans="1:7">
      <c r="A4545" t="s">
        <v>4</v>
      </c>
      <c r="B4545" s="4" t="s">
        <v>5</v>
      </c>
      <c r="C4545" s="4" t="s">
        <v>10</v>
      </c>
      <c r="D4545" s="4" t="s">
        <v>10</v>
      </c>
      <c r="E4545" s="4" t="s">
        <v>10</v>
      </c>
    </row>
    <row r="4546" spans="1:7">
      <c r="A4546" t="n">
        <v>47906</v>
      </c>
      <c r="B4546" s="34" t="n">
        <v>61</v>
      </c>
      <c r="C4546" s="7" t="n">
        <v>16</v>
      </c>
      <c r="D4546" s="7" t="n">
        <v>5703</v>
      </c>
      <c r="E4546" s="7" t="n">
        <v>0</v>
      </c>
    </row>
    <row r="4547" spans="1:7">
      <c r="A4547" t="s">
        <v>4</v>
      </c>
      <c r="B4547" s="4" t="s">
        <v>5</v>
      </c>
      <c r="C4547" s="4" t="s">
        <v>10</v>
      </c>
      <c r="D4547" s="4" t="s">
        <v>7</v>
      </c>
      <c r="E4547" s="4" t="s">
        <v>8</v>
      </c>
      <c r="F4547" s="4" t="s">
        <v>15</v>
      </c>
      <c r="G4547" s="4" t="s">
        <v>15</v>
      </c>
      <c r="H4547" s="4" t="s">
        <v>15</v>
      </c>
    </row>
    <row r="4548" spans="1:7">
      <c r="A4548" t="n">
        <v>47913</v>
      </c>
      <c r="B4548" s="30" t="n">
        <v>48</v>
      </c>
      <c r="C4548" s="7" t="n">
        <v>7</v>
      </c>
      <c r="D4548" s="7" t="n">
        <v>0</v>
      </c>
      <c r="E4548" s="7" t="s">
        <v>216</v>
      </c>
      <c r="F4548" s="7" t="n">
        <v>-1</v>
      </c>
      <c r="G4548" s="7" t="n">
        <v>1</v>
      </c>
      <c r="H4548" s="7" t="n">
        <v>1.40129846432482e-45</v>
      </c>
    </row>
    <row r="4549" spans="1:7">
      <c r="A4549" t="s">
        <v>4</v>
      </c>
      <c r="B4549" s="4" t="s">
        <v>5</v>
      </c>
      <c r="C4549" s="4" t="s">
        <v>10</v>
      </c>
      <c r="D4549" s="4" t="s">
        <v>7</v>
      </c>
      <c r="E4549" s="4" t="s">
        <v>8</v>
      </c>
      <c r="F4549" s="4" t="s">
        <v>15</v>
      </c>
      <c r="G4549" s="4" t="s">
        <v>15</v>
      </c>
      <c r="H4549" s="4" t="s">
        <v>15</v>
      </c>
    </row>
    <row r="4550" spans="1:7">
      <c r="A4550" t="n">
        <v>47944</v>
      </c>
      <c r="B4550" s="30" t="n">
        <v>48</v>
      </c>
      <c r="C4550" s="7" t="n">
        <v>15</v>
      </c>
      <c r="D4550" s="7" t="n">
        <v>0</v>
      </c>
      <c r="E4550" s="7" t="s">
        <v>500</v>
      </c>
      <c r="F4550" s="7" t="n">
        <v>-1</v>
      </c>
      <c r="G4550" s="7" t="n">
        <v>1</v>
      </c>
      <c r="H4550" s="7" t="n">
        <v>1.40129846432482e-45</v>
      </c>
    </row>
    <row r="4551" spans="1:7">
      <c r="A4551" t="s">
        <v>4</v>
      </c>
      <c r="B4551" s="4" t="s">
        <v>5</v>
      </c>
      <c r="C4551" s="4" t="s">
        <v>10</v>
      </c>
      <c r="D4551" s="4" t="s">
        <v>15</v>
      </c>
      <c r="E4551" s="4" t="s">
        <v>15</v>
      </c>
      <c r="F4551" s="4" t="s">
        <v>15</v>
      </c>
      <c r="G4551" s="4" t="s">
        <v>15</v>
      </c>
    </row>
    <row r="4552" spans="1:7">
      <c r="A4552" t="n">
        <v>47974</v>
      </c>
      <c r="B4552" s="26" t="n">
        <v>46</v>
      </c>
      <c r="C4552" s="7" t="n">
        <v>7032</v>
      </c>
      <c r="D4552" s="7" t="n">
        <v>18.1700000762939</v>
      </c>
      <c r="E4552" s="7" t="n">
        <v>4</v>
      </c>
      <c r="F4552" s="7" t="n">
        <v>10.960000038147</v>
      </c>
      <c r="G4552" s="7" t="n">
        <v>280</v>
      </c>
    </row>
    <row r="4553" spans="1:7">
      <c r="A4553" t="s">
        <v>4</v>
      </c>
      <c r="B4553" s="4" t="s">
        <v>5</v>
      </c>
      <c r="C4553" s="4" t="s">
        <v>7</v>
      </c>
      <c r="D4553" s="4" t="s">
        <v>8</v>
      </c>
      <c r="E4553" s="4" t="s">
        <v>10</v>
      </c>
    </row>
    <row r="4554" spans="1:7">
      <c r="A4554" t="n">
        <v>47993</v>
      </c>
      <c r="B4554" s="20" t="n">
        <v>94</v>
      </c>
      <c r="C4554" s="7" t="n">
        <v>0</v>
      </c>
      <c r="D4554" s="7" t="s">
        <v>28</v>
      </c>
      <c r="E4554" s="7" t="n">
        <v>1</v>
      </c>
    </row>
    <row r="4555" spans="1:7">
      <c r="A4555" t="s">
        <v>4</v>
      </c>
      <c r="B4555" s="4" t="s">
        <v>5</v>
      </c>
      <c r="C4555" s="4" t="s">
        <v>7</v>
      </c>
      <c r="D4555" s="4" t="s">
        <v>8</v>
      </c>
      <c r="E4555" s="4" t="s">
        <v>10</v>
      </c>
    </row>
    <row r="4556" spans="1:7">
      <c r="A4556" t="n">
        <v>48005</v>
      </c>
      <c r="B4556" s="20" t="n">
        <v>94</v>
      </c>
      <c r="C4556" s="7" t="n">
        <v>0</v>
      </c>
      <c r="D4556" s="7" t="s">
        <v>28</v>
      </c>
      <c r="E4556" s="7" t="n">
        <v>2</v>
      </c>
    </row>
    <row r="4557" spans="1:7">
      <c r="A4557" t="s">
        <v>4</v>
      </c>
      <c r="B4557" s="4" t="s">
        <v>5</v>
      </c>
      <c r="C4557" s="4" t="s">
        <v>7</v>
      </c>
      <c r="D4557" s="4" t="s">
        <v>8</v>
      </c>
      <c r="E4557" s="4" t="s">
        <v>10</v>
      </c>
    </row>
    <row r="4558" spans="1:7">
      <c r="A4558" t="n">
        <v>48017</v>
      </c>
      <c r="B4558" s="20" t="n">
        <v>94</v>
      </c>
      <c r="C4558" s="7" t="n">
        <v>1</v>
      </c>
      <c r="D4558" s="7" t="s">
        <v>28</v>
      </c>
      <c r="E4558" s="7" t="n">
        <v>4</v>
      </c>
    </row>
    <row r="4559" spans="1:7">
      <c r="A4559" t="s">
        <v>4</v>
      </c>
      <c r="B4559" s="4" t="s">
        <v>5</v>
      </c>
      <c r="C4559" s="4" t="s">
        <v>7</v>
      </c>
      <c r="D4559" s="4" t="s">
        <v>8</v>
      </c>
    </row>
    <row r="4560" spans="1:7">
      <c r="A4560" t="n">
        <v>48029</v>
      </c>
      <c r="B4560" s="20" t="n">
        <v>94</v>
      </c>
      <c r="C4560" s="7" t="n">
        <v>5</v>
      </c>
      <c r="D4560" s="7" t="s">
        <v>28</v>
      </c>
    </row>
    <row r="4561" spans="1:8">
      <c r="A4561" t="s">
        <v>4</v>
      </c>
      <c r="B4561" s="4" t="s">
        <v>5</v>
      </c>
      <c r="C4561" s="4" t="s">
        <v>7</v>
      </c>
      <c r="D4561" s="4" t="s">
        <v>10</v>
      </c>
      <c r="E4561" s="4" t="s">
        <v>8</v>
      </c>
      <c r="F4561" s="4" t="s">
        <v>8</v>
      </c>
      <c r="G4561" s="4" t="s">
        <v>7</v>
      </c>
    </row>
    <row r="4562" spans="1:8">
      <c r="A4562" t="n">
        <v>48039</v>
      </c>
      <c r="B4562" s="21" t="n">
        <v>32</v>
      </c>
      <c r="C4562" s="7" t="n">
        <v>0</v>
      </c>
      <c r="D4562" s="7" t="n">
        <v>65533</v>
      </c>
      <c r="E4562" s="7" t="s">
        <v>24</v>
      </c>
      <c r="F4562" s="7" t="s">
        <v>25</v>
      </c>
      <c r="G4562" s="7" t="n">
        <v>0</v>
      </c>
    </row>
    <row r="4563" spans="1:8">
      <c r="A4563" t="s">
        <v>4</v>
      </c>
      <c r="B4563" s="4" t="s">
        <v>5</v>
      </c>
      <c r="C4563" s="4" t="s">
        <v>7</v>
      </c>
      <c r="D4563" s="4" t="s">
        <v>10</v>
      </c>
      <c r="E4563" s="4" t="s">
        <v>8</v>
      </c>
      <c r="F4563" s="4" t="s">
        <v>8</v>
      </c>
      <c r="G4563" s="4" t="s">
        <v>7</v>
      </c>
    </row>
    <row r="4564" spans="1:8">
      <c r="A4564" t="n">
        <v>48056</v>
      </c>
      <c r="B4564" s="21" t="n">
        <v>32</v>
      </c>
      <c r="C4564" s="7" t="n">
        <v>0</v>
      </c>
      <c r="D4564" s="7" t="n">
        <v>65533</v>
      </c>
      <c r="E4564" s="7" t="s">
        <v>24</v>
      </c>
      <c r="F4564" s="7" t="s">
        <v>26</v>
      </c>
      <c r="G4564" s="7" t="n">
        <v>1</v>
      </c>
    </row>
    <row r="4565" spans="1:8">
      <c r="A4565" t="s">
        <v>4</v>
      </c>
      <c r="B4565" s="4" t="s">
        <v>5</v>
      </c>
      <c r="C4565" s="4" t="s">
        <v>7</v>
      </c>
      <c r="D4565" s="4" t="s">
        <v>10</v>
      </c>
      <c r="E4565" s="4" t="s">
        <v>8</v>
      </c>
      <c r="F4565" s="4" t="s">
        <v>8</v>
      </c>
      <c r="G4565" s="4" t="s">
        <v>7</v>
      </c>
    </row>
    <row r="4566" spans="1:8">
      <c r="A4566" t="n">
        <v>48073</v>
      </c>
      <c r="B4566" s="21" t="n">
        <v>32</v>
      </c>
      <c r="C4566" s="7" t="n">
        <v>0</v>
      </c>
      <c r="D4566" s="7" t="n">
        <v>65533</v>
      </c>
      <c r="E4566" s="7" t="s">
        <v>24</v>
      </c>
      <c r="F4566" s="7" t="s">
        <v>27</v>
      </c>
      <c r="G4566" s="7" t="n">
        <v>0</v>
      </c>
    </row>
    <row r="4567" spans="1:8">
      <c r="A4567" t="s">
        <v>4</v>
      </c>
      <c r="B4567" s="4" t="s">
        <v>5</v>
      </c>
      <c r="C4567" s="4" t="s">
        <v>7</v>
      </c>
      <c r="D4567" s="4" t="s">
        <v>7</v>
      </c>
      <c r="E4567" s="4" t="s">
        <v>15</v>
      </c>
      <c r="F4567" s="4" t="s">
        <v>15</v>
      </c>
      <c r="G4567" s="4" t="s">
        <v>15</v>
      </c>
      <c r="H4567" s="4" t="s">
        <v>10</v>
      </c>
    </row>
    <row r="4568" spans="1:8">
      <c r="A4568" t="n">
        <v>48090</v>
      </c>
      <c r="B4568" s="54" t="n">
        <v>45</v>
      </c>
      <c r="C4568" s="7" t="n">
        <v>2</v>
      </c>
      <c r="D4568" s="7" t="n">
        <v>3</v>
      </c>
      <c r="E4568" s="7" t="n">
        <v>16.3500003814697</v>
      </c>
      <c r="F4568" s="7" t="n">
        <v>4.69999980926514</v>
      </c>
      <c r="G4568" s="7" t="n">
        <v>11.3999996185303</v>
      </c>
      <c r="H4568" s="7" t="n">
        <v>0</v>
      </c>
    </row>
    <row r="4569" spans="1:8">
      <c r="A4569" t="s">
        <v>4</v>
      </c>
      <c r="B4569" s="4" t="s">
        <v>5</v>
      </c>
      <c r="C4569" s="4" t="s">
        <v>7</v>
      </c>
      <c r="D4569" s="4" t="s">
        <v>7</v>
      </c>
      <c r="E4569" s="4" t="s">
        <v>15</v>
      </c>
      <c r="F4569" s="4" t="s">
        <v>15</v>
      </c>
      <c r="G4569" s="4" t="s">
        <v>15</v>
      </c>
      <c r="H4569" s="4" t="s">
        <v>10</v>
      </c>
      <c r="I4569" s="4" t="s">
        <v>7</v>
      </c>
    </row>
    <row r="4570" spans="1:8">
      <c r="A4570" t="n">
        <v>48107</v>
      </c>
      <c r="B4570" s="54" t="n">
        <v>45</v>
      </c>
      <c r="C4570" s="7" t="n">
        <v>4</v>
      </c>
      <c r="D4570" s="7" t="n">
        <v>3</v>
      </c>
      <c r="E4570" s="7" t="n">
        <v>22</v>
      </c>
      <c r="F4570" s="7" t="n">
        <v>215</v>
      </c>
      <c r="G4570" s="7" t="n">
        <v>0</v>
      </c>
      <c r="H4570" s="7" t="n">
        <v>0</v>
      </c>
      <c r="I4570" s="7" t="n">
        <v>0</v>
      </c>
    </row>
    <row r="4571" spans="1:8">
      <c r="A4571" t="s">
        <v>4</v>
      </c>
      <c r="B4571" s="4" t="s">
        <v>5</v>
      </c>
      <c r="C4571" s="4" t="s">
        <v>7</v>
      </c>
      <c r="D4571" s="4" t="s">
        <v>7</v>
      </c>
      <c r="E4571" s="4" t="s">
        <v>15</v>
      </c>
      <c r="F4571" s="4" t="s">
        <v>10</v>
      </c>
    </row>
    <row r="4572" spans="1:8">
      <c r="A4572" t="n">
        <v>48125</v>
      </c>
      <c r="B4572" s="54" t="n">
        <v>45</v>
      </c>
      <c r="C4572" s="7" t="n">
        <v>5</v>
      </c>
      <c r="D4572" s="7" t="n">
        <v>3</v>
      </c>
      <c r="E4572" s="7" t="n">
        <v>8</v>
      </c>
      <c r="F4572" s="7" t="n">
        <v>0</v>
      </c>
    </row>
    <row r="4573" spans="1:8">
      <c r="A4573" t="s">
        <v>4</v>
      </c>
      <c r="B4573" s="4" t="s">
        <v>5</v>
      </c>
      <c r="C4573" s="4" t="s">
        <v>7</v>
      </c>
      <c r="D4573" s="4" t="s">
        <v>7</v>
      </c>
      <c r="E4573" s="4" t="s">
        <v>15</v>
      </c>
      <c r="F4573" s="4" t="s">
        <v>10</v>
      </c>
    </row>
    <row r="4574" spans="1:8">
      <c r="A4574" t="n">
        <v>48134</v>
      </c>
      <c r="B4574" s="54" t="n">
        <v>45</v>
      </c>
      <c r="C4574" s="7" t="n">
        <v>11</v>
      </c>
      <c r="D4574" s="7" t="n">
        <v>3</v>
      </c>
      <c r="E4574" s="7" t="n">
        <v>34</v>
      </c>
      <c r="F4574" s="7" t="n">
        <v>0</v>
      </c>
    </row>
    <row r="4575" spans="1:8">
      <c r="A4575" t="s">
        <v>4</v>
      </c>
      <c r="B4575" s="4" t="s">
        <v>5</v>
      </c>
      <c r="C4575" s="4" t="s">
        <v>7</v>
      </c>
      <c r="D4575" s="4" t="s">
        <v>7</v>
      </c>
      <c r="E4575" s="4" t="s">
        <v>15</v>
      </c>
      <c r="F4575" s="4" t="s">
        <v>15</v>
      </c>
      <c r="G4575" s="4" t="s">
        <v>15</v>
      </c>
      <c r="H4575" s="4" t="s">
        <v>10</v>
      </c>
    </row>
    <row r="4576" spans="1:8">
      <c r="A4576" t="n">
        <v>48143</v>
      </c>
      <c r="B4576" s="54" t="n">
        <v>45</v>
      </c>
      <c r="C4576" s="7" t="n">
        <v>2</v>
      </c>
      <c r="D4576" s="7" t="n">
        <v>3</v>
      </c>
      <c r="E4576" s="7" t="n">
        <v>16.0900001525879</v>
      </c>
      <c r="F4576" s="7" t="n">
        <v>5.51000022888184</v>
      </c>
      <c r="G4576" s="7" t="n">
        <v>10.1800003051758</v>
      </c>
      <c r="H4576" s="7" t="n">
        <v>0</v>
      </c>
    </row>
    <row r="4577" spans="1:9">
      <c r="A4577" t="s">
        <v>4</v>
      </c>
      <c r="B4577" s="4" t="s">
        <v>5</v>
      </c>
      <c r="C4577" s="4" t="s">
        <v>7</v>
      </c>
      <c r="D4577" s="4" t="s">
        <v>7</v>
      </c>
      <c r="E4577" s="4" t="s">
        <v>15</v>
      </c>
      <c r="F4577" s="4" t="s">
        <v>15</v>
      </c>
      <c r="G4577" s="4" t="s">
        <v>15</v>
      </c>
      <c r="H4577" s="4" t="s">
        <v>10</v>
      </c>
      <c r="I4577" s="4" t="s">
        <v>7</v>
      </c>
    </row>
    <row r="4578" spans="1:9">
      <c r="A4578" t="n">
        <v>48160</v>
      </c>
      <c r="B4578" s="54" t="n">
        <v>45</v>
      </c>
      <c r="C4578" s="7" t="n">
        <v>4</v>
      </c>
      <c r="D4578" s="7" t="n">
        <v>3</v>
      </c>
      <c r="E4578" s="7" t="n">
        <v>22.0400009155273</v>
      </c>
      <c r="F4578" s="7" t="n">
        <v>229.880004882813</v>
      </c>
      <c r="G4578" s="7" t="n">
        <v>0</v>
      </c>
      <c r="H4578" s="7" t="n">
        <v>0</v>
      </c>
      <c r="I4578" s="7" t="n">
        <v>0</v>
      </c>
    </row>
    <row r="4579" spans="1:9">
      <c r="A4579" t="s">
        <v>4</v>
      </c>
      <c r="B4579" s="4" t="s">
        <v>5</v>
      </c>
      <c r="C4579" s="4" t="s">
        <v>7</v>
      </c>
      <c r="D4579" s="4" t="s">
        <v>7</v>
      </c>
      <c r="E4579" s="4" t="s">
        <v>15</v>
      </c>
      <c r="F4579" s="4" t="s">
        <v>10</v>
      </c>
    </row>
    <row r="4580" spans="1:9">
      <c r="A4580" t="n">
        <v>48178</v>
      </c>
      <c r="B4580" s="54" t="n">
        <v>45</v>
      </c>
      <c r="C4580" s="7" t="n">
        <v>5</v>
      </c>
      <c r="D4580" s="7" t="n">
        <v>3</v>
      </c>
      <c r="E4580" s="7" t="n">
        <v>3.90000009536743</v>
      </c>
      <c r="F4580" s="7" t="n">
        <v>0</v>
      </c>
    </row>
    <row r="4581" spans="1:9">
      <c r="A4581" t="s">
        <v>4</v>
      </c>
      <c r="B4581" s="4" t="s">
        <v>5</v>
      </c>
      <c r="C4581" s="4" t="s">
        <v>7</v>
      </c>
      <c r="D4581" s="4" t="s">
        <v>7</v>
      </c>
      <c r="E4581" s="4" t="s">
        <v>15</v>
      </c>
      <c r="F4581" s="4" t="s">
        <v>10</v>
      </c>
    </row>
    <row r="4582" spans="1:9">
      <c r="A4582" t="n">
        <v>48187</v>
      </c>
      <c r="B4582" s="54" t="n">
        <v>45</v>
      </c>
      <c r="C4582" s="7" t="n">
        <v>11</v>
      </c>
      <c r="D4582" s="7" t="n">
        <v>3</v>
      </c>
      <c r="E4582" s="7" t="n">
        <v>34</v>
      </c>
      <c r="F4582" s="7" t="n">
        <v>0</v>
      </c>
    </row>
    <row r="4583" spans="1:9">
      <c r="A4583" t="s">
        <v>4</v>
      </c>
      <c r="B4583" s="4" t="s">
        <v>5</v>
      </c>
      <c r="C4583" s="4" t="s">
        <v>7</v>
      </c>
      <c r="D4583" s="4" t="s">
        <v>7</v>
      </c>
      <c r="E4583" s="4" t="s">
        <v>15</v>
      </c>
      <c r="F4583" s="4" t="s">
        <v>15</v>
      </c>
      <c r="G4583" s="4" t="s">
        <v>15</v>
      </c>
      <c r="H4583" s="4" t="s">
        <v>10</v>
      </c>
    </row>
    <row r="4584" spans="1:9">
      <c r="A4584" t="n">
        <v>48196</v>
      </c>
      <c r="B4584" s="54" t="n">
        <v>45</v>
      </c>
      <c r="C4584" s="7" t="n">
        <v>2</v>
      </c>
      <c r="D4584" s="7" t="n">
        <v>3</v>
      </c>
      <c r="E4584" s="7" t="n">
        <v>16.5100002288818</v>
      </c>
      <c r="F4584" s="7" t="n">
        <v>5.19999980926514</v>
      </c>
      <c r="G4584" s="7" t="n">
        <v>11.1700000762939</v>
      </c>
      <c r="H4584" s="7" t="n">
        <v>6000</v>
      </c>
    </row>
    <row r="4585" spans="1:9">
      <c r="A4585" t="s">
        <v>4</v>
      </c>
      <c r="B4585" s="4" t="s">
        <v>5</v>
      </c>
      <c r="C4585" s="4" t="s">
        <v>7</v>
      </c>
      <c r="D4585" s="4" t="s">
        <v>7</v>
      </c>
      <c r="E4585" s="4" t="s">
        <v>15</v>
      </c>
      <c r="F4585" s="4" t="s">
        <v>15</v>
      </c>
      <c r="G4585" s="4" t="s">
        <v>15</v>
      </c>
      <c r="H4585" s="4" t="s">
        <v>10</v>
      </c>
      <c r="I4585" s="4" t="s">
        <v>7</v>
      </c>
    </row>
    <row r="4586" spans="1:9">
      <c r="A4586" t="n">
        <v>48213</v>
      </c>
      <c r="B4586" s="54" t="n">
        <v>45</v>
      </c>
      <c r="C4586" s="7" t="n">
        <v>4</v>
      </c>
      <c r="D4586" s="7" t="n">
        <v>3</v>
      </c>
      <c r="E4586" s="7" t="n">
        <v>17.5599994659424</v>
      </c>
      <c r="F4586" s="7" t="n">
        <v>219.600006103516</v>
      </c>
      <c r="G4586" s="7" t="n">
        <v>0</v>
      </c>
      <c r="H4586" s="7" t="n">
        <v>6000</v>
      </c>
      <c r="I4586" s="7" t="n">
        <v>1</v>
      </c>
    </row>
    <row r="4587" spans="1:9">
      <c r="A4587" t="s">
        <v>4</v>
      </c>
      <c r="B4587" s="4" t="s">
        <v>5</v>
      </c>
      <c r="C4587" s="4" t="s">
        <v>7</v>
      </c>
      <c r="D4587" s="4" t="s">
        <v>7</v>
      </c>
      <c r="E4587" s="4" t="s">
        <v>15</v>
      </c>
      <c r="F4587" s="4" t="s">
        <v>10</v>
      </c>
    </row>
    <row r="4588" spans="1:9">
      <c r="A4588" t="n">
        <v>48231</v>
      </c>
      <c r="B4588" s="54" t="n">
        <v>45</v>
      </c>
      <c r="C4588" s="7" t="n">
        <v>5</v>
      </c>
      <c r="D4588" s="7" t="n">
        <v>3</v>
      </c>
      <c r="E4588" s="7" t="n">
        <v>2.09999990463257</v>
      </c>
      <c r="F4588" s="7" t="n">
        <v>6000</v>
      </c>
    </row>
    <row r="4589" spans="1:9">
      <c r="A4589" t="s">
        <v>4</v>
      </c>
      <c r="B4589" s="4" t="s">
        <v>5</v>
      </c>
      <c r="C4589" s="4" t="s">
        <v>7</v>
      </c>
      <c r="D4589" s="4" t="s">
        <v>10</v>
      </c>
      <c r="E4589" s="4" t="s">
        <v>15</v>
      </c>
    </row>
    <row r="4590" spans="1:9">
      <c r="A4590" t="n">
        <v>48240</v>
      </c>
      <c r="B4590" s="41" t="n">
        <v>58</v>
      </c>
      <c r="C4590" s="7" t="n">
        <v>100</v>
      </c>
      <c r="D4590" s="7" t="n">
        <v>2000</v>
      </c>
      <c r="E4590" s="7" t="n">
        <v>1</v>
      </c>
    </row>
    <row r="4591" spans="1:9">
      <c r="A4591" t="s">
        <v>4</v>
      </c>
      <c r="B4591" s="4" t="s">
        <v>5</v>
      </c>
      <c r="C4591" s="4" t="s">
        <v>7</v>
      </c>
      <c r="D4591" s="4" t="s">
        <v>10</v>
      </c>
    </row>
    <row r="4592" spans="1:9">
      <c r="A4592" t="n">
        <v>48248</v>
      </c>
      <c r="B4592" s="41" t="n">
        <v>58</v>
      </c>
      <c r="C4592" s="7" t="n">
        <v>255</v>
      </c>
      <c r="D4592" s="7" t="n">
        <v>0</v>
      </c>
    </row>
    <row r="4593" spans="1:9">
      <c r="A4593" t="s">
        <v>4</v>
      </c>
      <c r="B4593" s="4" t="s">
        <v>5</v>
      </c>
      <c r="C4593" s="4" t="s">
        <v>7</v>
      </c>
      <c r="D4593" s="4" t="s">
        <v>10</v>
      </c>
    </row>
    <row r="4594" spans="1:9">
      <c r="A4594" t="n">
        <v>48252</v>
      </c>
      <c r="B4594" s="54" t="n">
        <v>45</v>
      </c>
      <c r="C4594" s="7" t="n">
        <v>7</v>
      </c>
      <c r="D4594" s="7" t="n">
        <v>255</v>
      </c>
    </row>
    <row r="4595" spans="1:9">
      <c r="A4595" t="s">
        <v>4</v>
      </c>
      <c r="B4595" s="4" t="s">
        <v>5</v>
      </c>
      <c r="C4595" s="4" t="s">
        <v>7</v>
      </c>
      <c r="D4595" s="4" t="s">
        <v>10</v>
      </c>
      <c r="E4595" s="4" t="s">
        <v>8</v>
      </c>
    </row>
    <row r="4596" spans="1:9">
      <c r="A4596" t="n">
        <v>48256</v>
      </c>
      <c r="B4596" s="32" t="n">
        <v>51</v>
      </c>
      <c r="C4596" s="7" t="n">
        <v>4</v>
      </c>
      <c r="D4596" s="7" t="n">
        <v>5703</v>
      </c>
      <c r="E4596" s="7" t="s">
        <v>502</v>
      </c>
    </row>
    <row r="4597" spans="1:9">
      <c r="A4597" t="s">
        <v>4</v>
      </c>
      <c r="B4597" s="4" t="s">
        <v>5</v>
      </c>
      <c r="C4597" s="4" t="s">
        <v>10</v>
      </c>
    </row>
    <row r="4598" spans="1:9">
      <c r="A4598" t="n">
        <v>48271</v>
      </c>
      <c r="B4598" s="27" t="n">
        <v>16</v>
      </c>
      <c r="C4598" s="7" t="n">
        <v>0</v>
      </c>
    </row>
    <row r="4599" spans="1:9">
      <c r="A4599" t="s">
        <v>4</v>
      </c>
      <c r="B4599" s="4" t="s">
        <v>5</v>
      </c>
      <c r="C4599" s="4" t="s">
        <v>10</v>
      </c>
      <c r="D4599" s="4" t="s">
        <v>59</v>
      </c>
      <c r="E4599" s="4" t="s">
        <v>7</v>
      </c>
      <c r="F4599" s="4" t="s">
        <v>7</v>
      </c>
    </row>
    <row r="4600" spans="1:9">
      <c r="A4600" t="n">
        <v>48274</v>
      </c>
      <c r="B4600" s="37" t="n">
        <v>26</v>
      </c>
      <c r="C4600" s="7" t="n">
        <v>5703</v>
      </c>
      <c r="D4600" s="7" t="s">
        <v>503</v>
      </c>
      <c r="E4600" s="7" t="n">
        <v>2</v>
      </c>
      <c r="F4600" s="7" t="n">
        <v>0</v>
      </c>
    </row>
    <row r="4601" spans="1:9">
      <c r="A4601" t="s">
        <v>4</v>
      </c>
      <c r="B4601" s="4" t="s">
        <v>5</v>
      </c>
    </row>
    <row r="4602" spans="1:9">
      <c r="A4602" t="n">
        <v>48288</v>
      </c>
      <c r="B4602" s="38" t="n">
        <v>28</v>
      </c>
    </row>
    <row r="4603" spans="1:9">
      <c r="A4603" t="s">
        <v>4</v>
      </c>
      <c r="B4603" s="4" t="s">
        <v>5</v>
      </c>
      <c r="C4603" s="4" t="s">
        <v>7</v>
      </c>
      <c r="D4603" s="4" t="s">
        <v>10</v>
      </c>
      <c r="E4603" s="4" t="s">
        <v>15</v>
      </c>
    </row>
    <row r="4604" spans="1:9">
      <c r="A4604" t="n">
        <v>48289</v>
      </c>
      <c r="B4604" s="41" t="n">
        <v>58</v>
      </c>
      <c r="C4604" s="7" t="n">
        <v>101</v>
      </c>
      <c r="D4604" s="7" t="n">
        <v>1000</v>
      </c>
      <c r="E4604" s="7" t="n">
        <v>1</v>
      </c>
    </row>
    <row r="4605" spans="1:9">
      <c r="A4605" t="s">
        <v>4</v>
      </c>
      <c r="B4605" s="4" t="s">
        <v>5</v>
      </c>
      <c r="C4605" s="4" t="s">
        <v>7</v>
      </c>
      <c r="D4605" s="4" t="s">
        <v>10</v>
      </c>
    </row>
    <row r="4606" spans="1:9">
      <c r="A4606" t="n">
        <v>48297</v>
      </c>
      <c r="B4606" s="41" t="n">
        <v>58</v>
      </c>
      <c r="C4606" s="7" t="n">
        <v>254</v>
      </c>
      <c r="D4606" s="7" t="n">
        <v>0</v>
      </c>
    </row>
    <row r="4607" spans="1:9">
      <c r="A4607" t="s">
        <v>4</v>
      </c>
      <c r="B4607" s="4" t="s">
        <v>5</v>
      </c>
      <c r="C4607" s="4" t="s">
        <v>7</v>
      </c>
      <c r="D4607" s="4" t="s">
        <v>7</v>
      </c>
      <c r="E4607" s="4" t="s">
        <v>15</v>
      </c>
      <c r="F4607" s="4" t="s">
        <v>15</v>
      </c>
      <c r="G4607" s="4" t="s">
        <v>15</v>
      </c>
      <c r="H4607" s="4" t="s">
        <v>10</v>
      </c>
    </row>
    <row r="4608" spans="1:9">
      <c r="A4608" t="n">
        <v>48301</v>
      </c>
      <c r="B4608" s="54" t="n">
        <v>45</v>
      </c>
      <c r="C4608" s="7" t="n">
        <v>2</v>
      </c>
      <c r="D4608" s="7" t="n">
        <v>3</v>
      </c>
      <c r="E4608" s="7" t="n">
        <v>16.8400001525879</v>
      </c>
      <c r="F4608" s="7" t="n">
        <v>5.25</v>
      </c>
      <c r="G4608" s="7" t="n">
        <v>10.75</v>
      </c>
      <c r="H4608" s="7" t="n">
        <v>0</v>
      </c>
    </row>
    <row r="4609" spans="1:8">
      <c r="A4609" t="s">
        <v>4</v>
      </c>
      <c r="B4609" s="4" t="s">
        <v>5</v>
      </c>
      <c r="C4609" s="4" t="s">
        <v>7</v>
      </c>
      <c r="D4609" s="4" t="s">
        <v>7</v>
      </c>
      <c r="E4609" s="4" t="s">
        <v>15</v>
      </c>
      <c r="F4609" s="4" t="s">
        <v>15</v>
      </c>
      <c r="G4609" s="4" t="s">
        <v>15</v>
      </c>
      <c r="H4609" s="4" t="s">
        <v>10</v>
      </c>
      <c r="I4609" s="4" t="s">
        <v>7</v>
      </c>
    </row>
    <row r="4610" spans="1:8">
      <c r="A4610" t="n">
        <v>48318</v>
      </c>
      <c r="B4610" s="54" t="n">
        <v>45</v>
      </c>
      <c r="C4610" s="7" t="n">
        <v>4</v>
      </c>
      <c r="D4610" s="7" t="n">
        <v>3</v>
      </c>
      <c r="E4610" s="7" t="n">
        <v>11</v>
      </c>
      <c r="F4610" s="7" t="n">
        <v>257.880004882813</v>
      </c>
      <c r="G4610" s="7" t="n">
        <v>0</v>
      </c>
      <c r="H4610" s="7" t="n">
        <v>0</v>
      </c>
      <c r="I4610" s="7" t="n">
        <v>0</v>
      </c>
    </row>
    <row r="4611" spans="1:8">
      <c r="A4611" t="s">
        <v>4</v>
      </c>
      <c r="B4611" s="4" t="s">
        <v>5</v>
      </c>
      <c r="C4611" s="4" t="s">
        <v>7</v>
      </c>
      <c r="D4611" s="4" t="s">
        <v>7</v>
      </c>
      <c r="E4611" s="4" t="s">
        <v>15</v>
      </c>
      <c r="F4611" s="4" t="s">
        <v>10</v>
      </c>
    </row>
    <row r="4612" spans="1:8">
      <c r="A4612" t="n">
        <v>48336</v>
      </c>
      <c r="B4612" s="54" t="n">
        <v>45</v>
      </c>
      <c r="C4612" s="7" t="n">
        <v>5</v>
      </c>
      <c r="D4612" s="7" t="n">
        <v>3</v>
      </c>
      <c r="E4612" s="7" t="n">
        <v>3.09999990463257</v>
      </c>
      <c r="F4612" s="7" t="n">
        <v>0</v>
      </c>
    </row>
    <row r="4613" spans="1:8">
      <c r="A4613" t="s">
        <v>4</v>
      </c>
      <c r="B4613" s="4" t="s">
        <v>5</v>
      </c>
      <c r="C4613" s="4" t="s">
        <v>7</v>
      </c>
      <c r="D4613" s="4" t="s">
        <v>7</v>
      </c>
      <c r="E4613" s="4" t="s">
        <v>15</v>
      </c>
      <c r="F4613" s="4" t="s">
        <v>10</v>
      </c>
    </row>
    <row r="4614" spans="1:8">
      <c r="A4614" t="n">
        <v>48345</v>
      </c>
      <c r="B4614" s="54" t="n">
        <v>45</v>
      </c>
      <c r="C4614" s="7" t="n">
        <v>11</v>
      </c>
      <c r="D4614" s="7" t="n">
        <v>3</v>
      </c>
      <c r="E4614" s="7" t="n">
        <v>34</v>
      </c>
      <c r="F4614" s="7" t="n">
        <v>0</v>
      </c>
    </row>
    <row r="4615" spans="1:8">
      <c r="A4615" t="s">
        <v>4</v>
      </c>
      <c r="B4615" s="4" t="s">
        <v>5</v>
      </c>
      <c r="C4615" s="4" t="s">
        <v>7</v>
      </c>
      <c r="D4615" s="4" t="s">
        <v>10</v>
      </c>
    </row>
    <row r="4616" spans="1:8">
      <c r="A4616" t="n">
        <v>48354</v>
      </c>
      <c r="B4616" s="41" t="n">
        <v>58</v>
      </c>
      <c r="C4616" s="7" t="n">
        <v>255</v>
      </c>
      <c r="D4616" s="7" t="n">
        <v>0</v>
      </c>
    </row>
    <row r="4617" spans="1:8">
      <c r="A4617" t="s">
        <v>4</v>
      </c>
      <c r="B4617" s="4" t="s">
        <v>5</v>
      </c>
      <c r="C4617" s="4" t="s">
        <v>7</v>
      </c>
      <c r="D4617" s="4" t="s">
        <v>10</v>
      </c>
    </row>
    <row r="4618" spans="1:8">
      <c r="A4618" t="n">
        <v>48358</v>
      </c>
      <c r="B4618" s="54" t="n">
        <v>45</v>
      </c>
      <c r="C4618" s="7" t="n">
        <v>7</v>
      </c>
      <c r="D4618" s="7" t="n">
        <v>255</v>
      </c>
    </row>
    <row r="4619" spans="1:8">
      <c r="A4619" t="s">
        <v>4</v>
      </c>
      <c r="B4619" s="4" t="s">
        <v>5</v>
      </c>
      <c r="C4619" s="4" t="s">
        <v>7</v>
      </c>
      <c r="D4619" s="4" t="s">
        <v>10</v>
      </c>
      <c r="E4619" s="4" t="s">
        <v>8</v>
      </c>
    </row>
    <row r="4620" spans="1:8">
      <c r="A4620" t="n">
        <v>48362</v>
      </c>
      <c r="B4620" s="32" t="n">
        <v>51</v>
      </c>
      <c r="C4620" s="7" t="n">
        <v>4</v>
      </c>
      <c r="D4620" s="7" t="n">
        <v>0</v>
      </c>
      <c r="E4620" s="7" t="s">
        <v>100</v>
      </c>
    </row>
    <row r="4621" spans="1:8">
      <c r="A4621" t="s">
        <v>4</v>
      </c>
      <c r="B4621" s="4" t="s">
        <v>5</v>
      </c>
      <c r="C4621" s="4" t="s">
        <v>10</v>
      </c>
    </row>
    <row r="4622" spans="1:8">
      <c r="A4622" t="n">
        <v>48375</v>
      </c>
      <c r="B4622" s="27" t="n">
        <v>16</v>
      </c>
      <c r="C4622" s="7" t="n">
        <v>0</v>
      </c>
    </row>
    <row r="4623" spans="1:8">
      <c r="A4623" t="s">
        <v>4</v>
      </c>
      <c r="B4623" s="4" t="s">
        <v>5</v>
      </c>
      <c r="C4623" s="4" t="s">
        <v>10</v>
      </c>
      <c r="D4623" s="4" t="s">
        <v>59</v>
      </c>
      <c r="E4623" s="4" t="s">
        <v>7</v>
      </c>
      <c r="F4623" s="4" t="s">
        <v>7</v>
      </c>
    </row>
    <row r="4624" spans="1:8">
      <c r="A4624" t="n">
        <v>48378</v>
      </c>
      <c r="B4624" s="37" t="n">
        <v>26</v>
      </c>
      <c r="C4624" s="7" t="n">
        <v>0</v>
      </c>
      <c r="D4624" s="7" t="s">
        <v>504</v>
      </c>
      <c r="E4624" s="7" t="n">
        <v>2</v>
      </c>
      <c r="F4624" s="7" t="n">
        <v>0</v>
      </c>
    </row>
    <row r="4625" spans="1:9">
      <c r="A4625" t="s">
        <v>4</v>
      </c>
      <c r="B4625" s="4" t="s">
        <v>5</v>
      </c>
    </row>
    <row r="4626" spans="1:9">
      <c r="A4626" t="n">
        <v>48439</v>
      </c>
      <c r="B4626" s="38" t="n">
        <v>28</v>
      </c>
    </row>
    <row r="4627" spans="1:9">
      <c r="A4627" t="s">
        <v>4</v>
      </c>
      <c r="B4627" s="4" t="s">
        <v>5</v>
      </c>
      <c r="C4627" s="4" t="s">
        <v>7</v>
      </c>
      <c r="D4627" s="4" t="s">
        <v>10</v>
      </c>
      <c r="E4627" s="4" t="s">
        <v>8</v>
      </c>
    </row>
    <row r="4628" spans="1:9">
      <c r="A4628" t="n">
        <v>48440</v>
      </c>
      <c r="B4628" s="32" t="n">
        <v>51</v>
      </c>
      <c r="C4628" s="7" t="n">
        <v>4</v>
      </c>
      <c r="D4628" s="7" t="n">
        <v>5704</v>
      </c>
      <c r="E4628" s="7" t="s">
        <v>68</v>
      </c>
    </row>
    <row r="4629" spans="1:9">
      <c r="A4629" t="s">
        <v>4</v>
      </c>
      <c r="B4629" s="4" t="s">
        <v>5</v>
      </c>
      <c r="C4629" s="4" t="s">
        <v>10</v>
      </c>
    </row>
    <row r="4630" spans="1:9">
      <c r="A4630" t="n">
        <v>48453</v>
      </c>
      <c r="B4630" s="27" t="n">
        <v>16</v>
      </c>
      <c r="C4630" s="7" t="n">
        <v>0</v>
      </c>
    </row>
    <row r="4631" spans="1:9">
      <c r="A4631" t="s">
        <v>4</v>
      </c>
      <c r="B4631" s="4" t="s">
        <v>5</v>
      </c>
      <c r="C4631" s="4" t="s">
        <v>10</v>
      </c>
      <c r="D4631" s="4" t="s">
        <v>59</v>
      </c>
      <c r="E4631" s="4" t="s">
        <v>7</v>
      </c>
      <c r="F4631" s="4" t="s">
        <v>7</v>
      </c>
      <c r="G4631" s="4" t="s">
        <v>59</v>
      </c>
      <c r="H4631" s="4" t="s">
        <v>7</v>
      </c>
      <c r="I4631" s="4" t="s">
        <v>7</v>
      </c>
    </row>
    <row r="4632" spans="1:9">
      <c r="A4632" t="n">
        <v>48456</v>
      </c>
      <c r="B4632" s="37" t="n">
        <v>26</v>
      </c>
      <c r="C4632" s="7" t="n">
        <v>5704</v>
      </c>
      <c r="D4632" s="7" t="s">
        <v>505</v>
      </c>
      <c r="E4632" s="7" t="n">
        <v>2</v>
      </c>
      <c r="F4632" s="7" t="n">
        <v>3</v>
      </c>
      <c r="G4632" s="7" t="s">
        <v>506</v>
      </c>
      <c r="H4632" s="7" t="n">
        <v>2</v>
      </c>
      <c r="I4632" s="7" t="n">
        <v>0</v>
      </c>
    </row>
    <row r="4633" spans="1:9">
      <c r="A4633" t="s">
        <v>4</v>
      </c>
      <c r="B4633" s="4" t="s">
        <v>5</v>
      </c>
    </row>
    <row r="4634" spans="1:9">
      <c r="A4634" t="n">
        <v>48614</v>
      </c>
      <c r="B4634" s="38" t="n">
        <v>28</v>
      </c>
    </row>
    <row r="4635" spans="1:9">
      <c r="A4635" t="s">
        <v>4</v>
      </c>
      <c r="B4635" s="4" t="s">
        <v>5</v>
      </c>
      <c r="C4635" s="4" t="s">
        <v>10</v>
      </c>
      <c r="D4635" s="4" t="s">
        <v>10</v>
      </c>
      <c r="E4635" s="4" t="s">
        <v>10</v>
      </c>
    </row>
    <row r="4636" spans="1:9">
      <c r="A4636" t="n">
        <v>48615</v>
      </c>
      <c r="B4636" s="34" t="n">
        <v>61</v>
      </c>
      <c r="C4636" s="7" t="n">
        <v>4</v>
      </c>
      <c r="D4636" s="7" t="n">
        <v>5704</v>
      </c>
      <c r="E4636" s="7" t="n">
        <v>1000</v>
      </c>
    </row>
    <row r="4637" spans="1:9">
      <c r="A4637" t="s">
        <v>4</v>
      </c>
      <c r="B4637" s="4" t="s">
        <v>5</v>
      </c>
      <c r="C4637" s="4" t="s">
        <v>7</v>
      </c>
      <c r="D4637" s="4" t="s">
        <v>10</v>
      </c>
      <c r="E4637" s="4" t="s">
        <v>8</v>
      </c>
    </row>
    <row r="4638" spans="1:9">
      <c r="A4638" t="n">
        <v>48622</v>
      </c>
      <c r="B4638" s="32" t="n">
        <v>51</v>
      </c>
      <c r="C4638" s="7" t="n">
        <v>4</v>
      </c>
      <c r="D4638" s="7" t="n">
        <v>4</v>
      </c>
      <c r="E4638" s="7" t="s">
        <v>322</v>
      </c>
    </row>
    <row r="4639" spans="1:9">
      <c r="A4639" t="s">
        <v>4</v>
      </c>
      <c r="B4639" s="4" t="s">
        <v>5</v>
      </c>
      <c r="C4639" s="4" t="s">
        <v>10</v>
      </c>
    </row>
    <row r="4640" spans="1:9">
      <c r="A4640" t="n">
        <v>48635</v>
      </c>
      <c r="B4640" s="27" t="n">
        <v>16</v>
      </c>
      <c r="C4640" s="7" t="n">
        <v>0</v>
      </c>
    </row>
    <row r="4641" spans="1:9">
      <c r="A4641" t="s">
        <v>4</v>
      </c>
      <c r="B4641" s="4" t="s">
        <v>5</v>
      </c>
      <c r="C4641" s="4" t="s">
        <v>10</v>
      </c>
      <c r="D4641" s="4" t="s">
        <v>59</v>
      </c>
      <c r="E4641" s="4" t="s">
        <v>7</v>
      </c>
      <c r="F4641" s="4" t="s">
        <v>7</v>
      </c>
    </row>
    <row r="4642" spans="1:9">
      <c r="A4642" t="n">
        <v>48638</v>
      </c>
      <c r="B4642" s="37" t="n">
        <v>26</v>
      </c>
      <c r="C4642" s="7" t="n">
        <v>4</v>
      </c>
      <c r="D4642" s="7" t="s">
        <v>507</v>
      </c>
      <c r="E4642" s="7" t="n">
        <v>2</v>
      </c>
      <c r="F4642" s="7" t="n">
        <v>0</v>
      </c>
    </row>
    <row r="4643" spans="1:9">
      <c r="A4643" t="s">
        <v>4</v>
      </c>
      <c r="B4643" s="4" t="s">
        <v>5</v>
      </c>
    </row>
    <row r="4644" spans="1:9">
      <c r="A4644" t="n">
        <v>48653</v>
      </c>
      <c r="B4644" s="38" t="n">
        <v>28</v>
      </c>
    </row>
    <row r="4645" spans="1:9">
      <c r="A4645" t="s">
        <v>4</v>
      </c>
      <c r="B4645" s="4" t="s">
        <v>5</v>
      </c>
      <c r="C4645" s="4" t="s">
        <v>10</v>
      </c>
      <c r="D4645" s="4" t="s">
        <v>10</v>
      </c>
      <c r="E4645" s="4" t="s">
        <v>10</v>
      </c>
    </row>
    <row r="4646" spans="1:9">
      <c r="A4646" t="n">
        <v>48654</v>
      </c>
      <c r="B4646" s="34" t="n">
        <v>61</v>
      </c>
      <c r="C4646" s="7" t="n">
        <v>2</v>
      </c>
      <c r="D4646" s="7" t="n">
        <v>5704</v>
      </c>
      <c r="E4646" s="7" t="n">
        <v>1000</v>
      </c>
    </row>
    <row r="4647" spans="1:9">
      <c r="A4647" t="s">
        <v>4</v>
      </c>
      <c r="B4647" s="4" t="s">
        <v>5</v>
      </c>
      <c r="C4647" s="4" t="s">
        <v>10</v>
      </c>
      <c r="D4647" s="4" t="s">
        <v>7</v>
      </c>
      <c r="E4647" s="4" t="s">
        <v>8</v>
      </c>
      <c r="F4647" s="4" t="s">
        <v>15</v>
      </c>
      <c r="G4647" s="4" t="s">
        <v>15</v>
      </c>
      <c r="H4647" s="4" t="s">
        <v>15</v>
      </c>
    </row>
    <row r="4648" spans="1:9">
      <c r="A4648" t="n">
        <v>48661</v>
      </c>
      <c r="B4648" s="30" t="n">
        <v>48</v>
      </c>
      <c r="C4648" s="7" t="n">
        <v>2</v>
      </c>
      <c r="D4648" s="7" t="n">
        <v>0</v>
      </c>
      <c r="E4648" s="7" t="s">
        <v>498</v>
      </c>
      <c r="F4648" s="7" t="n">
        <v>-1</v>
      </c>
      <c r="G4648" s="7" t="n">
        <v>1</v>
      </c>
      <c r="H4648" s="7" t="n">
        <v>0</v>
      </c>
    </row>
    <row r="4649" spans="1:9">
      <c r="A4649" t="s">
        <v>4</v>
      </c>
      <c r="B4649" s="4" t="s">
        <v>5</v>
      </c>
      <c r="C4649" s="4" t="s">
        <v>7</v>
      </c>
      <c r="D4649" s="4" t="s">
        <v>10</v>
      </c>
      <c r="E4649" s="4" t="s">
        <v>8</v>
      </c>
    </row>
    <row r="4650" spans="1:9">
      <c r="A4650" t="n">
        <v>48689</v>
      </c>
      <c r="B4650" s="32" t="n">
        <v>51</v>
      </c>
      <c r="C4650" s="7" t="n">
        <v>4</v>
      </c>
      <c r="D4650" s="7" t="n">
        <v>2</v>
      </c>
      <c r="E4650" s="7" t="s">
        <v>482</v>
      </c>
    </row>
    <row r="4651" spans="1:9">
      <c r="A4651" t="s">
        <v>4</v>
      </c>
      <c r="B4651" s="4" t="s">
        <v>5</v>
      </c>
      <c r="C4651" s="4" t="s">
        <v>10</v>
      </c>
    </row>
    <row r="4652" spans="1:9">
      <c r="A4652" t="n">
        <v>48702</v>
      </c>
      <c r="B4652" s="27" t="n">
        <v>16</v>
      </c>
      <c r="C4652" s="7" t="n">
        <v>0</v>
      </c>
    </row>
    <row r="4653" spans="1:9">
      <c r="A4653" t="s">
        <v>4</v>
      </c>
      <c r="B4653" s="4" t="s">
        <v>5</v>
      </c>
      <c r="C4653" s="4" t="s">
        <v>10</v>
      </c>
      <c r="D4653" s="4" t="s">
        <v>59</v>
      </c>
      <c r="E4653" s="4" t="s">
        <v>7</v>
      </c>
      <c r="F4653" s="4" t="s">
        <v>7</v>
      </c>
    </row>
    <row r="4654" spans="1:9">
      <c r="A4654" t="n">
        <v>48705</v>
      </c>
      <c r="B4654" s="37" t="n">
        <v>26</v>
      </c>
      <c r="C4654" s="7" t="n">
        <v>2</v>
      </c>
      <c r="D4654" s="7" t="s">
        <v>508</v>
      </c>
      <c r="E4654" s="7" t="n">
        <v>2</v>
      </c>
      <c r="F4654" s="7" t="n">
        <v>0</v>
      </c>
    </row>
    <row r="4655" spans="1:9">
      <c r="A4655" t="s">
        <v>4</v>
      </c>
      <c r="B4655" s="4" t="s">
        <v>5</v>
      </c>
    </row>
    <row r="4656" spans="1:9">
      <c r="A4656" t="n">
        <v>48796</v>
      </c>
      <c r="B4656" s="38" t="n">
        <v>28</v>
      </c>
    </row>
    <row r="4657" spans="1:8">
      <c r="A4657" t="s">
        <v>4</v>
      </c>
      <c r="B4657" s="4" t="s">
        <v>5</v>
      </c>
      <c r="C4657" s="4" t="s">
        <v>10</v>
      </c>
      <c r="D4657" s="4" t="s">
        <v>10</v>
      </c>
      <c r="E4657" s="4" t="s">
        <v>10</v>
      </c>
    </row>
    <row r="4658" spans="1:8">
      <c r="A4658" t="n">
        <v>48797</v>
      </c>
      <c r="B4658" s="34" t="n">
        <v>61</v>
      </c>
      <c r="C4658" s="7" t="n">
        <v>7</v>
      </c>
      <c r="D4658" s="7" t="n">
        <v>5704</v>
      </c>
      <c r="E4658" s="7" t="n">
        <v>1000</v>
      </c>
    </row>
    <row r="4659" spans="1:8">
      <c r="A4659" t="s">
        <v>4</v>
      </c>
      <c r="B4659" s="4" t="s">
        <v>5</v>
      </c>
      <c r="C4659" s="4" t="s">
        <v>10</v>
      </c>
      <c r="D4659" s="4" t="s">
        <v>10</v>
      </c>
      <c r="E4659" s="4" t="s">
        <v>10</v>
      </c>
    </row>
    <row r="4660" spans="1:8">
      <c r="A4660" t="n">
        <v>48804</v>
      </c>
      <c r="B4660" s="34" t="n">
        <v>61</v>
      </c>
      <c r="C4660" s="7" t="n">
        <v>0</v>
      </c>
      <c r="D4660" s="7" t="n">
        <v>5704</v>
      </c>
      <c r="E4660" s="7" t="n">
        <v>1000</v>
      </c>
    </row>
    <row r="4661" spans="1:8">
      <c r="A4661" t="s">
        <v>4</v>
      </c>
      <c r="B4661" s="4" t="s">
        <v>5</v>
      </c>
      <c r="C4661" s="4" t="s">
        <v>10</v>
      </c>
      <c r="D4661" s="4" t="s">
        <v>10</v>
      </c>
      <c r="E4661" s="4" t="s">
        <v>10</v>
      </c>
    </row>
    <row r="4662" spans="1:8">
      <c r="A4662" t="n">
        <v>48811</v>
      </c>
      <c r="B4662" s="34" t="n">
        <v>61</v>
      </c>
      <c r="C4662" s="7" t="n">
        <v>16</v>
      </c>
      <c r="D4662" s="7" t="n">
        <v>5704</v>
      </c>
      <c r="E4662" s="7" t="n">
        <v>1000</v>
      </c>
    </row>
    <row r="4663" spans="1:8">
      <c r="A4663" t="s">
        <v>4</v>
      </c>
      <c r="B4663" s="4" t="s">
        <v>5</v>
      </c>
      <c r="C4663" s="4" t="s">
        <v>10</v>
      </c>
      <c r="D4663" s="4" t="s">
        <v>10</v>
      </c>
      <c r="E4663" s="4" t="s">
        <v>10</v>
      </c>
    </row>
    <row r="4664" spans="1:8">
      <c r="A4664" t="n">
        <v>48818</v>
      </c>
      <c r="B4664" s="34" t="n">
        <v>61</v>
      </c>
      <c r="C4664" s="7" t="n">
        <v>15</v>
      </c>
      <c r="D4664" s="7" t="n">
        <v>5704</v>
      </c>
      <c r="E4664" s="7" t="n">
        <v>1000</v>
      </c>
    </row>
    <row r="4665" spans="1:8">
      <c r="A4665" t="s">
        <v>4</v>
      </c>
      <c r="B4665" s="4" t="s">
        <v>5</v>
      </c>
      <c r="C4665" s="4" t="s">
        <v>7</v>
      </c>
      <c r="D4665" s="4" t="s">
        <v>10</v>
      </c>
      <c r="E4665" s="4" t="s">
        <v>8</v>
      </c>
    </row>
    <row r="4666" spans="1:8">
      <c r="A4666" t="n">
        <v>48825</v>
      </c>
      <c r="B4666" s="32" t="n">
        <v>51</v>
      </c>
      <c r="C4666" s="7" t="n">
        <v>4</v>
      </c>
      <c r="D4666" s="7" t="n">
        <v>7</v>
      </c>
      <c r="E4666" s="7" t="s">
        <v>58</v>
      </c>
    </row>
    <row r="4667" spans="1:8">
      <c r="A4667" t="s">
        <v>4</v>
      </c>
      <c r="B4667" s="4" t="s">
        <v>5</v>
      </c>
      <c r="C4667" s="4" t="s">
        <v>10</v>
      </c>
    </row>
    <row r="4668" spans="1:8">
      <c r="A4668" t="n">
        <v>48839</v>
      </c>
      <c r="B4668" s="27" t="n">
        <v>16</v>
      </c>
      <c r="C4668" s="7" t="n">
        <v>0</v>
      </c>
    </row>
    <row r="4669" spans="1:8">
      <c r="A4669" t="s">
        <v>4</v>
      </c>
      <c r="B4669" s="4" t="s">
        <v>5</v>
      </c>
      <c r="C4669" s="4" t="s">
        <v>10</v>
      </c>
      <c r="D4669" s="4" t="s">
        <v>59</v>
      </c>
      <c r="E4669" s="4" t="s">
        <v>7</v>
      </c>
      <c r="F4669" s="4" t="s">
        <v>7</v>
      </c>
    </row>
    <row r="4670" spans="1:8">
      <c r="A4670" t="n">
        <v>48842</v>
      </c>
      <c r="B4670" s="37" t="n">
        <v>26</v>
      </c>
      <c r="C4670" s="7" t="n">
        <v>7</v>
      </c>
      <c r="D4670" s="7" t="s">
        <v>509</v>
      </c>
      <c r="E4670" s="7" t="n">
        <v>2</v>
      </c>
      <c r="F4670" s="7" t="n">
        <v>0</v>
      </c>
    </row>
    <row r="4671" spans="1:8">
      <c r="A4671" t="s">
        <v>4</v>
      </c>
      <c r="B4671" s="4" t="s">
        <v>5</v>
      </c>
    </row>
    <row r="4672" spans="1:8">
      <c r="A4672" t="n">
        <v>48909</v>
      </c>
      <c r="B4672" s="38" t="n">
        <v>28</v>
      </c>
    </row>
    <row r="4673" spans="1:6">
      <c r="A4673" t="s">
        <v>4</v>
      </c>
      <c r="B4673" s="4" t="s">
        <v>5</v>
      </c>
      <c r="C4673" s="4" t="s">
        <v>10</v>
      </c>
      <c r="D4673" s="4" t="s">
        <v>10</v>
      </c>
      <c r="E4673" s="4" t="s">
        <v>10</v>
      </c>
    </row>
    <row r="4674" spans="1:6">
      <c r="A4674" t="n">
        <v>48910</v>
      </c>
      <c r="B4674" s="34" t="n">
        <v>61</v>
      </c>
      <c r="C4674" s="7" t="n">
        <v>5704</v>
      </c>
      <c r="D4674" s="7" t="n">
        <v>0</v>
      </c>
      <c r="E4674" s="7" t="n">
        <v>1000</v>
      </c>
    </row>
    <row r="4675" spans="1:6">
      <c r="A4675" t="s">
        <v>4</v>
      </c>
      <c r="B4675" s="4" t="s">
        <v>5</v>
      </c>
      <c r="C4675" s="4" t="s">
        <v>10</v>
      </c>
      <c r="D4675" s="4" t="s">
        <v>10</v>
      </c>
      <c r="E4675" s="4" t="s">
        <v>15</v>
      </c>
      <c r="F4675" s="4" t="s">
        <v>7</v>
      </c>
    </row>
    <row r="4676" spans="1:6">
      <c r="A4676" t="n">
        <v>48917</v>
      </c>
      <c r="B4676" s="64" t="n">
        <v>53</v>
      </c>
      <c r="C4676" s="7" t="n">
        <v>5704</v>
      </c>
      <c r="D4676" s="7" t="n">
        <v>0</v>
      </c>
      <c r="E4676" s="7" t="n">
        <v>10</v>
      </c>
      <c r="F4676" s="7" t="n">
        <v>0</v>
      </c>
    </row>
    <row r="4677" spans="1:6">
      <c r="A4677" t="s">
        <v>4</v>
      </c>
      <c r="B4677" s="4" t="s">
        <v>5</v>
      </c>
      <c r="C4677" s="4" t="s">
        <v>10</v>
      </c>
    </row>
    <row r="4678" spans="1:6">
      <c r="A4678" t="n">
        <v>48927</v>
      </c>
      <c r="B4678" s="65" t="n">
        <v>54</v>
      </c>
      <c r="C4678" s="7" t="n">
        <v>5704</v>
      </c>
    </row>
    <row r="4679" spans="1:6">
      <c r="A4679" t="s">
        <v>4</v>
      </c>
      <c r="B4679" s="4" t="s">
        <v>5</v>
      </c>
      <c r="C4679" s="4" t="s">
        <v>10</v>
      </c>
      <c r="D4679" s="4" t="s">
        <v>7</v>
      </c>
      <c r="E4679" s="4" t="s">
        <v>8</v>
      </c>
      <c r="F4679" s="4" t="s">
        <v>15</v>
      </c>
      <c r="G4679" s="4" t="s">
        <v>15</v>
      </c>
      <c r="H4679" s="4" t="s">
        <v>15</v>
      </c>
    </row>
    <row r="4680" spans="1:6">
      <c r="A4680" t="n">
        <v>48930</v>
      </c>
      <c r="B4680" s="30" t="n">
        <v>48</v>
      </c>
      <c r="C4680" s="7" t="n">
        <v>5704</v>
      </c>
      <c r="D4680" s="7" t="n">
        <v>0</v>
      </c>
      <c r="E4680" s="7" t="s">
        <v>149</v>
      </c>
      <c r="F4680" s="7" t="n">
        <v>-1</v>
      </c>
      <c r="G4680" s="7" t="n">
        <v>1</v>
      </c>
      <c r="H4680" s="7" t="n">
        <v>0</v>
      </c>
    </row>
    <row r="4681" spans="1:6">
      <c r="A4681" t="s">
        <v>4</v>
      </c>
      <c r="B4681" s="4" t="s">
        <v>5</v>
      </c>
      <c r="C4681" s="4" t="s">
        <v>7</v>
      </c>
      <c r="D4681" s="4" t="s">
        <v>10</v>
      </c>
      <c r="E4681" s="4" t="s">
        <v>8</v>
      </c>
    </row>
    <row r="4682" spans="1:6">
      <c r="A4682" t="n">
        <v>48960</v>
      </c>
      <c r="B4682" s="32" t="n">
        <v>51</v>
      </c>
      <c r="C4682" s="7" t="n">
        <v>4</v>
      </c>
      <c r="D4682" s="7" t="n">
        <v>5704</v>
      </c>
      <c r="E4682" s="7" t="s">
        <v>510</v>
      </c>
    </row>
    <row r="4683" spans="1:6">
      <c r="A4683" t="s">
        <v>4</v>
      </c>
      <c r="B4683" s="4" t="s">
        <v>5</v>
      </c>
      <c r="C4683" s="4" t="s">
        <v>10</v>
      </c>
    </row>
    <row r="4684" spans="1:6">
      <c r="A4684" t="n">
        <v>48974</v>
      </c>
      <c r="B4684" s="27" t="n">
        <v>16</v>
      </c>
      <c r="C4684" s="7" t="n">
        <v>0</v>
      </c>
    </row>
    <row r="4685" spans="1:6">
      <c r="A4685" t="s">
        <v>4</v>
      </c>
      <c r="B4685" s="4" t="s">
        <v>5</v>
      </c>
      <c r="C4685" s="4" t="s">
        <v>10</v>
      </c>
      <c r="D4685" s="4" t="s">
        <v>59</v>
      </c>
      <c r="E4685" s="4" t="s">
        <v>7</v>
      </c>
      <c r="F4685" s="4" t="s">
        <v>7</v>
      </c>
      <c r="G4685" s="4" t="s">
        <v>59</v>
      </c>
      <c r="H4685" s="4" t="s">
        <v>7</v>
      </c>
      <c r="I4685" s="4" t="s">
        <v>7</v>
      </c>
      <c r="J4685" s="4" t="s">
        <v>59</v>
      </c>
      <c r="K4685" s="4" t="s">
        <v>7</v>
      </c>
      <c r="L4685" s="4" t="s">
        <v>7</v>
      </c>
    </row>
    <row r="4686" spans="1:6">
      <c r="A4686" t="n">
        <v>48977</v>
      </c>
      <c r="B4686" s="37" t="n">
        <v>26</v>
      </c>
      <c r="C4686" s="7" t="n">
        <v>5704</v>
      </c>
      <c r="D4686" s="7" t="s">
        <v>511</v>
      </c>
      <c r="E4686" s="7" t="n">
        <v>2</v>
      </c>
      <c r="F4686" s="7" t="n">
        <v>3</v>
      </c>
      <c r="G4686" s="7" t="s">
        <v>512</v>
      </c>
      <c r="H4686" s="7" t="n">
        <v>2</v>
      </c>
      <c r="I4686" s="7" t="n">
        <v>3</v>
      </c>
      <c r="J4686" s="7" t="s">
        <v>513</v>
      </c>
      <c r="K4686" s="7" t="n">
        <v>2</v>
      </c>
      <c r="L4686" s="7" t="n">
        <v>0</v>
      </c>
    </row>
    <row r="4687" spans="1:6">
      <c r="A4687" t="s">
        <v>4</v>
      </c>
      <c r="B4687" s="4" t="s">
        <v>5</v>
      </c>
    </row>
    <row r="4688" spans="1:6">
      <c r="A4688" t="n">
        <v>49226</v>
      </c>
      <c r="B4688" s="38" t="n">
        <v>28</v>
      </c>
    </row>
    <row r="4689" spans="1:12">
      <c r="A4689" t="s">
        <v>4</v>
      </c>
      <c r="B4689" s="4" t="s">
        <v>5</v>
      </c>
      <c r="C4689" s="4" t="s">
        <v>7</v>
      </c>
      <c r="D4689" s="4" t="s">
        <v>7</v>
      </c>
      <c r="E4689" s="4" t="s">
        <v>15</v>
      </c>
      <c r="F4689" s="4" t="s">
        <v>15</v>
      </c>
      <c r="G4689" s="4" t="s">
        <v>15</v>
      </c>
      <c r="H4689" s="4" t="s">
        <v>10</v>
      </c>
    </row>
    <row r="4690" spans="1:12">
      <c r="A4690" t="n">
        <v>49227</v>
      </c>
      <c r="B4690" s="54" t="n">
        <v>45</v>
      </c>
      <c r="C4690" s="7" t="n">
        <v>2</v>
      </c>
      <c r="D4690" s="7" t="n">
        <v>3</v>
      </c>
      <c r="E4690" s="7" t="n">
        <v>17.4599990844727</v>
      </c>
      <c r="F4690" s="7" t="n">
        <v>5.34000015258789</v>
      </c>
      <c r="G4690" s="7" t="n">
        <v>10.7600002288818</v>
      </c>
      <c r="H4690" s="7" t="n">
        <v>2500</v>
      </c>
    </row>
    <row r="4691" spans="1:12">
      <c r="A4691" t="s">
        <v>4</v>
      </c>
      <c r="B4691" s="4" t="s">
        <v>5</v>
      </c>
      <c r="C4691" s="4" t="s">
        <v>7</v>
      </c>
      <c r="D4691" s="4" t="s">
        <v>7</v>
      </c>
      <c r="E4691" s="4" t="s">
        <v>15</v>
      </c>
      <c r="F4691" s="4" t="s">
        <v>15</v>
      </c>
      <c r="G4691" s="4" t="s">
        <v>15</v>
      </c>
      <c r="H4691" s="4" t="s">
        <v>10</v>
      </c>
      <c r="I4691" s="4" t="s">
        <v>7</v>
      </c>
    </row>
    <row r="4692" spans="1:12">
      <c r="A4692" t="n">
        <v>49244</v>
      </c>
      <c r="B4692" s="54" t="n">
        <v>45</v>
      </c>
      <c r="C4692" s="7" t="n">
        <v>4</v>
      </c>
      <c r="D4692" s="7" t="n">
        <v>3</v>
      </c>
      <c r="E4692" s="7" t="n">
        <v>6.3600001335144</v>
      </c>
      <c r="F4692" s="7" t="n">
        <v>263.559997558594</v>
      </c>
      <c r="G4692" s="7" t="n">
        <v>0</v>
      </c>
      <c r="H4692" s="7" t="n">
        <v>2500</v>
      </c>
      <c r="I4692" s="7" t="n">
        <v>0</v>
      </c>
    </row>
    <row r="4693" spans="1:12">
      <c r="A4693" t="s">
        <v>4</v>
      </c>
      <c r="B4693" s="4" t="s">
        <v>5</v>
      </c>
      <c r="C4693" s="4" t="s">
        <v>7</v>
      </c>
      <c r="D4693" s="4" t="s">
        <v>7</v>
      </c>
      <c r="E4693" s="4" t="s">
        <v>15</v>
      </c>
      <c r="F4693" s="4" t="s">
        <v>10</v>
      </c>
    </row>
    <row r="4694" spans="1:12">
      <c r="A4694" t="n">
        <v>49262</v>
      </c>
      <c r="B4694" s="54" t="n">
        <v>45</v>
      </c>
      <c r="C4694" s="7" t="n">
        <v>5</v>
      </c>
      <c r="D4694" s="7" t="n">
        <v>3</v>
      </c>
      <c r="E4694" s="7" t="n">
        <v>2.70000004768372</v>
      </c>
      <c r="F4694" s="7" t="n">
        <v>2500</v>
      </c>
    </row>
    <row r="4695" spans="1:12">
      <c r="A4695" t="s">
        <v>4</v>
      </c>
      <c r="B4695" s="4" t="s">
        <v>5</v>
      </c>
      <c r="C4695" s="4" t="s">
        <v>7</v>
      </c>
      <c r="D4695" s="4" t="s">
        <v>7</v>
      </c>
      <c r="E4695" s="4" t="s">
        <v>15</v>
      </c>
      <c r="F4695" s="4" t="s">
        <v>10</v>
      </c>
    </row>
    <row r="4696" spans="1:12">
      <c r="A4696" t="n">
        <v>49271</v>
      </c>
      <c r="B4696" s="54" t="n">
        <v>45</v>
      </c>
      <c r="C4696" s="7" t="n">
        <v>11</v>
      </c>
      <c r="D4696" s="7" t="n">
        <v>3</v>
      </c>
      <c r="E4696" s="7" t="n">
        <v>34</v>
      </c>
      <c r="F4696" s="7" t="n">
        <v>2500</v>
      </c>
    </row>
    <row r="4697" spans="1:12">
      <c r="A4697" t="s">
        <v>4</v>
      </c>
      <c r="B4697" s="4" t="s">
        <v>5</v>
      </c>
      <c r="C4697" s="4" t="s">
        <v>10</v>
      </c>
      <c r="D4697" s="4" t="s">
        <v>7</v>
      </c>
      <c r="E4697" s="4" t="s">
        <v>15</v>
      </c>
      <c r="F4697" s="4" t="s">
        <v>10</v>
      </c>
    </row>
    <row r="4698" spans="1:12">
      <c r="A4698" t="n">
        <v>49280</v>
      </c>
      <c r="B4698" s="39" t="n">
        <v>59</v>
      </c>
      <c r="C4698" s="7" t="n">
        <v>0</v>
      </c>
      <c r="D4698" s="7" t="n">
        <v>13</v>
      </c>
      <c r="E4698" s="7" t="n">
        <v>0.150000005960464</v>
      </c>
      <c r="F4698" s="7" t="n">
        <v>0</v>
      </c>
    </row>
    <row r="4699" spans="1:12">
      <c r="A4699" t="s">
        <v>4</v>
      </c>
      <c r="B4699" s="4" t="s">
        <v>5</v>
      </c>
      <c r="C4699" s="4" t="s">
        <v>10</v>
      </c>
    </row>
    <row r="4700" spans="1:12">
      <c r="A4700" t="n">
        <v>49290</v>
      </c>
      <c r="B4700" s="27" t="n">
        <v>16</v>
      </c>
      <c r="C4700" s="7" t="n">
        <v>100</v>
      </c>
    </row>
    <row r="4701" spans="1:12">
      <c r="A4701" t="s">
        <v>4</v>
      </c>
      <c r="B4701" s="4" t="s">
        <v>5</v>
      </c>
      <c r="C4701" s="4" t="s">
        <v>10</v>
      </c>
      <c r="D4701" s="4" t="s">
        <v>7</v>
      </c>
      <c r="E4701" s="4" t="s">
        <v>15</v>
      </c>
      <c r="F4701" s="4" t="s">
        <v>10</v>
      </c>
    </row>
    <row r="4702" spans="1:12">
      <c r="A4702" t="n">
        <v>49293</v>
      </c>
      <c r="B4702" s="39" t="n">
        <v>59</v>
      </c>
      <c r="C4702" s="7" t="n">
        <v>2</v>
      </c>
      <c r="D4702" s="7" t="n">
        <v>13</v>
      </c>
      <c r="E4702" s="7" t="n">
        <v>0.150000005960464</v>
      </c>
      <c r="F4702" s="7" t="n">
        <v>0</v>
      </c>
    </row>
    <row r="4703" spans="1:12">
      <c r="A4703" t="s">
        <v>4</v>
      </c>
      <c r="B4703" s="4" t="s">
        <v>5</v>
      </c>
      <c r="C4703" s="4" t="s">
        <v>10</v>
      </c>
      <c r="D4703" s="4" t="s">
        <v>7</v>
      </c>
      <c r="E4703" s="4" t="s">
        <v>8</v>
      </c>
      <c r="F4703" s="4" t="s">
        <v>15</v>
      </c>
      <c r="G4703" s="4" t="s">
        <v>15</v>
      </c>
      <c r="H4703" s="4" t="s">
        <v>15</v>
      </c>
    </row>
    <row r="4704" spans="1:12">
      <c r="A4704" t="n">
        <v>49303</v>
      </c>
      <c r="B4704" s="30" t="n">
        <v>48</v>
      </c>
      <c r="C4704" s="7" t="n">
        <v>2</v>
      </c>
      <c r="D4704" s="7" t="n">
        <v>0</v>
      </c>
      <c r="E4704" s="7" t="s">
        <v>498</v>
      </c>
      <c r="F4704" s="7" t="n">
        <v>-1</v>
      </c>
      <c r="G4704" s="7" t="n">
        <v>1</v>
      </c>
      <c r="H4704" s="7" t="n">
        <v>2.80259692864963e-45</v>
      </c>
    </row>
    <row r="4705" spans="1:9">
      <c r="A4705" t="s">
        <v>4</v>
      </c>
      <c r="B4705" s="4" t="s">
        <v>5</v>
      </c>
      <c r="C4705" s="4" t="s">
        <v>10</v>
      </c>
    </row>
    <row r="4706" spans="1:9">
      <c r="A4706" t="n">
        <v>49331</v>
      </c>
      <c r="B4706" s="27" t="n">
        <v>16</v>
      </c>
      <c r="C4706" s="7" t="n">
        <v>100</v>
      </c>
    </row>
    <row r="4707" spans="1:9">
      <c r="A4707" t="s">
        <v>4</v>
      </c>
      <c r="B4707" s="4" t="s">
        <v>5</v>
      </c>
      <c r="C4707" s="4" t="s">
        <v>10</v>
      </c>
      <c r="D4707" s="4" t="s">
        <v>7</v>
      </c>
      <c r="E4707" s="4" t="s">
        <v>15</v>
      </c>
      <c r="F4707" s="4" t="s">
        <v>10</v>
      </c>
    </row>
    <row r="4708" spans="1:9">
      <c r="A4708" t="n">
        <v>49334</v>
      </c>
      <c r="B4708" s="39" t="n">
        <v>59</v>
      </c>
      <c r="C4708" s="7" t="n">
        <v>4</v>
      </c>
      <c r="D4708" s="7" t="n">
        <v>13</v>
      </c>
      <c r="E4708" s="7" t="n">
        <v>0.150000005960464</v>
      </c>
      <c r="F4708" s="7" t="n">
        <v>0</v>
      </c>
    </row>
    <row r="4709" spans="1:9">
      <c r="A4709" t="s">
        <v>4</v>
      </c>
      <c r="B4709" s="4" t="s">
        <v>5</v>
      </c>
      <c r="C4709" s="4" t="s">
        <v>10</v>
      </c>
      <c r="D4709" s="4" t="s">
        <v>7</v>
      </c>
      <c r="E4709" s="4" t="s">
        <v>15</v>
      </c>
      <c r="F4709" s="4" t="s">
        <v>10</v>
      </c>
    </row>
    <row r="4710" spans="1:9">
      <c r="A4710" t="n">
        <v>49344</v>
      </c>
      <c r="B4710" s="39" t="n">
        <v>59</v>
      </c>
      <c r="C4710" s="7" t="n">
        <v>15</v>
      </c>
      <c r="D4710" s="7" t="n">
        <v>13</v>
      </c>
      <c r="E4710" s="7" t="n">
        <v>0.150000005960464</v>
      </c>
      <c r="F4710" s="7" t="n">
        <v>0</v>
      </c>
    </row>
    <row r="4711" spans="1:9">
      <c r="A4711" t="s">
        <v>4</v>
      </c>
      <c r="B4711" s="4" t="s">
        <v>5</v>
      </c>
      <c r="C4711" s="4" t="s">
        <v>10</v>
      </c>
    </row>
    <row r="4712" spans="1:9">
      <c r="A4712" t="n">
        <v>49354</v>
      </c>
      <c r="B4712" s="27" t="n">
        <v>16</v>
      </c>
      <c r="C4712" s="7" t="n">
        <v>100</v>
      </c>
    </row>
    <row r="4713" spans="1:9">
      <c r="A4713" t="s">
        <v>4</v>
      </c>
      <c r="B4713" s="4" t="s">
        <v>5</v>
      </c>
      <c r="C4713" s="4" t="s">
        <v>10</v>
      </c>
      <c r="D4713" s="4" t="s">
        <v>7</v>
      </c>
      <c r="E4713" s="4" t="s">
        <v>15</v>
      </c>
      <c r="F4713" s="4" t="s">
        <v>10</v>
      </c>
    </row>
    <row r="4714" spans="1:9">
      <c r="A4714" t="n">
        <v>49357</v>
      </c>
      <c r="B4714" s="39" t="n">
        <v>59</v>
      </c>
      <c r="C4714" s="7" t="n">
        <v>7</v>
      </c>
      <c r="D4714" s="7" t="n">
        <v>13</v>
      </c>
      <c r="E4714" s="7" t="n">
        <v>0.150000005960464</v>
      </c>
      <c r="F4714" s="7" t="n">
        <v>0</v>
      </c>
    </row>
    <row r="4715" spans="1:9">
      <c r="A4715" t="s">
        <v>4</v>
      </c>
      <c r="B4715" s="4" t="s">
        <v>5</v>
      </c>
      <c r="C4715" s="4" t="s">
        <v>10</v>
      </c>
      <c r="D4715" s="4" t="s">
        <v>7</v>
      </c>
      <c r="E4715" s="4" t="s">
        <v>15</v>
      </c>
      <c r="F4715" s="4" t="s">
        <v>10</v>
      </c>
    </row>
    <row r="4716" spans="1:9">
      <c r="A4716" t="n">
        <v>49367</v>
      </c>
      <c r="B4716" s="39" t="n">
        <v>59</v>
      </c>
      <c r="C4716" s="7" t="n">
        <v>16</v>
      </c>
      <c r="D4716" s="7" t="n">
        <v>13</v>
      </c>
      <c r="E4716" s="7" t="n">
        <v>0.150000005960464</v>
      </c>
      <c r="F4716" s="7" t="n">
        <v>0</v>
      </c>
    </row>
    <row r="4717" spans="1:9">
      <c r="A4717" t="s">
        <v>4</v>
      </c>
      <c r="B4717" s="4" t="s">
        <v>5</v>
      </c>
      <c r="C4717" s="4" t="s">
        <v>10</v>
      </c>
    </row>
    <row r="4718" spans="1:9">
      <c r="A4718" t="n">
        <v>49377</v>
      </c>
      <c r="B4718" s="27" t="n">
        <v>16</v>
      </c>
      <c r="C4718" s="7" t="n">
        <v>1000</v>
      </c>
    </row>
    <row r="4719" spans="1:9">
      <c r="A4719" t="s">
        <v>4</v>
      </c>
      <c r="B4719" s="4" t="s">
        <v>5</v>
      </c>
      <c r="C4719" s="4" t="s">
        <v>7</v>
      </c>
      <c r="D4719" s="4" t="s">
        <v>10</v>
      </c>
    </row>
    <row r="4720" spans="1:9">
      <c r="A4720" t="n">
        <v>49380</v>
      </c>
      <c r="B4720" s="54" t="n">
        <v>45</v>
      </c>
      <c r="C4720" s="7" t="n">
        <v>7</v>
      </c>
      <c r="D4720" s="7" t="n">
        <v>255</v>
      </c>
    </row>
    <row r="4721" spans="1:6">
      <c r="A4721" t="s">
        <v>4</v>
      </c>
      <c r="B4721" s="4" t="s">
        <v>5</v>
      </c>
      <c r="C4721" s="4" t="s">
        <v>10</v>
      </c>
      <c r="D4721" s="4" t="s">
        <v>10</v>
      </c>
      <c r="E4721" s="4" t="s">
        <v>15</v>
      </c>
      <c r="F4721" s="4" t="s">
        <v>7</v>
      </c>
    </row>
    <row r="4722" spans="1:6">
      <c r="A4722" t="n">
        <v>49384</v>
      </c>
      <c r="B4722" s="64" t="n">
        <v>53</v>
      </c>
      <c r="C4722" s="7" t="n">
        <v>0</v>
      </c>
      <c r="D4722" s="7" t="n">
        <v>5704</v>
      </c>
      <c r="E4722" s="7" t="n">
        <v>10</v>
      </c>
      <c r="F4722" s="7" t="n">
        <v>0</v>
      </c>
    </row>
    <row r="4723" spans="1:6">
      <c r="A4723" t="s">
        <v>4</v>
      </c>
      <c r="B4723" s="4" t="s">
        <v>5</v>
      </c>
      <c r="C4723" s="4" t="s">
        <v>10</v>
      </c>
    </row>
    <row r="4724" spans="1:6">
      <c r="A4724" t="n">
        <v>49394</v>
      </c>
      <c r="B4724" s="65" t="n">
        <v>54</v>
      </c>
      <c r="C4724" s="7" t="n">
        <v>0</v>
      </c>
    </row>
    <row r="4725" spans="1:6">
      <c r="A4725" t="s">
        <v>4</v>
      </c>
      <c r="B4725" s="4" t="s">
        <v>5</v>
      </c>
      <c r="C4725" s="4" t="s">
        <v>7</v>
      </c>
      <c r="D4725" s="4" t="s">
        <v>10</v>
      </c>
      <c r="E4725" s="4" t="s">
        <v>8</v>
      </c>
    </row>
    <row r="4726" spans="1:6">
      <c r="A4726" t="n">
        <v>49397</v>
      </c>
      <c r="B4726" s="32" t="n">
        <v>51</v>
      </c>
      <c r="C4726" s="7" t="n">
        <v>4</v>
      </c>
      <c r="D4726" s="7" t="n">
        <v>0</v>
      </c>
      <c r="E4726" s="7" t="s">
        <v>322</v>
      </c>
    </row>
    <row r="4727" spans="1:6">
      <c r="A4727" t="s">
        <v>4</v>
      </c>
      <c r="B4727" s="4" t="s">
        <v>5</v>
      </c>
      <c r="C4727" s="4" t="s">
        <v>10</v>
      </c>
    </row>
    <row r="4728" spans="1:6">
      <c r="A4728" t="n">
        <v>49410</v>
      </c>
      <c r="B4728" s="27" t="n">
        <v>16</v>
      </c>
      <c r="C4728" s="7" t="n">
        <v>0</v>
      </c>
    </row>
    <row r="4729" spans="1:6">
      <c r="A4729" t="s">
        <v>4</v>
      </c>
      <c r="B4729" s="4" t="s">
        <v>5</v>
      </c>
      <c r="C4729" s="4" t="s">
        <v>10</v>
      </c>
      <c r="D4729" s="4" t="s">
        <v>59</v>
      </c>
      <c r="E4729" s="4" t="s">
        <v>7</v>
      </c>
      <c r="F4729" s="4" t="s">
        <v>7</v>
      </c>
    </row>
    <row r="4730" spans="1:6">
      <c r="A4730" t="n">
        <v>49413</v>
      </c>
      <c r="B4730" s="37" t="n">
        <v>26</v>
      </c>
      <c r="C4730" s="7" t="n">
        <v>0</v>
      </c>
      <c r="D4730" s="7" t="s">
        <v>514</v>
      </c>
      <c r="E4730" s="7" t="n">
        <v>2</v>
      </c>
      <c r="F4730" s="7" t="n">
        <v>0</v>
      </c>
    </row>
    <row r="4731" spans="1:6">
      <c r="A4731" t="s">
        <v>4</v>
      </c>
      <c r="B4731" s="4" t="s">
        <v>5</v>
      </c>
    </row>
    <row r="4732" spans="1:6">
      <c r="A4732" t="n">
        <v>49426</v>
      </c>
      <c r="B4732" s="38" t="n">
        <v>28</v>
      </c>
    </row>
    <row r="4733" spans="1:6">
      <c r="A4733" t="s">
        <v>4</v>
      </c>
      <c r="B4733" s="4" t="s">
        <v>5</v>
      </c>
      <c r="C4733" s="4" t="s">
        <v>10</v>
      </c>
      <c r="D4733" s="4" t="s">
        <v>10</v>
      </c>
      <c r="E4733" s="4" t="s">
        <v>10</v>
      </c>
    </row>
    <row r="4734" spans="1:6">
      <c r="A4734" t="n">
        <v>49427</v>
      </c>
      <c r="B4734" s="34" t="n">
        <v>61</v>
      </c>
      <c r="C4734" s="7" t="n">
        <v>7032</v>
      </c>
      <c r="D4734" s="7" t="n">
        <v>0</v>
      </c>
      <c r="E4734" s="7" t="n">
        <v>1000</v>
      </c>
    </row>
    <row r="4735" spans="1:6">
      <c r="A4735" t="s">
        <v>4</v>
      </c>
      <c r="B4735" s="4" t="s">
        <v>5</v>
      </c>
      <c r="C4735" s="4" t="s">
        <v>7</v>
      </c>
      <c r="D4735" s="4" t="s">
        <v>10</v>
      </c>
      <c r="E4735" s="4" t="s">
        <v>8</v>
      </c>
    </row>
    <row r="4736" spans="1:6">
      <c r="A4736" t="n">
        <v>49434</v>
      </c>
      <c r="B4736" s="32" t="n">
        <v>51</v>
      </c>
      <c r="C4736" s="7" t="n">
        <v>4</v>
      </c>
      <c r="D4736" s="7" t="n">
        <v>7032</v>
      </c>
      <c r="E4736" s="7" t="s">
        <v>58</v>
      </c>
    </row>
    <row r="4737" spans="1:6">
      <c r="A4737" t="s">
        <v>4</v>
      </c>
      <c r="B4737" s="4" t="s">
        <v>5</v>
      </c>
      <c r="C4737" s="4" t="s">
        <v>10</v>
      </c>
    </row>
    <row r="4738" spans="1:6">
      <c r="A4738" t="n">
        <v>49448</v>
      </c>
      <c r="B4738" s="27" t="n">
        <v>16</v>
      </c>
      <c r="C4738" s="7" t="n">
        <v>0</v>
      </c>
    </row>
    <row r="4739" spans="1:6">
      <c r="A4739" t="s">
        <v>4</v>
      </c>
      <c r="B4739" s="4" t="s">
        <v>5</v>
      </c>
      <c r="C4739" s="4" t="s">
        <v>10</v>
      </c>
      <c r="D4739" s="4" t="s">
        <v>59</v>
      </c>
      <c r="E4739" s="4" t="s">
        <v>7</v>
      </c>
      <c r="F4739" s="4" t="s">
        <v>7</v>
      </c>
      <c r="G4739" s="4" t="s">
        <v>59</v>
      </c>
      <c r="H4739" s="4" t="s">
        <v>7</v>
      </c>
      <c r="I4739" s="4" t="s">
        <v>7</v>
      </c>
    </row>
    <row r="4740" spans="1:6">
      <c r="A4740" t="n">
        <v>49451</v>
      </c>
      <c r="B4740" s="37" t="n">
        <v>26</v>
      </c>
      <c r="C4740" s="7" t="n">
        <v>7032</v>
      </c>
      <c r="D4740" s="7" t="s">
        <v>515</v>
      </c>
      <c r="E4740" s="7" t="n">
        <v>2</v>
      </c>
      <c r="F4740" s="7" t="n">
        <v>3</v>
      </c>
      <c r="G4740" s="7" t="s">
        <v>516</v>
      </c>
      <c r="H4740" s="7" t="n">
        <v>2</v>
      </c>
      <c r="I4740" s="7" t="n">
        <v>0</v>
      </c>
    </row>
    <row r="4741" spans="1:6">
      <c r="A4741" t="s">
        <v>4</v>
      </c>
      <c r="B4741" s="4" t="s">
        <v>5</v>
      </c>
    </row>
    <row r="4742" spans="1:6">
      <c r="A4742" t="n">
        <v>49565</v>
      </c>
      <c r="B4742" s="38" t="n">
        <v>28</v>
      </c>
    </row>
    <row r="4743" spans="1:6">
      <c r="A4743" t="s">
        <v>4</v>
      </c>
      <c r="B4743" s="4" t="s">
        <v>5</v>
      </c>
      <c r="C4743" s="4" t="s">
        <v>7</v>
      </c>
      <c r="D4743" s="4" t="s">
        <v>10</v>
      </c>
      <c r="E4743" s="4" t="s">
        <v>8</v>
      </c>
    </row>
    <row r="4744" spans="1:6">
      <c r="A4744" t="n">
        <v>49566</v>
      </c>
      <c r="B4744" s="32" t="n">
        <v>51</v>
      </c>
      <c r="C4744" s="7" t="n">
        <v>4</v>
      </c>
      <c r="D4744" s="7" t="n">
        <v>16</v>
      </c>
      <c r="E4744" s="7" t="s">
        <v>68</v>
      </c>
    </row>
    <row r="4745" spans="1:6">
      <c r="A4745" t="s">
        <v>4</v>
      </c>
      <c r="B4745" s="4" t="s">
        <v>5</v>
      </c>
      <c r="C4745" s="4" t="s">
        <v>10</v>
      </c>
    </row>
    <row r="4746" spans="1:6">
      <c r="A4746" t="n">
        <v>49579</v>
      </c>
      <c r="B4746" s="27" t="n">
        <v>16</v>
      </c>
      <c r="C4746" s="7" t="n">
        <v>0</v>
      </c>
    </row>
    <row r="4747" spans="1:6">
      <c r="A4747" t="s">
        <v>4</v>
      </c>
      <c r="B4747" s="4" t="s">
        <v>5</v>
      </c>
      <c r="C4747" s="4" t="s">
        <v>10</v>
      </c>
      <c r="D4747" s="4" t="s">
        <v>59</v>
      </c>
      <c r="E4747" s="4" t="s">
        <v>7</v>
      </c>
      <c r="F4747" s="4" t="s">
        <v>7</v>
      </c>
    </row>
    <row r="4748" spans="1:6">
      <c r="A4748" t="n">
        <v>49582</v>
      </c>
      <c r="B4748" s="37" t="n">
        <v>26</v>
      </c>
      <c r="C4748" s="7" t="n">
        <v>16</v>
      </c>
      <c r="D4748" s="7" t="s">
        <v>517</v>
      </c>
      <c r="E4748" s="7" t="n">
        <v>2</v>
      </c>
      <c r="F4748" s="7" t="n">
        <v>0</v>
      </c>
    </row>
    <row r="4749" spans="1:6">
      <c r="A4749" t="s">
        <v>4</v>
      </c>
      <c r="B4749" s="4" t="s">
        <v>5</v>
      </c>
    </row>
    <row r="4750" spans="1:6">
      <c r="A4750" t="n">
        <v>49644</v>
      </c>
      <c r="B4750" s="38" t="n">
        <v>28</v>
      </c>
    </row>
    <row r="4751" spans="1:6">
      <c r="A4751" t="s">
        <v>4</v>
      </c>
      <c r="B4751" s="4" t="s">
        <v>5</v>
      </c>
      <c r="C4751" s="4" t="s">
        <v>7</v>
      </c>
      <c r="D4751" s="4" t="s">
        <v>10</v>
      </c>
      <c r="E4751" s="4" t="s">
        <v>8</v>
      </c>
    </row>
    <row r="4752" spans="1:6">
      <c r="A4752" t="n">
        <v>49645</v>
      </c>
      <c r="B4752" s="32" t="n">
        <v>51</v>
      </c>
      <c r="C4752" s="7" t="n">
        <v>4</v>
      </c>
      <c r="D4752" s="7" t="n">
        <v>2</v>
      </c>
      <c r="E4752" s="7" t="s">
        <v>84</v>
      </c>
    </row>
    <row r="4753" spans="1:9">
      <c r="A4753" t="s">
        <v>4</v>
      </c>
      <c r="B4753" s="4" t="s">
        <v>5</v>
      </c>
      <c r="C4753" s="4" t="s">
        <v>10</v>
      </c>
    </row>
    <row r="4754" spans="1:9">
      <c r="A4754" t="n">
        <v>49658</v>
      </c>
      <c r="B4754" s="27" t="n">
        <v>16</v>
      </c>
      <c r="C4754" s="7" t="n">
        <v>0</v>
      </c>
    </row>
    <row r="4755" spans="1:9">
      <c r="A4755" t="s">
        <v>4</v>
      </c>
      <c r="B4755" s="4" t="s">
        <v>5</v>
      </c>
      <c r="C4755" s="4" t="s">
        <v>10</v>
      </c>
      <c r="D4755" s="4" t="s">
        <v>59</v>
      </c>
      <c r="E4755" s="4" t="s">
        <v>7</v>
      </c>
      <c r="F4755" s="4" t="s">
        <v>7</v>
      </c>
    </row>
    <row r="4756" spans="1:9">
      <c r="A4756" t="n">
        <v>49661</v>
      </c>
      <c r="B4756" s="37" t="n">
        <v>26</v>
      </c>
      <c r="C4756" s="7" t="n">
        <v>2</v>
      </c>
      <c r="D4756" s="7" t="s">
        <v>518</v>
      </c>
      <c r="E4756" s="7" t="n">
        <v>2</v>
      </c>
      <c r="F4756" s="7" t="n">
        <v>0</v>
      </c>
    </row>
    <row r="4757" spans="1:9">
      <c r="A4757" t="s">
        <v>4</v>
      </c>
      <c r="B4757" s="4" t="s">
        <v>5</v>
      </c>
    </row>
    <row r="4758" spans="1:9">
      <c r="A4758" t="n">
        <v>49754</v>
      </c>
      <c r="B4758" s="38" t="n">
        <v>28</v>
      </c>
    </row>
    <row r="4759" spans="1:9">
      <c r="A4759" t="s">
        <v>4</v>
      </c>
      <c r="B4759" s="4" t="s">
        <v>5</v>
      </c>
      <c r="C4759" s="4" t="s">
        <v>10</v>
      </c>
      <c r="D4759" s="4" t="s">
        <v>7</v>
      </c>
      <c r="E4759" s="4" t="s">
        <v>8</v>
      </c>
      <c r="F4759" s="4" t="s">
        <v>15</v>
      </c>
      <c r="G4759" s="4" t="s">
        <v>15</v>
      </c>
      <c r="H4759" s="4" t="s">
        <v>15</v>
      </c>
    </row>
    <row r="4760" spans="1:9">
      <c r="A4760" t="n">
        <v>49755</v>
      </c>
      <c r="B4760" s="30" t="n">
        <v>48</v>
      </c>
      <c r="C4760" s="7" t="n">
        <v>4</v>
      </c>
      <c r="D4760" s="7" t="n">
        <v>0</v>
      </c>
      <c r="E4760" s="7" t="s">
        <v>499</v>
      </c>
      <c r="F4760" s="7" t="n">
        <v>-1</v>
      </c>
      <c r="G4760" s="7" t="n">
        <v>1</v>
      </c>
      <c r="H4760" s="7" t="n">
        <v>5.60519385729927e-45</v>
      </c>
    </row>
    <row r="4761" spans="1:9">
      <c r="A4761" t="s">
        <v>4</v>
      </c>
      <c r="B4761" s="4" t="s">
        <v>5</v>
      </c>
      <c r="C4761" s="4" t="s">
        <v>10</v>
      </c>
    </row>
    <row r="4762" spans="1:9">
      <c r="A4762" t="n">
        <v>49786</v>
      </c>
      <c r="B4762" s="27" t="n">
        <v>16</v>
      </c>
      <c r="C4762" s="7" t="n">
        <v>300</v>
      </c>
    </row>
    <row r="4763" spans="1:9">
      <c r="A4763" t="s">
        <v>4</v>
      </c>
      <c r="B4763" s="4" t="s">
        <v>5</v>
      </c>
      <c r="C4763" s="4" t="s">
        <v>7</v>
      </c>
      <c r="D4763" s="4" t="s">
        <v>10</v>
      </c>
      <c r="E4763" s="4" t="s">
        <v>8</v>
      </c>
    </row>
    <row r="4764" spans="1:9">
      <c r="A4764" t="n">
        <v>49789</v>
      </c>
      <c r="B4764" s="32" t="n">
        <v>51</v>
      </c>
      <c r="C4764" s="7" t="n">
        <v>4</v>
      </c>
      <c r="D4764" s="7" t="n">
        <v>4</v>
      </c>
      <c r="E4764" s="7" t="s">
        <v>58</v>
      </c>
    </row>
    <row r="4765" spans="1:9">
      <c r="A4765" t="s">
        <v>4</v>
      </c>
      <c r="B4765" s="4" t="s">
        <v>5</v>
      </c>
      <c r="C4765" s="4" t="s">
        <v>10</v>
      </c>
    </row>
    <row r="4766" spans="1:9">
      <c r="A4766" t="n">
        <v>49803</v>
      </c>
      <c r="B4766" s="27" t="n">
        <v>16</v>
      </c>
      <c r="C4766" s="7" t="n">
        <v>0</v>
      </c>
    </row>
    <row r="4767" spans="1:9">
      <c r="A4767" t="s">
        <v>4</v>
      </c>
      <c r="B4767" s="4" t="s">
        <v>5</v>
      </c>
      <c r="C4767" s="4" t="s">
        <v>10</v>
      </c>
      <c r="D4767" s="4" t="s">
        <v>59</v>
      </c>
      <c r="E4767" s="4" t="s">
        <v>7</v>
      </c>
      <c r="F4767" s="4" t="s">
        <v>7</v>
      </c>
    </row>
    <row r="4768" spans="1:9">
      <c r="A4768" t="n">
        <v>49806</v>
      </c>
      <c r="B4768" s="37" t="n">
        <v>26</v>
      </c>
      <c r="C4768" s="7" t="n">
        <v>4</v>
      </c>
      <c r="D4768" s="7" t="s">
        <v>519</v>
      </c>
      <c r="E4768" s="7" t="n">
        <v>2</v>
      </c>
      <c r="F4768" s="7" t="n">
        <v>0</v>
      </c>
    </row>
    <row r="4769" spans="1:8">
      <c r="A4769" t="s">
        <v>4</v>
      </c>
      <c r="B4769" s="4" t="s">
        <v>5</v>
      </c>
    </row>
    <row r="4770" spans="1:8">
      <c r="A4770" t="n">
        <v>49940</v>
      </c>
      <c r="B4770" s="38" t="n">
        <v>28</v>
      </c>
    </row>
    <row r="4771" spans="1:8">
      <c r="A4771" t="s">
        <v>4</v>
      </c>
      <c r="B4771" s="4" t="s">
        <v>5</v>
      </c>
      <c r="C4771" s="4" t="s">
        <v>10</v>
      </c>
      <c r="D4771" s="4" t="s">
        <v>10</v>
      </c>
      <c r="E4771" s="4" t="s">
        <v>10</v>
      </c>
    </row>
    <row r="4772" spans="1:8">
      <c r="A4772" t="n">
        <v>49941</v>
      </c>
      <c r="B4772" s="34" t="n">
        <v>61</v>
      </c>
      <c r="C4772" s="7" t="n">
        <v>0</v>
      </c>
      <c r="D4772" s="7" t="n">
        <v>65533</v>
      </c>
      <c r="E4772" s="7" t="n">
        <v>1000</v>
      </c>
    </row>
    <row r="4773" spans="1:8">
      <c r="A4773" t="s">
        <v>4</v>
      </c>
      <c r="B4773" s="4" t="s">
        <v>5</v>
      </c>
      <c r="C4773" s="4" t="s">
        <v>10</v>
      </c>
      <c r="D4773" s="4" t="s">
        <v>10</v>
      </c>
      <c r="E4773" s="4" t="s">
        <v>15</v>
      </c>
      <c r="F4773" s="4" t="s">
        <v>7</v>
      </c>
    </row>
    <row r="4774" spans="1:8">
      <c r="A4774" t="n">
        <v>49948</v>
      </c>
      <c r="B4774" s="64" t="n">
        <v>53</v>
      </c>
      <c r="C4774" s="7" t="n">
        <v>0</v>
      </c>
      <c r="D4774" s="7" t="n">
        <v>2</v>
      </c>
      <c r="E4774" s="7" t="n">
        <v>10</v>
      </c>
      <c r="F4774" s="7" t="n">
        <v>0</v>
      </c>
    </row>
    <row r="4775" spans="1:8">
      <c r="A4775" t="s">
        <v>4</v>
      </c>
      <c r="B4775" s="4" t="s">
        <v>5</v>
      </c>
      <c r="C4775" s="4" t="s">
        <v>10</v>
      </c>
      <c r="D4775" s="4" t="s">
        <v>10</v>
      </c>
      <c r="E4775" s="4" t="s">
        <v>10</v>
      </c>
    </row>
    <row r="4776" spans="1:8">
      <c r="A4776" t="n">
        <v>49958</v>
      </c>
      <c r="B4776" s="34" t="n">
        <v>61</v>
      </c>
      <c r="C4776" s="7" t="n">
        <v>4</v>
      </c>
      <c r="D4776" s="7" t="n">
        <v>0</v>
      </c>
      <c r="E4776" s="7" t="n">
        <v>1000</v>
      </c>
    </row>
    <row r="4777" spans="1:8">
      <c r="A4777" t="s">
        <v>4</v>
      </c>
      <c r="B4777" s="4" t="s">
        <v>5</v>
      </c>
      <c r="C4777" s="4" t="s">
        <v>7</v>
      </c>
      <c r="D4777" s="4" t="s">
        <v>10</v>
      </c>
      <c r="E4777" s="4" t="s">
        <v>8</v>
      </c>
      <c r="F4777" s="4" t="s">
        <v>8</v>
      </c>
      <c r="G4777" s="4" t="s">
        <v>8</v>
      </c>
      <c r="H4777" s="4" t="s">
        <v>8</v>
      </c>
    </row>
    <row r="4778" spans="1:8">
      <c r="A4778" t="n">
        <v>49965</v>
      </c>
      <c r="B4778" s="32" t="n">
        <v>51</v>
      </c>
      <c r="C4778" s="7" t="n">
        <v>3</v>
      </c>
      <c r="D4778" s="7" t="n">
        <v>4</v>
      </c>
      <c r="E4778" s="7" t="s">
        <v>53</v>
      </c>
      <c r="F4778" s="7" t="s">
        <v>40</v>
      </c>
      <c r="G4778" s="7" t="s">
        <v>41</v>
      </c>
      <c r="H4778" s="7" t="s">
        <v>42</v>
      </c>
    </row>
    <row r="4779" spans="1:8">
      <c r="A4779" t="s">
        <v>4</v>
      </c>
      <c r="B4779" s="4" t="s">
        <v>5</v>
      </c>
      <c r="C4779" s="4" t="s">
        <v>10</v>
      </c>
      <c r="D4779" s="4" t="s">
        <v>10</v>
      </c>
      <c r="E4779" s="4" t="s">
        <v>10</v>
      </c>
    </row>
    <row r="4780" spans="1:8">
      <c r="A4780" t="n">
        <v>49994</v>
      </c>
      <c r="B4780" s="34" t="n">
        <v>61</v>
      </c>
      <c r="C4780" s="7" t="n">
        <v>2</v>
      </c>
      <c r="D4780" s="7" t="n">
        <v>0</v>
      </c>
      <c r="E4780" s="7" t="n">
        <v>1000</v>
      </c>
    </row>
    <row r="4781" spans="1:8">
      <c r="A4781" t="s">
        <v>4</v>
      </c>
      <c r="B4781" s="4" t="s">
        <v>5</v>
      </c>
      <c r="C4781" s="4" t="s">
        <v>7</v>
      </c>
      <c r="D4781" s="4" t="s">
        <v>10</v>
      </c>
      <c r="E4781" s="4" t="s">
        <v>8</v>
      </c>
      <c r="F4781" s="4" t="s">
        <v>8</v>
      </c>
      <c r="G4781" s="4" t="s">
        <v>8</v>
      </c>
      <c r="H4781" s="4" t="s">
        <v>8</v>
      </c>
    </row>
    <row r="4782" spans="1:8">
      <c r="A4782" t="n">
        <v>50001</v>
      </c>
      <c r="B4782" s="32" t="n">
        <v>51</v>
      </c>
      <c r="C4782" s="7" t="n">
        <v>3</v>
      </c>
      <c r="D4782" s="7" t="n">
        <v>2</v>
      </c>
      <c r="E4782" s="7" t="s">
        <v>53</v>
      </c>
      <c r="F4782" s="7" t="s">
        <v>40</v>
      </c>
      <c r="G4782" s="7" t="s">
        <v>41</v>
      </c>
      <c r="H4782" s="7" t="s">
        <v>42</v>
      </c>
    </row>
    <row r="4783" spans="1:8">
      <c r="A4783" t="s">
        <v>4</v>
      </c>
      <c r="B4783" s="4" t="s">
        <v>5</v>
      </c>
      <c r="C4783" s="4" t="s">
        <v>10</v>
      </c>
      <c r="D4783" s="4" t="s">
        <v>10</v>
      </c>
      <c r="E4783" s="4" t="s">
        <v>10</v>
      </c>
    </row>
    <row r="4784" spans="1:8">
      <c r="A4784" t="n">
        <v>50030</v>
      </c>
      <c r="B4784" s="34" t="n">
        <v>61</v>
      </c>
      <c r="C4784" s="7" t="n">
        <v>7</v>
      </c>
      <c r="D4784" s="7" t="n">
        <v>0</v>
      </c>
      <c r="E4784" s="7" t="n">
        <v>1000</v>
      </c>
    </row>
    <row r="4785" spans="1:8">
      <c r="A4785" t="s">
        <v>4</v>
      </c>
      <c r="B4785" s="4" t="s">
        <v>5</v>
      </c>
      <c r="C4785" s="4" t="s">
        <v>10</v>
      </c>
      <c r="D4785" s="4" t="s">
        <v>10</v>
      </c>
      <c r="E4785" s="4" t="s">
        <v>10</v>
      </c>
    </row>
    <row r="4786" spans="1:8">
      <c r="A4786" t="n">
        <v>50037</v>
      </c>
      <c r="B4786" s="34" t="n">
        <v>61</v>
      </c>
      <c r="C4786" s="7" t="n">
        <v>16</v>
      </c>
      <c r="D4786" s="7" t="n">
        <v>0</v>
      </c>
      <c r="E4786" s="7" t="n">
        <v>1000</v>
      </c>
    </row>
    <row r="4787" spans="1:8">
      <c r="A4787" t="s">
        <v>4</v>
      </c>
      <c r="B4787" s="4" t="s">
        <v>5</v>
      </c>
      <c r="C4787" s="4" t="s">
        <v>10</v>
      </c>
      <c r="D4787" s="4" t="s">
        <v>10</v>
      </c>
      <c r="E4787" s="4" t="s">
        <v>10</v>
      </c>
    </row>
    <row r="4788" spans="1:8">
      <c r="A4788" t="n">
        <v>50044</v>
      </c>
      <c r="B4788" s="34" t="n">
        <v>61</v>
      </c>
      <c r="C4788" s="7" t="n">
        <v>15</v>
      </c>
      <c r="D4788" s="7" t="n">
        <v>0</v>
      </c>
      <c r="E4788" s="7" t="n">
        <v>1000</v>
      </c>
    </row>
    <row r="4789" spans="1:8">
      <c r="A4789" t="s">
        <v>4</v>
      </c>
      <c r="B4789" s="4" t="s">
        <v>5</v>
      </c>
      <c r="C4789" s="4" t="s">
        <v>10</v>
      </c>
    </row>
    <row r="4790" spans="1:8">
      <c r="A4790" t="n">
        <v>50051</v>
      </c>
      <c r="B4790" s="65" t="n">
        <v>54</v>
      </c>
      <c r="C4790" s="7" t="n">
        <v>0</v>
      </c>
    </row>
    <row r="4791" spans="1:8">
      <c r="A4791" t="s">
        <v>4</v>
      </c>
      <c r="B4791" s="4" t="s">
        <v>5</v>
      </c>
      <c r="C4791" s="4" t="s">
        <v>7</v>
      </c>
      <c r="D4791" s="4" t="s">
        <v>10</v>
      </c>
      <c r="E4791" s="4" t="s">
        <v>8</v>
      </c>
    </row>
    <row r="4792" spans="1:8">
      <c r="A4792" t="n">
        <v>50054</v>
      </c>
      <c r="B4792" s="32" t="n">
        <v>51</v>
      </c>
      <c r="C4792" s="7" t="n">
        <v>4</v>
      </c>
      <c r="D4792" s="7" t="n">
        <v>0</v>
      </c>
      <c r="E4792" s="7" t="s">
        <v>317</v>
      </c>
    </row>
    <row r="4793" spans="1:8">
      <c r="A4793" t="s">
        <v>4</v>
      </c>
      <c r="B4793" s="4" t="s">
        <v>5</v>
      </c>
      <c r="C4793" s="4" t="s">
        <v>10</v>
      </c>
    </row>
    <row r="4794" spans="1:8">
      <c r="A4794" t="n">
        <v>50068</v>
      </c>
      <c r="B4794" s="27" t="n">
        <v>16</v>
      </c>
      <c r="C4794" s="7" t="n">
        <v>0</v>
      </c>
    </row>
    <row r="4795" spans="1:8">
      <c r="A4795" t="s">
        <v>4</v>
      </c>
      <c r="B4795" s="4" t="s">
        <v>5</v>
      </c>
      <c r="C4795" s="4" t="s">
        <v>10</v>
      </c>
      <c r="D4795" s="4" t="s">
        <v>59</v>
      </c>
      <c r="E4795" s="4" t="s">
        <v>7</v>
      </c>
      <c r="F4795" s="4" t="s">
        <v>7</v>
      </c>
      <c r="G4795" s="4" t="s">
        <v>59</v>
      </c>
      <c r="H4795" s="4" t="s">
        <v>7</v>
      </c>
      <c r="I4795" s="4" t="s">
        <v>7</v>
      </c>
    </row>
    <row r="4796" spans="1:8">
      <c r="A4796" t="n">
        <v>50071</v>
      </c>
      <c r="B4796" s="37" t="n">
        <v>26</v>
      </c>
      <c r="C4796" s="7" t="n">
        <v>0</v>
      </c>
      <c r="D4796" s="7" t="s">
        <v>520</v>
      </c>
      <c r="E4796" s="7" t="n">
        <v>2</v>
      </c>
      <c r="F4796" s="7" t="n">
        <v>3</v>
      </c>
      <c r="G4796" s="7" t="s">
        <v>521</v>
      </c>
      <c r="H4796" s="7" t="n">
        <v>2</v>
      </c>
      <c r="I4796" s="7" t="n">
        <v>0</v>
      </c>
    </row>
    <row r="4797" spans="1:8">
      <c r="A4797" t="s">
        <v>4</v>
      </c>
      <c r="B4797" s="4" t="s">
        <v>5</v>
      </c>
    </row>
    <row r="4798" spans="1:8">
      <c r="A4798" t="n">
        <v>50211</v>
      </c>
      <c r="B4798" s="38" t="n">
        <v>28</v>
      </c>
    </row>
    <row r="4799" spans="1:8">
      <c r="A4799" t="s">
        <v>4</v>
      </c>
      <c r="B4799" s="4" t="s">
        <v>5</v>
      </c>
      <c r="C4799" s="4" t="s">
        <v>7</v>
      </c>
      <c r="D4799" s="4" t="s">
        <v>10</v>
      </c>
      <c r="E4799" s="4" t="s">
        <v>8</v>
      </c>
    </row>
    <row r="4800" spans="1:8">
      <c r="A4800" t="n">
        <v>50212</v>
      </c>
      <c r="B4800" s="32" t="n">
        <v>51</v>
      </c>
      <c r="C4800" s="7" t="n">
        <v>4</v>
      </c>
      <c r="D4800" s="7" t="n">
        <v>7</v>
      </c>
      <c r="E4800" s="7" t="s">
        <v>100</v>
      </c>
    </row>
    <row r="4801" spans="1:9">
      <c r="A4801" t="s">
        <v>4</v>
      </c>
      <c r="B4801" s="4" t="s">
        <v>5</v>
      </c>
      <c r="C4801" s="4" t="s">
        <v>10</v>
      </c>
    </row>
    <row r="4802" spans="1:9">
      <c r="A4802" t="n">
        <v>50225</v>
      </c>
      <c r="B4802" s="27" t="n">
        <v>16</v>
      </c>
      <c r="C4802" s="7" t="n">
        <v>0</v>
      </c>
    </row>
    <row r="4803" spans="1:9">
      <c r="A4803" t="s">
        <v>4</v>
      </c>
      <c r="B4803" s="4" t="s">
        <v>5</v>
      </c>
      <c r="C4803" s="4" t="s">
        <v>10</v>
      </c>
      <c r="D4803" s="4" t="s">
        <v>59</v>
      </c>
      <c r="E4803" s="4" t="s">
        <v>7</v>
      </c>
      <c r="F4803" s="4" t="s">
        <v>7</v>
      </c>
    </row>
    <row r="4804" spans="1:9">
      <c r="A4804" t="n">
        <v>50228</v>
      </c>
      <c r="B4804" s="37" t="n">
        <v>26</v>
      </c>
      <c r="C4804" s="7" t="n">
        <v>7</v>
      </c>
      <c r="D4804" s="7" t="s">
        <v>522</v>
      </c>
      <c r="E4804" s="7" t="n">
        <v>2</v>
      </c>
      <c r="F4804" s="7" t="n">
        <v>0</v>
      </c>
    </row>
    <row r="4805" spans="1:9">
      <c r="A4805" t="s">
        <v>4</v>
      </c>
      <c r="B4805" s="4" t="s">
        <v>5</v>
      </c>
    </row>
    <row r="4806" spans="1:9">
      <c r="A4806" t="n">
        <v>50241</v>
      </c>
      <c r="B4806" s="38" t="n">
        <v>28</v>
      </c>
    </row>
    <row r="4807" spans="1:9">
      <c r="A4807" t="s">
        <v>4</v>
      </c>
      <c r="B4807" s="4" t="s">
        <v>5</v>
      </c>
      <c r="C4807" s="4" t="s">
        <v>7</v>
      </c>
      <c r="D4807" s="4" t="s">
        <v>10</v>
      </c>
      <c r="E4807" s="4" t="s">
        <v>8</v>
      </c>
    </row>
    <row r="4808" spans="1:9">
      <c r="A4808" t="n">
        <v>50242</v>
      </c>
      <c r="B4808" s="32" t="n">
        <v>51</v>
      </c>
      <c r="C4808" s="7" t="n">
        <v>4</v>
      </c>
      <c r="D4808" s="7" t="n">
        <v>15</v>
      </c>
      <c r="E4808" s="7" t="s">
        <v>156</v>
      </c>
    </row>
    <row r="4809" spans="1:9">
      <c r="A4809" t="s">
        <v>4</v>
      </c>
      <c r="B4809" s="4" t="s">
        <v>5</v>
      </c>
      <c r="C4809" s="4" t="s">
        <v>10</v>
      </c>
    </row>
    <row r="4810" spans="1:9">
      <c r="A4810" t="n">
        <v>50255</v>
      </c>
      <c r="B4810" s="27" t="n">
        <v>16</v>
      </c>
      <c r="C4810" s="7" t="n">
        <v>0</v>
      </c>
    </row>
    <row r="4811" spans="1:9">
      <c r="A4811" t="s">
        <v>4</v>
      </c>
      <c r="B4811" s="4" t="s">
        <v>5</v>
      </c>
      <c r="C4811" s="4" t="s">
        <v>10</v>
      </c>
      <c r="D4811" s="4" t="s">
        <v>59</v>
      </c>
      <c r="E4811" s="4" t="s">
        <v>7</v>
      </c>
      <c r="F4811" s="4" t="s">
        <v>7</v>
      </c>
    </row>
    <row r="4812" spans="1:9">
      <c r="A4812" t="n">
        <v>50258</v>
      </c>
      <c r="B4812" s="37" t="n">
        <v>26</v>
      </c>
      <c r="C4812" s="7" t="n">
        <v>15</v>
      </c>
      <c r="D4812" s="7" t="s">
        <v>523</v>
      </c>
      <c r="E4812" s="7" t="n">
        <v>2</v>
      </c>
      <c r="F4812" s="7" t="n">
        <v>0</v>
      </c>
    </row>
    <row r="4813" spans="1:9">
      <c r="A4813" t="s">
        <v>4</v>
      </c>
      <c r="B4813" s="4" t="s">
        <v>5</v>
      </c>
    </row>
    <row r="4814" spans="1:9">
      <c r="A4814" t="n">
        <v>50341</v>
      </c>
      <c r="B4814" s="38" t="n">
        <v>28</v>
      </c>
    </row>
    <row r="4815" spans="1:9">
      <c r="A4815" t="s">
        <v>4</v>
      </c>
      <c r="B4815" s="4" t="s">
        <v>5</v>
      </c>
      <c r="C4815" s="4" t="s">
        <v>7</v>
      </c>
      <c r="D4815" s="4" t="s">
        <v>10</v>
      </c>
      <c r="E4815" s="4" t="s">
        <v>7</v>
      </c>
    </row>
    <row r="4816" spans="1:9">
      <c r="A4816" t="n">
        <v>50342</v>
      </c>
      <c r="B4816" s="17" t="n">
        <v>49</v>
      </c>
      <c r="C4816" s="7" t="n">
        <v>1</v>
      </c>
      <c r="D4816" s="7" t="n">
        <v>4000</v>
      </c>
      <c r="E4816" s="7" t="n">
        <v>0</v>
      </c>
    </row>
    <row r="4817" spans="1:6">
      <c r="A4817" t="s">
        <v>4</v>
      </c>
      <c r="B4817" s="4" t="s">
        <v>5</v>
      </c>
      <c r="C4817" s="4" t="s">
        <v>7</v>
      </c>
      <c r="D4817" s="4" t="s">
        <v>10</v>
      </c>
    </row>
    <row r="4818" spans="1:6">
      <c r="A4818" t="n">
        <v>50347</v>
      </c>
      <c r="B4818" s="17" t="n">
        <v>49</v>
      </c>
      <c r="C4818" s="7" t="n">
        <v>6</v>
      </c>
      <c r="D4818" s="7" t="n">
        <v>1</v>
      </c>
    </row>
    <row r="4819" spans="1:6">
      <c r="A4819" t="s">
        <v>4</v>
      </c>
      <c r="B4819" s="4" t="s">
        <v>5</v>
      </c>
      <c r="C4819" s="4" t="s">
        <v>7</v>
      </c>
      <c r="D4819" s="4" t="s">
        <v>10</v>
      </c>
      <c r="E4819" s="4" t="s">
        <v>15</v>
      </c>
    </row>
    <row r="4820" spans="1:6">
      <c r="A4820" t="n">
        <v>50351</v>
      </c>
      <c r="B4820" s="41" t="n">
        <v>58</v>
      </c>
      <c r="C4820" s="7" t="n">
        <v>0</v>
      </c>
      <c r="D4820" s="7" t="n">
        <v>1000</v>
      </c>
      <c r="E4820" s="7" t="n">
        <v>1</v>
      </c>
    </row>
    <row r="4821" spans="1:6">
      <c r="A4821" t="s">
        <v>4</v>
      </c>
      <c r="B4821" s="4" t="s">
        <v>5</v>
      </c>
      <c r="C4821" s="4" t="s">
        <v>7</v>
      </c>
      <c r="D4821" s="4" t="s">
        <v>10</v>
      </c>
    </row>
    <row r="4822" spans="1:6">
      <c r="A4822" t="n">
        <v>50359</v>
      </c>
      <c r="B4822" s="41" t="n">
        <v>58</v>
      </c>
      <c r="C4822" s="7" t="n">
        <v>255</v>
      </c>
      <c r="D4822" s="7" t="n">
        <v>0</v>
      </c>
    </row>
    <row r="4823" spans="1:6">
      <c r="A4823" t="s">
        <v>4</v>
      </c>
      <c r="B4823" s="4" t="s">
        <v>5</v>
      </c>
      <c r="C4823" s="4" t="s">
        <v>7</v>
      </c>
      <c r="D4823" s="4" t="s">
        <v>7</v>
      </c>
    </row>
    <row r="4824" spans="1:6">
      <c r="A4824" t="n">
        <v>50363</v>
      </c>
      <c r="B4824" s="17" t="n">
        <v>49</v>
      </c>
      <c r="C4824" s="7" t="n">
        <v>2</v>
      </c>
      <c r="D4824" s="7" t="n">
        <v>0</v>
      </c>
    </row>
    <row r="4825" spans="1:6">
      <c r="A4825" t="s">
        <v>4</v>
      </c>
      <c r="B4825" s="4" t="s">
        <v>5</v>
      </c>
      <c r="C4825" s="4" t="s">
        <v>7</v>
      </c>
      <c r="D4825" s="4" t="s">
        <v>10</v>
      </c>
      <c r="E4825" s="4" t="s">
        <v>7</v>
      </c>
    </row>
    <row r="4826" spans="1:6">
      <c r="A4826" t="n">
        <v>50366</v>
      </c>
      <c r="B4826" s="29" t="n">
        <v>36</v>
      </c>
      <c r="C4826" s="7" t="n">
        <v>9</v>
      </c>
      <c r="D4826" s="7" t="n">
        <v>5703</v>
      </c>
      <c r="E4826" s="7" t="n">
        <v>0</v>
      </c>
    </row>
    <row r="4827" spans="1:6">
      <c r="A4827" t="s">
        <v>4</v>
      </c>
      <c r="B4827" s="4" t="s">
        <v>5</v>
      </c>
      <c r="C4827" s="4" t="s">
        <v>7</v>
      </c>
      <c r="D4827" s="4" t="s">
        <v>10</v>
      </c>
      <c r="E4827" s="4" t="s">
        <v>7</v>
      </c>
    </row>
    <row r="4828" spans="1:6">
      <c r="A4828" t="n">
        <v>50371</v>
      </c>
      <c r="B4828" s="29" t="n">
        <v>36</v>
      </c>
      <c r="C4828" s="7" t="n">
        <v>9</v>
      </c>
      <c r="D4828" s="7" t="n">
        <v>5704</v>
      </c>
      <c r="E4828" s="7" t="n">
        <v>0</v>
      </c>
    </row>
    <row r="4829" spans="1:6">
      <c r="A4829" t="s">
        <v>4</v>
      </c>
      <c r="B4829" s="4" t="s">
        <v>5</v>
      </c>
      <c r="C4829" s="4" t="s">
        <v>7</v>
      </c>
      <c r="D4829" s="4" t="s">
        <v>10</v>
      </c>
      <c r="E4829" s="4" t="s">
        <v>7</v>
      </c>
    </row>
    <row r="4830" spans="1:6">
      <c r="A4830" t="n">
        <v>50376</v>
      </c>
      <c r="B4830" s="29" t="n">
        <v>36</v>
      </c>
      <c r="C4830" s="7" t="n">
        <v>9</v>
      </c>
      <c r="D4830" s="7" t="n">
        <v>2</v>
      </c>
      <c r="E4830" s="7" t="n">
        <v>0</v>
      </c>
    </row>
    <row r="4831" spans="1:6">
      <c r="A4831" t="s">
        <v>4</v>
      </c>
      <c r="B4831" s="4" t="s">
        <v>5</v>
      </c>
      <c r="C4831" s="4" t="s">
        <v>7</v>
      </c>
      <c r="D4831" s="4" t="s">
        <v>10</v>
      </c>
      <c r="E4831" s="4" t="s">
        <v>7</v>
      </c>
    </row>
    <row r="4832" spans="1:6">
      <c r="A4832" t="n">
        <v>50381</v>
      </c>
      <c r="B4832" s="29" t="n">
        <v>36</v>
      </c>
      <c r="C4832" s="7" t="n">
        <v>9</v>
      </c>
      <c r="D4832" s="7" t="n">
        <v>4</v>
      </c>
      <c r="E4832" s="7" t="n">
        <v>0</v>
      </c>
    </row>
    <row r="4833" spans="1:5">
      <c r="A4833" t="s">
        <v>4</v>
      </c>
      <c r="B4833" s="4" t="s">
        <v>5</v>
      </c>
      <c r="C4833" s="4" t="s">
        <v>7</v>
      </c>
      <c r="D4833" s="4" t="s">
        <v>10</v>
      </c>
      <c r="E4833" s="4" t="s">
        <v>7</v>
      </c>
    </row>
    <row r="4834" spans="1:5">
      <c r="A4834" t="n">
        <v>50386</v>
      </c>
      <c r="B4834" s="29" t="n">
        <v>36</v>
      </c>
      <c r="C4834" s="7" t="n">
        <v>9</v>
      </c>
      <c r="D4834" s="7" t="n">
        <v>7</v>
      </c>
      <c r="E4834" s="7" t="n">
        <v>0</v>
      </c>
    </row>
    <row r="4835" spans="1:5">
      <c r="A4835" t="s">
        <v>4</v>
      </c>
      <c r="B4835" s="4" t="s">
        <v>5</v>
      </c>
      <c r="C4835" s="4" t="s">
        <v>7</v>
      </c>
      <c r="D4835" s="4" t="s">
        <v>10</v>
      </c>
      <c r="E4835" s="4" t="s">
        <v>7</v>
      </c>
    </row>
    <row r="4836" spans="1:5">
      <c r="A4836" t="n">
        <v>50391</v>
      </c>
      <c r="B4836" s="29" t="n">
        <v>36</v>
      </c>
      <c r="C4836" s="7" t="n">
        <v>9</v>
      </c>
      <c r="D4836" s="7" t="n">
        <v>15</v>
      </c>
      <c r="E4836" s="7" t="n">
        <v>0</v>
      </c>
    </row>
    <row r="4837" spans="1:5">
      <c r="A4837" t="s">
        <v>4</v>
      </c>
      <c r="B4837" s="4" t="s">
        <v>5</v>
      </c>
      <c r="C4837" s="4" t="s">
        <v>7</v>
      </c>
      <c r="D4837" s="4" t="s">
        <v>10</v>
      </c>
    </row>
    <row r="4838" spans="1:5">
      <c r="A4838" t="n">
        <v>50396</v>
      </c>
      <c r="B4838" s="8" t="n">
        <v>162</v>
      </c>
      <c r="C4838" s="7" t="n">
        <v>1</v>
      </c>
      <c r="D4838" s="7" t="n">
        <v>0</v>
      </c>
    </row>
    <row r="4839" spans="1:5">
      <c r="A4839" t="s">
        <v>4</v>
      </c>
      <c r="B4839" s="4" t="s">
        <v>5</v>
      </c>
    </row>
    <row r="4840" spans="1:5">
      <c r="A4840" t="n">
        <v>50400</v>
      </c>
      <c r="B4840" s="5" t="n">
        <v>1</v>
      </c>
    </row>
    <row r="4841" spans="1:5" s="3" customFormat="1" customHeight="0">
      <c r="A4841" s="3" t="s">
        <v>2</v>
      </c>
      <c r="B4841" s="3" t="s">
        <v>524</v>
      </c>
    </row>
    <row r="4842" spans="1:5">
      <c r="A4842" t="s">
        <v>4</v>
      </c>
      <c r="B4842" s="4" t="s">
        <v>5</v>
      </c>
      <c r="C4842" s="4" t="s">
        <v>7</v>
      </c>
      <c r="D4842" s="4" t="s">
        <v>7</v>
      </c>
      <c r="E4842" s="4" t="s">
        <v>7</v>
      </c>
      <c r="F4842" s="4" t="s">
        <v>7</v>
      </c>
    </row>
    <row r="4843" spans="1:5">
      <c r="A4843" t="n">
        <v>50404</v>
      </c>
      <c r="B4843" s="15" t="n">
        <v>14</v>
      </c>
      <c r="C4843" s="7" t="n">
        <v>2</v>
      </c>
      <c r="D4843" s="7" t="n">
        <v>0</v>
      </c>
      <c r="E4843" s="7" t="n">
        <v>0</v>
      </c>
      <c r="F4843" s="7" t="n">
        <v>0</v>
      </c>
    </row>
    <row r="4844" spans="1:5">
      <c r="A4844" t="s">
        <v>4</v>
      </c>
      <c r="B4844" s="4" t="s">
        <v>5</v>
      </c>
      <c r="C4844" s="4" t="s">
        <v>7</v>
      </c>
      <c r="D4844" s="13" t="s">
        <v>12</v>
      </c>
      <c r="E4844" s="4" t="s">
        <v>5</v>
      </c>
      <c r="F4844" s="4" t="s">
        <v>7</v>
      </c>
      <c r="G4844" s="4" t="s">
        <v>10</v>
      </c>
      <c r="H4844" s="13" t="s">
        <v>13</v>
      </c>
      <c r="I4844" s="4" t="s">
        <v>7</v>
      </c>
      <c r="J4844" s="4" t="s">
        <v>16</v>
      </c>
      <c r="K4844" s="4" t="s">
        <v>7</v>
      </c>
      <c r="L4844" s="4" t="s">
        <v>7</v>
      </c>
      <c r="M4844" s="13" t="s">
        <v>12</v>
      </c>
      <c r="N4844" s="4" t="s">
        <v>5</v>
      </c>
      <c r="O4844" s="4" t="s">
        <v>7</v>
      </c>
      <c r="P4844" s="4" t="s">
        <v>10</v>
      </c>
      <c r="Q4844" s="13" t="s">
        <v>13</v>
      </c>
      <c r="R4844" s="4" t="s">
        <v>7</v>
      </c>
      <c r="S4844" s="4" t="s">
        <v>16</v>
      </c>
      <c r="T4844" s="4" t="s">
        <v>7</v>
      </c>
      <c r="U4844" s="4" t="s">
        <v>7</v>
      </c>
      <c r="V4844" s="4" t="s">
        <v>7</v>
      </c>
      <c r="W4844" s="4" t="s">
        <v>11</v>
      </c>
    </row>
    <row r="4845" spans="1:5">
      <c r="A4845" t="n">
        <v>50409</v>
      </c>
      <c r="B4845" s="9" t="n">
        <v>5</v>
      </c>
      <c r="C4845" s="7" t="n">
        <v>28</v>
      </c>
      <c r="D4845" s="13" t="s">
        <v>3</v>
      </c>
      <c r="E4845" s="8" t="n">
        <v>162</v>
      </c>
      <c r="F4845" s="7" t="n">
        <v>3</v>
      </c>
      <c r="G4845" s="7" t="n">
        <v>4147</v>
      </c>
      <c r="H4845" s="13" t="s">
        <v>3</v>
      </c>
      <c r="I4845" s="7" t="n">
        <v>0</v>
      </c>
      <c r="J4845" s="7" t="n">
        <v>1</v>
      </c>
      <c r="K4845" s="7" t="n">
        <v>2</v>
      </c>
      <c r="L4845" s="7" t="n">
        <v>28</v>
      </c>
      <c r="M4845" s="13" t="s">
        <v>3</v>
      </c>
      <c r="N4845" s="8" t="n">
        <v>162</v>
      </c>
      <c r="O4845" s="7" t="n">
        <v>3</v>
      </c>
      <c r="P4845" s="7" t="n">
        <v>4147</v>
      </c>
      <c r="Q4845" s="13" t="s">
        <v>3</v>
      </c>
      <c r="R4845" s="7" t="n">
        <v>0</v>
      </c>
      <c r="S4845" s="7" t="n">
        <v>2</v>
      </c>
      <c r="T4845" s="7" t="n">
        <v>2</v>
      </c>
      <c r="U4845" s="7" t="n">
        <v>11</v>
      </c>
      <c r="V4845" s="7" t="n">
        <v>1</v>
      </c>
      <c r="W4845" s="10" t="n">
        <f t="normal" ca="1">A4849</f>
        <v>0</v>
      </c>
    </row>
    <row r="4846" spans="1:5">
      <c r="A4846" t="s">
        <v>4</v>
      </c>
      <c r="B4846" s="4" t="s">
        <v>5</v>
      </c>
      <c r="C4846" s="4" t="s">
        <v>7</v>
      </c>
      <c r="D4846" s="4" t="s">
        <v>10</v>
      </c>
      <c r="E4846" s="4" t="s">
        <v>15</v>
      </c>
    </row>
    <row r="4847" spans="1:5">
      <c r="A4847" t="n">
        <v>50438</v>
      </c>
      <c r="B4847" s="41" t="n">
        <v>58</v>
      </c>
      <c r="C4847" s="7" t="n">
        <v>0</v>
      </c>
      <c r="D4847" s="7" t="n">
        <v>0</v>
      </c>
      <c r="E4847" s="7" t="n">
        <v>1</v>
      </c>
    </row>
    <row r="4848" spans="1:5">
      <c r="A4848" t="s">
        <v>4</v>
      </c>
      <c r="B4848" s="4" t="s">
        <v>5</v>
      </c>
      <c r="C4848" s="4" t="s">
        <v>7</v>
      </c>
      <c r="D4848" s="13" t="s">
        <v>12</v>
      </c>
      <c r="E4848" s="4" t="s">
        <v>5</v>
      </c>
      <c r="F4848" s="4" t="s">
        <v>7</v>
      </c>
      <c r="G4848" s="4" t="s">
        <v>10</v>
      </c>
      <c r="H4848" s="13" t="s">
        <v>13</v>
      </c>
      <c r="I4848" s="4" t="s">
        <v>7</v>
      </c>
      <c r="J4848" s="4" t="s">
        <v>16</v>
      </c>
      <c r="K4848" s="4" t="s">
        <v>7</v>
      </c>
      <c r="L4848" s="4" t="s">
        <v>7</v>
      </c>
      <c r="M4848" s="13" t="s">
        <v>12</v>
      </c>
      <c r="N4848" s="4" t="s">
        <v>5</v>
      </c>
      <c r="O4848" s="4" t="s">
        <v>7</v>
      </c>
      <c r="P4848" s="4" t="s">
        <v>10</v>
      </c>
      <c r="Q4848" s="13" t="s">
        <v>13</v>
      </c>
      <c r="R4848" s="4" t="s">
        <v>7</v>
      </c>
      <c r="S4848" s="4" t="s">
        <v>16</v>
      </c>
      <c r="T4848" s="4" t="s">
        <v>7</v>
      </c>
      <c r="U4848" s="4" t="s">
        <v>7</v>
      </c>
      <c r="V4848" s="4" t="s">
        <v>7</v>
      </c>
      <c r="W4848" s="4" t="s">
        <v>11</v>
      </c>
    </row>
    <row r="4849" spans="1:23">
      <c r="A4849" t="n">
        <v>50446</v>
      </c>
      <c r="B4849" s="9" t="n">
        <v>5</v>
      </c>
      <c r="C4849" s="7" t="n">
        <v>28</v>
      </c>
      <c r="D4849" s="13" t="s">
        <v>3</v>
      </c>
      <c r="E4849" s="8" t="n">
        <v>162</v>
      </c>
      <c r="F4849" s="7" t="n">
        <v>3</v>
      </c>
      <c r="G4849" s="7" t="n">
        <v>4147</v>
      </c>
      <c r="H4849" s="13" t="s">
        <v>3</v>
      </c>
      <c r="I4849" s="7" t="n">
        <v>0</v>
      </c>
      <c r="J4849" s="7" t="n">
        <v>1</v>
      </c>
      <c r="K4849" s="7" t="n">
        <v>3</v>
      </c>
      <c r="L4849" s="7" t="n">
        <v>28</v>
      </c>
      <c r="M4849" s="13" t="s">
        <v>3</v>
      </c>
      <c r="N4849" s="8" t="n">
        <v>162</v>
      </c>
      <c r="O4849" s="7" t="n">
        <v>3</v>
      </c>
      <c r="P4849" s="7" t="n">
        <v>4147</v>
      </c>
      <c r="Q4849" s="13" t="s">
        <v>3</v>
      </c>
      <c r="R4849" s="7" t="n">
        <v>0</v>
      </c>
      <c r="S4849" s="7" t="n">
        <v>2</v>
      </c>
      <c r="T4849" s="7" t="n">
        <v>3</v>
      </c>
      <c r="U4849" s="7" t="n">
        <v>9</v>
      </c>
      <c r="V4849" s="7" t="n">
        <v>1</v>
      </c>
      <c r="W4849" s="10" t="n">
        <f t="normal" ca="1">A4859</f>
        <v>0</v>
      </c>
    </row>
    <row r="4850" spans="1:23">
      <c r="A4850" t="s">
        <v>4</v>
      </c>
      <c r="B4850" s="4" t="s">
        <v>5</v>
      </c>
      <c r="C4850" s="4" t="s">
        <v>7</v>
      </c>
      <c r="D4850" s="13" t="s">
        <v>12</v>
      </c>
      <c r="E4850" s="4" t="s">
        <v>5</v>
      </c>
      <c r="F4850" s="4" t="s">
        <v>10</v>
      </c>
      <c r="G4850" s="4" t="s">
        <v>7</v>
      </c>
      <c r="H4850" s="4" t="s">
        <v>7</v>
      </c>
      <c r="I4850" s="4" t="s">
        <v>8</v>
      </c>
      <c r="J4850" s="13" t="s">
        <v>13</v>
      </c>
      <c r="K4850" s="4" t="s">
        <v>7</v>
      </c>
      <c r="L4850" s="4" t="s">
        <v>7</v>
      </c>
      <c r="M4850" s="13" t="s">
        <v>12</v>
      </c>
      <c r="N4850" s="4" t="s">
        <v>5</v>
      </c>
      <c r="O4850" s="4" t="s">
        <v>7</v>
      </c>
      <c r="P4850" s="13" t="s">
        <v>13</v>
      </c>
      <c r="Q4850" s="4" t="s">
        <v>7</v>
      </c>
      <c r="R4850" s="4" t="s">
        <v>16</v>
      </c>
      <c r="S4850" s="4" t="s">
        <v>7</v>
      </c>
      <c r="T4850" s="4" t="s">
        <v>7</v>
      </c>
      <c r="U4850" s="4" t="s">
        <v>7</v>
      </c>
      <c r="V4850" s="13" t="s">
        <v>12</v>
      </c>
      <c r="W4850" s="4" t="s">
        <v>5</v>
      </c>
      <c r="X4850" s="4" t="s">
        <v>7</v>
      </c>
      <c r="Y4850" s="13" t="s">
        <v>13</v>
      </c>
      <c r="Z4850" s="4" t="s">
        <v>7</v>
      </c>
      <c r="AA4850" s="4" t="s">
        <v>16</v>
      </c>
      <c r="AB4850" s="4" t="s">
        <v>7</v>
      </c>
      <c r="AC4850" s="4" t="s">
        <v>7</v>
      </c>
      <c r="AD4850" s="4" t="s">
        <v>7</v>
      </c>
      <c r="AE4850" s="4" t="s">
        <v>11</v>
      </c>
    </row>
    <row r="4851" spans="1:23">
      <c r="A4851" t="n">
        <v>50475</v>
      </c>
      <c r="B4851" s="9" t="n">
        <v>5</v>
      </c>
      <c r="C4851" s="7" t="n">
        <v>28</v>
      </c>
      <c r="D4851" s="13" t="s">
        <v>3</v>
      </c>
      <c r="E4851" s="46" t="n">
        <v>47</v>
      </c>
      <c r="F4851" s="7" t="n">
        <v>61456</v>
      </c>
      <c r="G4851" s="7" t="n">
        <v>2</v>
      </c>
      <c r="H4851" s="7" t="n">
        <v>0</v>
      </c>
      <c r="I4851" s="7" t="s">
        <v>273</v>
      </c>
      <c r="J4851" s="13" t="s">
        <v>3</v>
      </c>
      <c r="K4851" s="7" t="n">
        <v>8</v>
      </c>
      <c r="L4851" s="7" t="n">
        <v>28</v>
      </c>
      <c r="M4851" s="13" t="s">
        <v>3</v>
      </c>
      <c r="N4851" s="35" t="n">
        <v>74</v>
      </c>
      <c r="O4851" s="7" t="n">
        <v>65</v>
      </c>
      <c r="P4851" s="13" t="s">
        <v>3</v>
      </c>
      <c r="Q4851" s="7" t="n">
        <v>0</v>
      </c>
      <c r="R4851" s="7" t="n">
        <v>1</v>
      </c>
      <c r="S4851" s="7" t="n">
        <v>3</v>
      </c>
      <c r="T4851" s="7" t="n">
        <v>9</v>
      </c>
      <c r="U4851" s="7" t="n">
        <v>28</v>
      </c>
      <c r="V4851" s="13" t="s">
        <v>3</v>
      </c>
      <c r="W4851" s="35" t="n">
        <v>74</v>
      </c>
      <c r="X4851" s="7" t="n">
        <v>65</v>
      </c>
      <c r="Y4851" s="13" t="s">
        <v>3</v>
      </c>
      <c r="Z4851" s="7" t="n">
        <v>0</v>
      </c>
      <c r="AA4851" s="7" t="n">
        <v>2</v>
      </c>
      <c r="AB4851" s="7" t="n">
        <v>3</v>
      </c>
      <c r="AC4851" s="7" t="n">
        <v>9</v>
      </c>
      <c r="AD4851" s="7" t="n">
        <v>1</v>
      </c>
      <c r="AE4851" s="10" t="n">
        <f t="normal" ca="1">A4855</f>
        <v>0</v>
      </c>
    </row>
    <row r="4852" spans="1:23">
      <c r="A4852" t="s">
        <v>4</v>
      </c>
      <c r="B4852" s="4" t="s">
        <v>5</v>
      </c>
      <c r="C4852" s="4" t="s">
        <v>10</v>
      </c>
      <c r="D4852" s="4" t="s">
        <v>7</v>
      </c>
      <c r="E4852" s="4" t="s">
        <v>7</v>
      </c>
      <c r="F4852" s="4" t="s">
        <v>8</v>
      </c>
    </row>
    <row r="4853" spans="1:23">
      <c r="A4853" t="n">
        <v>50523</v>
      </c>
      <c r="B4853" s="46" t="n">
        <v>47</v>
      </c>
      <c r="C4853" s="7" t="n">
        <v>61456</v>
      </c>
      <c r="D4853" s="7" t="n">
        <v>0</v>
      </c>
      <c r="E4853" s="7" t="n">
        <v>0</v>
      </c>
      <c r="F4853" s="7" t="s">
        <v>220</v>
      </c>
    </row>
    <row r="4854" spans="1:23">
      <c r="A4854" t="s">
        <v>4</v>
      </c>
      <c r="B4854" s="4" t="s">
        <v>5</v>
      </c>
      <c r="C4854" s="4" t="s">
        <v>7</v>
      </c>
      <c r="D4854" s="4" t="s">
        <v>10</v>
      </c>
      <c r="E4854" s="4" t="s">
        <v>15</v>
      </c>
    </row>
    <row r="4855" spans="1:23">
      <c r="A4855" t="n">
        <v>50536</v>
      </c>
      <c r="B4855" s="41" t="n">
        <v>58</v>
      </c>
      <c r="C4855" s="7" t="n">
        <v>0</v>
      </c>
      <c r="D4855" s="7" t="n">
        <v>300</v>
      </c>
      <c r="E4855" s="7" t="n">
        <v>1</v>
      </c>
    </row>
    <row r="4856" spans="1:23">
      <c r="A4856" t="s">
        <v>4</v>
      </c>
      <c r="B4856" s="4" t="s">
        <v>5</v>
      </c>
      <c r="C4856" s="4" t="s">
        <v>7</v>
      </c>
      <c r="D4856" s="4" t="s">
        <v>10</v>
      </c>
    </row>
    <row r="4857" spans="1:23">
      <c r="A4857" t="n">
        <v>50544</v>
      </c>
      <c r="B4857" s="41" t="n">
        <v>58</v>
      </c>
      <c r="C4857" s="7" t="n">
        <v>255</v>
      </c>
      <c r="D4857" s="7" t="n">
        <v>0</v>
      </c>
    </row>
    <row r="4858" spans="1:23">
      <c r="A4858" t="s">
        <v>4</v>
      </c>
      <c r="B4858" s="4" t="s">
        <v>5</v>
      </c>
      <c r="C4858" s="4" t="s">
        <v>7</v>
      </c>
      <c r="D4858" s="4" t="s">
        <v>7</v>
      </c>
      <c r="E4858" s="4" t="s">
        <v>7</v>
      </c>
      <c r="F4858" s="4" t="s">
        <v>7</v>
      </c>
    </row>
    <row r="4859" spans="1:23">
      <c r="A4859" t="n">
        <v>50548</v>
      </c>
      <c r="B4859" s="15" t="n">
        <v>14</v>
      </c>
      <c r="C4859" s="7" t="n">
        <v>0</v>
      </c>
      <c r="D4859" s="7" t="n">
        <v>0</v>
      </c>
      <c r="E4859" s="7" t="n">
        <v>0</v>
      </c>
      <c r="F4859" s="7" t="n">
        <v>64</v>
      </c>
    </row>
    <row r="4860" spans="1:23">
      <c r="A4860" t="s">
        <v>4</v>
      </c>
      <c r="B4860" s="4" t="s">
        <v>5</v>
      </c>
      <c r="C4860" s="4" t="s">
        <v>7</v>
      </c>
      <c r="D4860" s="4" t="s">
        <v>10</v>
      </c>
    </row>
    <row r="4861" spans="1:23">
      <c r="A4861" t="n">
        <v>50553</v>
      </c>
      <c r="B4861" s="36" t="n">
        <v>22</v>
      </c>
      <c r="C4861" s="7" t="n">
        <v>0</v>
      </c>
      <c r="D4861" s="7" t="n">
        <v>4147</v>
      </c>
    </row>
    <row r="4862" spans="1:23">
      <c r="A4862" t="s">
        <v>4</v>
      </c>
      <c r="B4862" s="4" t="s">
        <v>5</v>
      </c>
      <c r="C4862" s="4" t="s">
        <v>7</v>
      </c>
      <c r="D4862" s="4" t="s">
        <v>10</v>
      </c>
    </row>
    <row r="4863" spans="1:23">
      <c r="A4863" t="n">
        <v>50557</v>
      </c>
      <c r="B4863" s="41" t="n">
        <v>58</v>
      </c>
      <c r="C4863" s="7" t="n">
        <v>5</v>
      </c>
      <c r="D4863" s="7" t="n">
        <v>300</v>
      </c>
    </row>
    <row r="4864" spans="1:23">
      <c r="A4864" t="s">
        <v>4</v>
      </c>
      <c r="B4864" s="4" t="s">
        <v>5</v>
      </c>
      <c r="C4864" s="4" t="s">
        <v>15</v>
      </c>
      <c r="D4864" s="4" t="s">
        <v>10</v>
      </c>
    </row>
    <row r="4865" spans="1:31">
      <c r="A4865" t="n">
        <v>50561</v>
      </c>
      <c r="B4865" s="47" t="n">
        <v>103</v>
      </c>
      <c r="C4865" s="7" t="n">
        <v>0</v>
      </c>
      <c r="D4865" s="7" t="n">
        <v>300</v>
      </c>
    </row>
    <row r="4866" spans="1:31">
      <c r="A4866" t="s">
        <v>4</v>
      </c>
      <c r="B4866" s="4" t="s">
        <v>5</v>
      </c>
      <c r="C4866" s="4" t="s">
        <v>7</v>
      </c>
    </row>
    <row r="4867" spans="1:31">
      <c r="A4867" t="n">
        <v>50568</v>
      </c>
      <c r="B4867" s="48" t="n">
        <v>64</v>
      </c>
      <c r="C4867" s="7" t="n">
        <v>7</v>
      </c>
    </row>
    <row r="4868" spans="1:31">
      <c r="A4868" t="s">
        <v>4</v>
      </c>
      <c r="B4868" s="4" t="s">
        <v>5</v>
      </c>
      <c r="C4868" s="4" t="s">
        <v>7</v>
      </c>
      <c r="D4868" s="4" t="s">
        <v>10</v>
      </c>
    </row>
    <row r="4869" spans="1:31">
      <c r="A4869" t="n">
        <v>50570</v>
      </c>
      <c r="B4869" s="49" t="n">
        <v>72</v>
      </c>
      <c r="C4869" s="7" t="n">
        <v>5</v>
      </c>
      <c r="D4869" s="7" t="n">
        <v>0</v>
      </c>
    </row>
    <row r="4870" spans="1:31">
      <c r="A4870" t="s">
        <v>4</v>
      </c>
      <c r="B4870" s="4" t="s">
        <v>5</v>
      </c>
      <c r="C4870" s="4" t="s">
        <v>7</v>
      </c>
      <c r="D4870" s="13" t="s">
        <v>12</v>
      </c>
      <c r="E4870" s="4" t="s">
        <v>5</v>
      </c>
      <c r="F4870" s="4" t="s">
        <v>7</v>
      </c>
      <c r="G4870" s="4" t="s">
        <v>10</v>
      </c>
      <c r="H4870" s="13" t="s">
        <v>13</v>
      </c>
      <c r="I4870" s="4" t="s">
        <v>7</v>
      </c>
      <c r="J4870" s="4" t="s">
        <v>16</v>
      </c>
      <c r="K4870" s="4" t="s">
        <v>7</v>
      </c>
      <c r="L4870" s="4" t="s">
        <v>7</v>
      </c>
      <c r="M4870" s="4" t="s">
        <v>11</v>
      </c>
    </row>
    <row r="4871" spans="1:31">
      <c r="A4871" t="n">
        <v>50574</v>
      </c>
      <c r="B4871" s="9" t="n">
        <v>5</v>
      </c>
      <c r="C4871" s="7" t="n">
        <v>28</v>
      </c>
      <c r="D4871" s="13" t="s">
        <v>3</v>
      </c>
      <c r="E4871" s="8" t="n">
        <v>162</v>
      </c>
      <c r="F4871" s="7" t="n">
        <v>4</v>
      </c>
      <c r="G4871" s="7" t="n">
        <v>4147</v>
      </c>
      <c r="H4871" s="13" t="s">
        <v>3</v>
      </c>
      <c r="I4871" s="7" t="n">
        <v>0</v>
      </c>
      <c r="J4871" s="7" t="n">
        <v>1</v>
      </c>
      <c r="K4871" s="7" t="n">
        <v>2</v>
      </c>
      <c r="L4871" s="7" t="n">
        <v>1</v>
      </c>
      <c r="M4871" s="10" t="n">
        <f t="normal" ca="1">A4877</f>
        <v>0</v>
      </c>
    </row>
    <row r="4872" spans="1:31">
      <c r="A4872" t="s">
        <v>4</v>
      </c>
      <c r="B4872" s="4" t="s">
        <v>5</v>
      </c>
      <c r="C4872" s="4" t="s">
        <v>7</v>
      </c>
      <c r="D4872" s="4" t="s">
        <v>8</v>
      </c>
    </row>
    <row r="4873" spans="1:31">
      <c r="A4873" t="n">
        <v>50591</v>
      </c>
      <c r="B4873" s="6" t="n">
        <v>2</v>
      </c>
      <c r="C4873" s="7" t="n">
        <v>10</v>
      </c>
      <c r="D4873" s="7" t="s">
        <v>274</v>
      </c>
    </row>
    <row r="4874" spans="1:31">
      <c r="A4874" t="s">
        <v>4</v>
      </c>
      <c r="B4874" s="4" t="s">
        <v>5</v>
      </c>
      <c r="C4874" s="4" t="s">
        <v>10</v>
      </c>
    </row>
    <row r="4875" spans="1:31">
      <c r="A4875" t="n">
        <v>50608</v>
      </c>
      <c r="B4875" s="27" t="n">
        <v>16</v>
      </c>
      <c r="C4875" s="7" t="n">
        <v>0</v>
      </c>
    </row>
    <row r="4876" spans="1:31">
      <c r="A4876" t="s">
        <v>4</v>
      </c>
      <c r="B4876" s="4" t="s">
        <v>5</v>
      </c>
      <c r="C4876" s="4" t="s">
        <v>7</v>
      </c>
    </row>
    <row r="4877" spans="1:31">
      <c r="A4877" t="n">
        <v>50611</v>
      </c>
      <c r="B4877" s="48" t="n">
        <v>64</v>
      </c>
      <c r="C4877" s="7" t="n">
        <v>2</v>
      </c>
    </row>
    <row r="4878" spans="1:31">
      <c r="A4878" t="s">
        <v>4</v>
      </c>
      <c r="B4878" s="4" t="s">
        <v>5</v>
      </c>
      <c r="C4878" s="4" t="s">
        <v>7</v>
      </c>
      <c r="D4878" s="4" t="s">
        <v>10</v>
      </c>
    </row>
    <row r="4879" spans="1:31">
      <c r="A4879" t="n">
        <v>50613</v>
      </c>
      <c r="B4879" s="48" t="n">
        <v>64</v>
      </c>
      <c r="C4879" s="7" t="n">
        <v>0</v>
      </c>
      <c r="D4879" s="7" t="n">
        <v>0</v>
      </c>
    </row>
    <row r="4880" spans="1:31">
      <c r="A4880" t="s">
        <v>4</v>
      </c>
      <c r="B4880" s="4" t="s">
        <v>5</v>
      </c>
      <c r="C4880" s="4" t="s">
        <v>7</v>
      </c>
      <c r="D4880" s="4" t="s">
        <v>10</v>
      </c>
    </row>
    <row r="4881" spans="1:13">
      <c r="A4881" t="n">
        <v>50617</v>
      </c>
      <c r="B4881" s="48" t="n">
        <v>64</v>
      </c>
      <c r="C4881" s="7" t="n">
        <v>4</v>
      </c>
      <c r="D4881" s="7" t="n">
        <v>0</v>
      </c>
    </row>
    <row r="4882" spans="1:13">
      <c r="A4882" t="s">
        <v>4</v>
      </c>
      <c r="B4882" s="4" t="s">
        <v>5</v>
      </c>
      <c r="C4882" s="4" t="s">
        <v>10</v>
      </c>
      <c r="D4882" s="4" t="s">
        <v>15</v>
      </c>
      <c r="E4882" s="4" t="s">
        <v>15</v>
      </c>
      <c r="F4882" s="4" t="s">
        <v>15</v>
      </c>
      <c r="G4882" s="4" t="s">
        <v>15</v>
      </c>
    </row>
    <row r="4883" spans="1:13">
      <c r="A4883" t="n">
        <v>50621</v>
      </c>
      <c r="B4883" s="26" t="n">
        <v>46</v>
      </c>
      <c r="C4883" s="7" t="n">
        <v>0</v>
      </c>
      <c r="D4883" s="7" t="n">
        <v>-10.5</v>
      </c>
      <c r="E4883" s="7" t="n">
        <v>4</v>
      </c>
      <c r="F4883" s="7" t="n">
        <v>-2.5</v>
      </c>
      <c r="G4883" s="7" t="n">
        <v>90</v>
      </c>
    </row>
    <row r="4884" spans="1:13">
      <c r="A4884" t="s">
        <v>4</v>
      </c>
      <c r="B4884" s="4" t="s">
        <v>5</v>
      </c>
      <c r="C4884" s="4" t="s">
        <v>10</v>
      </c>
      <c r="D4884" s="4" t="s">
        <v>7</v>
      </c>
      <c r="E4884" s="4" t="s">
        <v>7</v>
      </c>
      <c r="F4884" s="4" t="s">
        <v>8</v>
      </c>
    </row>
    <row r="4885" spans="1:13">
      <c r="A4885" t="n">
        <v>50640</v>
      </c>
      <c r="B4885" s="23" t="n">
        <v>20</v>
      </c>
      <c r="C4885" s="7" t="n">
        <v>0</v>
      </c>
      <c r="D4885" s="7" t="n">
        <v>3</v>
      </c>
      <c r="E4885" s="7" t="n">
        <v>10</v>
      </c>
      <c r="F4885" s="7" t="s">
        <v>289</v>
      </c>
    </row>
    <row r="4886" spans="1:13">
      <c r="A4886" t="s">
        <v>4</v>
      </c>
      <c r="B4886" s="4" t="s">
        <v>5</v>
      </c>
      <c r="C4886" s="4" t="s">
        <v>10</v>
      </c>
    </row>
    <row r="4887" spans="1:13">
      <c r="A4887" t="n">
        <v>50658</v>
      </c>
      <c r="B4887" s="27" t="n">
        <v>16</v>
      </c>
      <c r="C4887" s="7" t="n">
        <v>0</v>
      </c>
    </row>
    <row r="4888" spans="1:13">
      <c r="A4888" t="s">
        <v>4</v>
      </c>
      <c r="B4888" s="4" t="s">
        <v>5</v>
      </c>
      <c r="C4888" s="4" t="s">
        <v>7</v>
      </c>
      <c r="D4888" s="4" t="s">
        <v>7</v>
      </c>
      <c r="E4888" s="4" t="s">
        <v>15</v>
      </c>
      <c r="F4888" s="4" t="s">
        <v>15</v>
      </c>
      <c r="G4888" s="4" t="s">
        <v>15</v>
      </c>
      <c r="H4888" s="4" t="s">
        <v>10</v>
      </c>
    </row>
    <row r="4889" spans="1:13">
      <c r="A4889" t="n">
        <v>50661</v>
      </c>
      <c r="B4889" s="54" t="n">
        <v>45</v>
      </c>
      <c r="C4889" s="7" t="n">
        <v>2</v>
      </c>
      <c r="D4889" s="7" t="n">
        <v>3</v>
      </c>
      <c r="E4889" s="7" t="n">
        <v>-8.02000045776367</v>
      </c>
      <c r="F4889" s="7" t="n">
        <v>5.75</v>
      </c>
      <c r="G4889" s="7" t="n">
        <v>-2.53999996185303</v>
      </c>
      <c r="H4889" s="7" t="n">
        <v>0</v>
      </c>
    </row>
    <row r="4890" spans="1:13">
      <c r="A4890" t="s">
        <v>4</v>
      </c>
      <c r="B4890" s="4" t="s">
        <v>5</v>
      </c>
      <c r="C4890" s="4" t="s">
        <v>7</v>
      </c>
      <c r="D4890" s="4" t="s">
        <v>7</v>
      </c>
      <c r="E4890" s="4" t="s">
        <v>15</v>
      </c>
      <c r="F4890" s="4" t="s">
        <v>15</v>
      </c>
      <c r="G4890" s="4" t="s">
        <v>15</v>
      </c>
      <c r="H4890" s="4" t="s">
        <v>10</v>
      </c>
      <c r="I4890" s="4" t="s">
        <v>7</v>
      </c>
    </row>
    <row r="4891" spans="1:13">
      <c r="A4891" t="n">
        <v>50678</v>
      </c>
      <c r="B4891" s="54" t="n">
        <v>45</v>
      </c>
      <c r="C4891" s="7" t="n">
        <v>4</v>
      </c>
      <c r="D4891" s="7" t="n">
        <v>3</v>
      </c>
      <c r="E4891" s="7" t="n">
        <v>2</v>
      </c>
      <c r="F4891" s="7" t="n">
        <v>120</v>
      </c>
      <c r="G4891" s="7" t="n">
        <v>0</v>
      </c>
      <c r="H4891" s="7" t="n">
        <v>0</v>
      </c>
      <c r="I4891" s="7" t="n">
        <v>0</v>
      </c>
    </row>
    <row r="4892" spans="1:13">
      <c r="A4892" t="s">
        <v>4</v>
      </c>
      <c r="B4892" s="4" t="s">
        <v>5</v>
      </c>
      <c r="C4892" s="4" t="s">
        <v>7</v>
      </c>
      <c r="D4892" s="4" t="s">
        <v>7</v>
      </c>
      <c r="E4892" s="4" t="s">
        <v>15</v>
      </c>
      <c r="F4892" s="4" t="s">
        <v>10</v>
      </c>
    </row>
    <row r="4893" spans="1:13">
      <c r="A4893" t="n">
        <v>50696</v>
      </c>
      <c r="B4893" s="54" t="n">
        <v>45</v>
      </c>
      <c r="C4893" s="7" t="n">
        <v>5</v>
      </c>
      <c r="D4893" s="7" t="n">
        <v>3</v>
      </c>
      <c r="E4893" s="7" t="n">
        <v>3.29999995231628</v>
      </c>
      <c r="F4893" s="7" t="n">
        <v>0</v>
      </c>
    </row>
    <row r="4894" spans="1:13">
      <c r="A4894" t="s">
        <v>4</v>
      </c>
      <c r="B4894" s="4" t="s">
        <v>5</v>
      </c>
      <c r="C4894" s="4" t="s">
        <v>7</v>
      </c>
      <c r="D4894" s="4" t="s">
        <v>7</v>
      </c>
      <c r="E4894" s="4" t="s">
        <v>15</v>
      </c>
      <c r="F4894" s="4" t="s">
        <v>10</v>
      </c>
    </row>
    <row r="4895" spans="1:13">
      <c r="A4895" t="n">
        <v>50705</v>
      </c>
      <c r="B4895" s="54" t="n">
        <v>45</v>
      </c>
      <c r="C4895" s="7" t="n">
        <v>11</v>
      </c>
      <c r="D4895" s="7" t="n">
        <v>3</v>
      </c>
      <c r="E4895" s="7" t="n">
        <v>34</v>
      </c>
      <c r="F4895" s="7" t="n">
        <v>0</v>
      </c>
    </row>
    <row r="4896" spans="1:13">
      <c r="A4896" t="s">
        <v>4</v>
      </c>
      <c r="B4896" s="4" t="s">
        <v>5</v>
      </c>
      <c r="C4896" s="4" t="s">
        <v>7</v>
      </c>
      <c r="D4896" s="4" t="s">
        <v>7</v>
      </c>
      <c r="E4896" s="4" t="s">
        <v>15</v>
      </c>
      <c r="F4896" s="4" t="s">
        <v>15</v>
      </c>
      <c r="G4896" s="4" t="s">
        <v>15</v>
      </c>
      <c r="H4896" s="4" t="s">
        <v>10</v>
      </c>
    </row>
    <row r="4897" spans="1:9">
      <c r="A4897" t="n">
        <v>50714</v>
      </c>
      <c r="B4897" s="54" t="n">
        <v>45</v>
      </c>
      <c r="C4897" s="7" t="n">
        <v>2</v>
      </c>
      <c r="D4897" s="7" t="n">
        <v>3</v>
      </c>
      <c r="E4897" s="7" t="n">
        <v>-8.02999973297119</v>
      </c>
      <c r="F4897" s="7" t="n">
        <v>5.25</v>
      </c>
      <c r="G4897" s="7" t="n">
        <v>-2.54999995231628</v>
      </c>
      <c r="H4897" s="7" t="n">
        <v>3500</v>
      </c>
    </row>
    <row r="4898" spans="1:9">
      <c r="A4898" t="s">
        <v>4</v>
      </c>
      <c r="B4898" s="4" t="s">
        <v>5</v>
      </c>
      <c r="C4898" s="4" t="s">
        <v>7</v>
      </c>
      <c r="D4898" s="4" t="s">
        <v>10</v>
      </c>
      <c r="E4898" s="4" t="s">
        <v>15</v>
      </c>
    </row>
    <row r="4899" spans="1:9">
      <c r="A4899" t="n">
        <v>50731</v>
      </c>
      <c r="B4899" s="41" t="n">
        <v>58</v>
      </c>
      <c r="C4899" s="7" t="n">
        <v>100</v>
      </c>
      <c r="D4899" s="7" t="n">
        <v>1000</v>
      </c>
      <c r="E4899" s="7" t="n">
        <v>1</v>
      </c>
    </row>
    <row r="4900" spans="1:9">
      <c r="A4900" t="s">
        <v>4</v>
      </c>
      <c r="B4900" s="4" t="s">
        <v>5</v>
      </c>
      <c r="C4900" s="4" t="s">
        <v>7</v>
      </c>
      <c r="D4900" s="4" t="s">
        <v>10</v>
      </c>
    </row>
    <row r="4901" spans="1:9">
      <c r="A4901" t="n">
        <v>50739</v>
      </c>
      <c r="B4901" s="41" t="n">
        <v>58</v>
      </c>
      <c r="C4901" s="7" t="n">
        <v>255</v>
      </c>
      <c r="D4901" s="7" t="n">
        <v>0</v>
      </c>
    </row>
    <row r="4902" spans="1:9">
      <c r="A4902" t="s">
        <v>4</v>
      </c>
      <c r="B4902" s="4" t="s">
        <v>5</v>
      </c>
      <c r="C4902" s="4" t="s">
        <v>8</v>
      </c>
      <c r="D4902" s="4" t="s">
        <v>8</v>
      </c>
    </row>
    <row r="4903" spans="1:9">
      <c r="A4903" t="n">
        <v>50743</v>
      </c>
      <c r="B4903" s="70" t="n">
        <v>70</v>
      </c>
      <c r="C4903" s="7" t="s">
        <v>29</v>
      </c>
      <c r="D4903" s="7" t="s">
        <v>525</v>
      </c>
    </row>
    <row r="4904" spans="1:9">
      <c r="A4904" t="s">
        <v>4</v>
      </c>
      <c r="B4904" s="4" t="s">
        <v>5</v>
      </c>
      <c r="C4904" s="4" t="s">
        <v>10</v>
      </c>
    </row>
    <row r="4905" spans="1:9">
      <c r="A4905" t="n">
        <v>50757</v>
      </c>
      <c r="B4905" s="27" t="n">
        <v>16</v>
      </c>
      <c r="C4905" s="7" t="n">
        <v>500</v>
      </c>
    </row>
    <row r="4906" spans="1:9">
      <c r="A4906" t="s">
        <v>4</v>
      </c>
      <c r="B4906" s="4" t="s">
        <v>5</v>
      </c>
      <c r="C4906" s="4" t="s">
        <v>10</v>
      </c>
      <c r="D4906" s="4" t="s">
        <v>10</v>
      </c>
      <c r="E4906" s="4" t="s">
        <v>15</v>
      </c>
      <c r="F4906" s="4" t="s">
        <v>15</v>
      </c>
      <c r="G4906" s="4" t="s">
        <v>15</v>
      </c>
      <c r="H4906" s="4" t="s">
        <v>15</v>
      </c>
      <c r="I4906" s="4" t="s">
        <v>7</v>
      </c>
      <c r="J4906" s="4" t="s">
        <v>10</v>
      </c>
    </row>
    <row r="4907" spans="1:9">
      <c r="A4907" t="n">
        <v>50760</v>
      </c>
      <c r="B4907" s="67" t="n">
        <v>55</v>
      </c>
      <c r="C4907" s="7" t="n">
        <v>0</v>
      </c>
      <c r="D4907" s="7" t="n">
        <v>65024</v>
      </c>
      <c r="E4907" s="7" t="n">
        <v>0</v>
      </c>
      <c r="F4907" s="7" t="n">
        <v>0</v>
      </c>
      <c r="G4907" s="7" t="n">
        <v>2.5</v>
      </c>
      <c r="H4907" s="7" t="n">
        <v>1.5</v>
      </c>
      <c r="I4907" s="7" t="n">
        <v>1</v>
      </c>
      <c r="J4907" s="7" t="n">
        <v>0</v>
      </c>
    </row>
    <row r="4908" spans="1:9">
      <c r="A4908" t="s">
        <v>4</v>
      </c>
      <c r="B4908" s="4" t="s">
        <v>5</v>
      </c>
      <c r="C4908" s="4" t="s">
        <v>10</v>
      </c>
      <c r="D4908" s="4" t="s">
        <v>7</v>
      </c>
    </row>
    <row r="4909" spans="1:9">
      <c r="A4909" t="n">
        <v>50784</v>
      </c>
      <c r="B4909" s="68" t="n">
        <v>56</v>
      </c>
      <c r="C4909" s="7" t="n">
        <v>0</v>
      </c>
      <c r="D4909" s="7" t="n">
        <v>0</v>
      </c>
    </row>
    <row r="4910" spans="1:9">
      <c r="A4910" t="s">
        <v>4</v>
      </c>
      <c r="B4910" s="4" t="s">
        <v>5</v>
      </c>
      <c r="C4910" s="4" t="s">
        <v>10</v>
      </c>
      <c r="D4910" s="4" t="s">
        <v>7</v>
      </c>
      <c r="E4910" s="4" t="s">
        <v>8</v>
      </c>
      <c r="F4910" s="4" t="s">
        <v>15</v>
      </c>
      <c r="G4910" s="4" t="s">
        <v>15</v>
      </c>
      <c r="H4910" s="4" t="s">
        <v>15</v>
      </c>
    </row>
    <row r="4911" spans="1:9">
      <c r="A4911" t="n">
        <v>50788</v>
      </c>
      <c r="B4911" s="30" t="n">
        <v>48</v>
      </c>
      <c r="C4911" s="7" t="n">
        <v>0</v>
      </c>
      <c r="D4911" s="7" t="n">
        <v>0</v>
      </c>
      <c r="E4911" s="7" t="s">
        <v>388</v>
      </c>
      <c r="F4911" s="7" t="n">
        <v>-1</v>
      </c>
      <c r="G4911" s="7" t="n">
        <v>1</v>
      </c>
      <c r="H4911" s="7" t="n">
        <v>0</v>
      </c>
    </row>
    <row r="4912" spans="1:9">
      <c r="A4912" t="s">
        <v>4</v>
      </c>
      <c r="B4912" s="4" t="s">
        <v>5</v>
      </c>
      <c r="C4912" s="4" t="s">
        <v>7</v>
      </c>
      <c r="D4912" s="4" t="s">
        <v>10</v>
      </c>
    </row>
    <row r="4913" spans="1:10">
      <c r="A4913" t="n">
        <v>50813</v>
      </c>
      <c r="B4913" s="54" t="n">
        <v>45</v>
      </c>
      <c r="C4913" s="7" t="n">
        <v>7</v>
      </c>
      <c r="D4913" s="7" t="n">
        <v>255</v>
      </c>
    </row>
    <row r="4914" spans="1:10">
      <c r="A4914" t="s">
        <v>4</v>
      </c>
      <c r="B4914" s="4" t="s">
        <v>5</v>
      </c>
      <c r="C4914" s="4" t="s">
        <v>7</v>
      </c>
      <c r="D4914" s="4" t="s">
        <v>10</v>
      </c>
      <c r="E4914" s="4" t="s">
        <v>8</v>
      </c>
    </row>
    <row r="4915" spans="1:10">
      <c r="A4915" t="n">
        <v>50817</v>
      </c>
      <c r="B4915" s="32" t="n">
        <v>51</v>
      </c>
      <c r="C4915" s="7" t="n">
        <v>4</v>
      </c>
      <c r="D4915" s="7" t="n">
        <v>0</v>
      </c>
      <c r="E4915" s="7" t="s">
        <v>526</v>
      </c>
    </row>
    <row r="4916" spans="1:10">
      <c r="A4916" t="s">
        <v>4</v>
      </c>
      <c r="B4916" s="4" t="s">
        <v>5</v>
      </c>
      <c r="C4916" s="4" t="s">
        <v>10</v>
      </c>
    </row>
    <row r="4917" spans="1:10">
      <c r="A4917" t="n">
        <v>50832</v>
      </c>
      <c r="B4917" s="27" t="n">
        <v>16</v>
      </c>
      <c r="C4917" s="7" t="n">
        <v>0</v>
      </c>
    </row>
    <row r="4918" spans="1:10">
      <c r="A4918" t="s">
        <v>4</v>
      </c>
      <c r="B4918" s="4" t="s">
        <v>5</v>
      </c>
      <c r="C4918" s="4" t="s">
        <v>10</v>
      </c>
      <c r="D4918" s="4" t="s">
        <v>59</v>
      </c>
      <c r="E4918" s="4" t="s">
        <v>7</v>
      </c>
      <c r="F4918" s="4" t="s">
        <v>7</v>
      </c>
      <c r="G4918" s="4" t="s">
        <v>59</v>
      </c>
      <c r="H4918" s="4" t="s">
        <v>7</v>
      </c>
      <c r="I4918" s="4" t="s">
        <v>7</v>
      </c>
      <c r="J4918" s="4" t="s">
        <v>59</v>
      </c>
      <c r="K4918" s="4" t="s">
        <v>7</v>
      </c>
      <c r="L4918" s="4" t="s">
        <v>7</v>
      </c>
    </row>
    <row r="4919" spans="1:10">
      <c r="A4919" t="n">
        <v>50835</v>
      </c>
      <c r="B4919" s="37" t="n">
        <v>26</v>
      </c>
      <c r="C4919" s="7" t="n">
        <v>0</v>
      </c>
      <c r="D4919" s="7" t="s">
        <v>527</v>
      </c>
      <c r="E4919" s="7" t="n">
        <v>2</v>
      </c>
      <c r="F4919" s="7" t="n">
        <v>3</v>
      </c>
      <c r="G4919" s="7" t="s">
        <v>528</v>
      </c>
      <c r="H4919" s="7" t="n">
        <v>2</v>
      </c>
      <c r="I4919" s="7" t="n">
        <v>3</v>
      </c>
      <c r="J4919" s="7" t="s">
        <v>529</v>
      </c>
      <c r="K4919" s="7" t="n">
        <v>2</v>
      </c>
      <c r="L4919" s="7" t="n">
        <v>0</v>
      </c>
    </row>
    <row r="4920" spans="1:10">
      <c r="A4920" t="s">
        <v>4</v>
      </c>
      <c r="B4920" s="4" t="s">
        <v>5</v>
      </c>
    </row>
    <row r="4921" spans="1:10">
      <c r="A4921" t="n">
        <v>51048</v>
      </c>
      <c r="B4921" s="38" t="n">
        <v>28</v>
      </c>
    </row>
    <row r="4922" spans="1:10">
      <c r="A4922" t="s">
        <v>4</v>
      </c>
      <c r="B4922" s="4" t="s">
        <v>5</v>
      </c>
      <c r="C4922" s="4" t="s">
        <v>7</v>
      </c>
      <c r="D4922" s="4" t="s">
        <v>10</v>
      </c>
      <c r="E4922" s="4" t="s">
        <v>15</v>
      </c>
    </row>
    <row r="4923" spans="1:10">
      <c r="A4923" t="n">
        <v>51049</v>
      </c>
      <c r="B4923" s="41" t="n">
        <v>58</v>
      </c>
      <c r="C4923" s="7" t="n">
        <v>0</v>
      </c>
      <c r="D4923" s="7" t="n">
        <v>1000</v>
      </c>
      <c r="E4923" s="7" t="n">
        <v>1</v>
      </c>
    </row>
    <row r="4924" spans="1:10">
      <c r="A4924" t="s">
        <v>4</v>
      </c>
      <c r="B4924" s="4" t="s">
        <v>5</v>
      </c>
      <c r="C4924" s="4" t="s">
        <v>7</v>
      </c>
      <c r="D4924" s="4" t="s">
        <v>10</v>
      </c>
    </row>
    <row r="4925" spans="1:10">
      <c r="A4925" t="n">
        <v>51057</v>
      </c>
      <c r="B4925" s="41" t="n">
        <v>58</v>
      </c>
      <c r="C4925" s="7" t="n">
        <v>255</v>
      </c>
      <c r="D4925" s="7" t="n">
        <v>0</v>
      </c>
    </row>
    <row r="4926" spans="1:10">
      <c r="A4926" t="s">
        <v>4</v>
      </c>
      <c r="B4926" s="4" t="s">
        <v>5</v>
      </c>
      <c r="C4926" s="4" t="s">
        <v>7</v>
      </c>
      <c r="D4926" s="4" t="s">
        <v>7</v>
      </c>
      <c r="E4926" s="4" t="s">
        <v>16</v>
      </c>
      <c r="F4926" s="4" t="s">
        <v>7</v>
      </c>
      <c r="G4926" s="4" t="s">
        <v>7</v>
      </c>
    </row>
    <row r="4927" spans="1:10">
      <c r="A4927" t="n">
        <v>51061</v>
      </c>
      <c r="B4927" s="71" t="n">
        <v>8</v>
      </c>
      <c r="C4927" s="7" t="n">
        <v>9</v>
      </c>
      <c r="D4927" s="7" t="n">
        <v>0</v>
      </c>
      <c r="E4927" s="7" t="n">
        <v>2</v>
      </c>
      <c r="F4927" s="7" t="n">
        <v>19</v>
      </c>
      <c r="G4927" s="7" t="n">
        <v>1</v>
      </c>
    </row>
    <row r="4928" spans="1:10">
      <c r="A4928" t="s">
        <v>4</v>
      </c>
      <c r="B4928" s="4" t="s">
        <v>5</v>
      </c>
      <c r="C4928" s="4" t="s">
        <v>10</v>
      </c>
    </row>
    <row r="4929" spans="1:12">
      <c r="A4929" t="n">
        <v>51070</v>
      </c>
      <c r="B4929" s="11" t="n">
        <v>12</v>
      </c>
      <c r="C4929" s="7" t="n">
        <v>8473</v>
      </c>
    </row>
    <row r="4930" spans="1:12">
      <c r="A4930" t="s">
        <v>4</v>
      </c>
      <c r="B4930" s="4" t="s">
        <v>5</v>
      </c>
      <c r="C4930" s="4" t="s">
        <v>10</v>
      </c>
    </row>
    <row r="4931" spans="1:12">
      <c r="A4931" t="n">
        <v>51073</v>
      </c>
      <c r="B4931" s="11" t="n">
        <v>12</v>
      </c>
      <c r="C4931" s="7" t="n">
        <v>8949</v>
      </c>
    </row>
    <row r="4932" spans="1:12">
      <c r="A4932" t="s">
        <v>4</v>
      </c>
      <c r="B4932" s="4" t="s">
        <v>5</v>
      </c>
      <c r="C4932" s="4" t="s">
        <v>10</v>
      </c>
      <c r="D4932" s="4" t="s">
        <v>7</v>
      </c>
      <c r="E4932" s="4" t="s">
        <v>10</v>
      </c>
    </row>
    <row r="4933" spans="1:12">
      <c r="A4933" t="n">
        <v>51076</v>
      </c>
      <c r="B4933" s="60" t="n">
        <v>104</v>
      </c>
      <c r="C4933" s="7" t="n">
        <v>105</v>
      </c>
      <c r="D4933" s="7" t="n">
        <v>1</v>
      </c>
      <c r="E4933" s="7" t="n">
        <v>9</v>
      </c>
    </row>
    <row r="4934" spans="1:12">
      <c r="A4934" t="s">
        <v>4</v>
      </c>
      <c r="B4934" s="4" t="s">
        <v>5</v>
      </c>
    </row>
    <row r="4935" spans="1:12">
      <c r="A4935" t="n">
        <v>51082</v>
      </c>
      <c r="B4935" s="5" t="n">
        <v>1</v>
      </c>
    </row>
    <row r="4936" spans="1:12">
      <c r="A4936" t="s">
        <v>4</v>
      </c>
      <c r="B4936" s="4" t="s">
        <v>5</v>
      </c>
      <c r="C4936" s="4" t="s">
        <v>10</v>
      </c>
      <c r="D4936" s="4" t="s">
        <v>7</v>
      </c>
      <c r="E4936" s="4" t="s">
        <v>7</v>
      </c>
    </row>
    <row r="4937" spans="1:12">
      <c r="A4937" t="n">
        <v>51083</v>
      </c>
      <c r="B4937" s="60" t="n">
        <v>104</v>
      </c>
      <c r="C4937" s="7" t="n">
        <v>105</v>
      </c>
      <c r="D4937" s="7" t="n">
        <v>3</v>
      </c>
      <c r="E4937" s="7" t="n">
        <v>2</v>
      </c>
    </row>
    <row r="4938" spans="1:12">
      <c r="A4938" t="s">
        <v>4</v>
      </c>
      <c r="B4938" s="4" t="s">
        <v>5</v>
      </c>
    </row>
    <row r="4939" spans="1:12">
      <c r="A4939" t="n">
        <v>51088</v>
      </c>
      <c r="B4939" s="5" t="n">
        <v>1</v>
      </c>
    </row>
    <row r="4940" spans="1:12">
      <c r="A4940" t="s">
        <v>4</v>
      </c>
      <c r="B4940" s="4" t="s">
        <v>5</v>
      </c>
      <c r="C4940" s="4" t="s">
        <v>10</v>
      </c>
      <c r="D4940" s="4" t="s">
        <v>7</v>
      </c>
      <c r="E4940" s="4" t="s">
        <v>7</v>
      </c>
    </row>
    <row r="4941" spans="1:12">
      <c r="A4941" t="n">
        <v>51089</v>
      </c>
      <c r="B4941" s="60" t="n">
        <v>104</v>
      </c>
      <c r="C4941" s="7" t="n">
        <v>106</v>
      </c>
      <c r="D4941" s="7" t="n">
        <v>3</v>
      </c>
      <c r="E4941" s="7" t="n">
        <v>1</v>
      </c>
    </row>
    <row r="4942" spans="1:12">
      <c r="A4942" t="s">
        <v>4</v>
      </c>
      <c r="B4942" s="4" t="s">
        <v>5</v>
      </c>
    </row>
    <row r="4943" spans="1:12">
      <c r="A4943" t="n">
        <v>51094</v>
      </c>
      <c r="B4943" s="5" t="n">
        <v>1</v>
      </c>
    </row>
    <row r="4944" spans="1:12">
      <c r="A4944" t="s">
        <v>4</v>
      </c>
      <c r="B4944" s="4" t="s">
        <v>5</v>
      </c>
      <c r="C4944" s="4" t="s">
        <v>10</v>
      </c>
      <c r="D4944" s="4" t="s">
        <v>7</v>
      </c>
      <c r="E4944" s="4" t="s">
        <v>10</v>
      </c>
    </row>
    <row r="4945" spans="1:5">
      <c r="A4945" t="n">
        <v>51095</v>
      </c>
      <c r="B4945" s="60" t="n">
        <v>104</v>
      </c>
      <c r="C4945" s="7" t="n">
        <v>106</v>
      </c>
      <c r="D4945" s="7" t="n">
        <v>1</v>
      </c>
      <c r="E4945" s="7" t="n">
        <v>0</v>
      </c>
    </row>
    <row r="4946" spans="1:5">
      <c r="A4946" t="s">
        <v>4</v>
      </c>
      <c r="B4946" s="4" t="s">
        <v>5</v>
      </c>
    </row>
    <row r="4947" spans="1:5">
      <c r="A4947" t="n">
        <v>51101</v>
      </c>
      <c r="B4947" s="5" t="n">
        <v>1</v>
      </c>
    </row>
    <row r="4948" spans="1:5">
      <c r="A4948" t="s">
        <v>4</v>
      </c>
      <c r="B4948" s="4" t="s">
        <v>5</v>
      </c>
      <c r="C4948" s="4" t="s">
        <v>7</v>
      </c>
      <c r="D4948" s="4" t="s">
        <v>10</v>
      </c>
      <c r="E4948" s="4" t="s">
        <v>10</v>
      </c>
    </row>
    <row r="4949" spans="1:5">
      <c r="A4949" t="n">
        <v>51102</v>
      </c>
      <c r="B4949" s="72" t="n">
        <v>135</v>
      </c>
      <c r="C4949" s="7" t="n">
        <v>0</v>
      </c>
      <c r="D4949" s="7" t="n">
        <v>2</v>
      </c>
      <c r="E4949" s="7" t="n">
        <v>16</v>
      </c>
    </row>
    <row r="4950" spans="1:5">
      <c r="A4950" t="s">
        <v>4</v>
      </c>
      <c r="B4950" s="4" t="s">
        <v>5</v>
      </c>
      <c r="C4950" s="4" t="s">
        <v>7</v>
      </c>
      <c r="D4950" s="4" t="s">
        <v>10</v>
      </c>
      <c r="E4950" s="4" t="s">
        <v>10</v>
      </c>
    </row>
    <row r="4951" spans="1:5">
      <c r="A4951" t="n">
        <v>51108</v>
      </c>
      <c r="B4951" s="72" t="n">
        <v>135</v>
      </c>
      <c r="C4951" s="7" t="n">
        <v>0</v>
      </c>
      <c r="D4951" s="7" t="n">
        <v>15</v>
      </c>
      <c r="E4951" s="7" t="n">
        <v>1</v>
      </c>
    </row>
    <row r="4952" spans="1:5">
      <c r="A4952" t="s">
        <v>4</v>
      </c>
      <c r="B4952" s="4" t="s">
        <v>5</v>
      </c>
      <c r="C4952" s="4" t="s">
        <v>7</v>
      </c>
      <c r="D4952" s="4" t="s">
        <v>10</v>
      </c>
      <c r="E4952" s="4" t="s">
        <v>7</v>
      </c>
      <c r="F4952" s="4" t="s">
        <v>11</v>
      </c>
    </row>
    <row r="4953" spans="1:5">
      <c r="A4953" t="n">
        <v>51114</v>
      </c>
      <c r="B4953" s="9" t="n">
        <v>5</v>
      </c>
      <c r="C4953" s="7" t="n">
        <v>30</v>
      </c>
      <c r="D4953" s="7" t="n">
        <v>6506</v>
      </c>
      <c r="E4953" s="7" t="n">
        <v>1</v>
      </c>
      <c r="F4953" s="10" t="n">
        <f t="normal" ca="1">A4959</f>
        <v>0</v>
      </c>
    </row>
    <row r="4954" spans="1:5">
      <c r="A4954" t="s">
        <v>4</v>
      </c>
      <c r="B4954" s="4" t="s">
        <v>5</v>
      </c>
      <c r="C4954" s="4" t="s">
        <v>10</v>
      </c>
      <c r="D4954" s="4" t="s">
        <v>10</v>
      </c>
    </row>
    <row r="4955" spans="1:5">
      <c r="A4955" t="n">
        <v>51123</v>
      </c>
      <c r="B4955" s="73" t="n">
        <v>126</v>
      </c>
      <c r="C4955" s="7" t="n">
        <v>5</v>
      </c>
      <c r="D4955" s="7" t="n">
        <v>6529</v>
      </c>
    </row>
    <row r="4956" spans="1:5">
      <c r="A4956" t="s">
        <v>4</v>
      </c>
      <c r="B4956" s="4" t="s">
        <v>5</v>
      </c>
      <c r="C4956" s="4" t="s">
        <v>11</v>
      </c>
    </row>
    <row r="4957" spans="1:5">
      <c r="A4957" t="n">
        <v>51128</v>
      </c>
      <c r="B4957" s="12" t="n">
        <v>3</v>
      </c>
      <c r="C4957" s="10" t="n">
        <f t="normal" ca="1">A4961</f>
        <v>0</v>
      </c>
    </row>
    <row r="4958" spans="1:5">
      <c r="A4958" t="s">
        <v>4</v>
      </c>
      <c r="B4958" s="4" t="s">
        <v>5</v>
      </c>
      <c r="C4958" s="4" t="s">
        <v>10</v>
      </c>
      <c r="D4958" s="4" t="s">
        <v>10</v>
      </c>
    </row>
    <row r="4959" spans="1:5">
      <c r="A4959" t="n">
        <v>51133</v>
      </c>
      <c r="B4959" s="73" t="n">
        <v>126</v>
      </c>
      <c r="C4959" s="7" t="n">
        <v>2</v>
      </c>
      <c r="D4959" s="7" t="n">
        <v>6529</v>
      </c>
    </row>
    <row r="4960" spans="1:5">
      <c r="A4960" t="s">
        <v>4</v>
      </c>
      <c r="B4960" s="4" t="s">
        <v>5</v>
      </c>
      <c r="C4960" s="4" t="s">
        <v>8</v>
      </c>
      <c r="D4960" s="4" t="s">
        <v>8</v>
      </c>
    </row>
    <row r="4961" spans="1:6">
      <c r="A4961" t="n">
        <v>51138</v>
      </c>
      <c r="B4961" s="70" t="n">
        <v>70</v>
      </c>
      <c r="C4961" s="7" t="s">
        <v>29</v>
      </c>
      <c r="D4961" s="7" t="s">
        <v>530</v>
      </c>
    </row>
    <row r="4962" spans="1:6">
      <c r="A4962" t="s">
        <v>4</v>
      </c>
      <c r="B4962" s="4" t="s">
        <v>5</v>
      </c>
      <c r="C4962" s="4" t="s">
        <v>7</v>
      </c>
    </row>
    <row r="4963" spans="1:6">
      <c r="A4963" t="n">
        <v>51151</v>
      </c>
      <c r="B4963" s="74" t="n">
        <v>148</v>
      </c>
      <c r="C4963" s="7" t="n">
        <v>0</v>
      </c>
    </row>
    <row r="4964" spans="1:6">
      <c r="A4964" t="s">
        <v>4</v>
      </c>
      <c r="B4964" s="4" t="s">
        <v>5</v>
      </c>
      <c r="C4964" s="4" t="s">
        <v>7</v>
      </c>
      <c r="D4964" s="4" t="s">
        <v>10</v>
      </c>
      <c r="E4964" s="4" t="s">
        <v>10</v>
      </c>
      <c r="F4964" s="4" t="s">
        <v>10</v>
      </c>
    </row>
    <row r="4965" spans="1:6">
      <c r="A4965" t="n">
        <v>51153</v>
      </c>
      <c r="B4965" s="61" t="n">
        <v>63</v>
      </c>
      <c r="C4965" s="7" t="n">
        <v>0</v>
      </c>
      <c r="D4965" s="7" t="n">
        <v>15</v>
      </c>
      <c r="E4965" s="7" t="n">
        <v>0</v>
      </c>
      <c r="F4965" s="7" t="n">
        <v>57</v>
      </c>
    </row>
    <row r="4966" spans="1:6">
      <c r="A4966" t="s">
        <v>4</v>
      </c>
      <c r="B4966" s="4" t="s">
        <v>5</v>
      </c>
      <c r="C4966" s="4" t="s">
        <v>7</v>
      </c>
      <c r="D4966" s="4" t="s">
        <v>10</v>
      </c>
      <c r="E4966" s="4" t="s">
        <v>16</v>
      </c>
    </row>
    <row r="4967" spans="1:6">
      <c r="A4967" t="n">
        <v>51161</v>
      </c>
      <c r="B4967" s="75" t="n">
        <v>101</v>
      </c>
      <c r="C4967" s="7" t="n">
        <v>0</v>
      </c>
      <c r="D4967" s="7" t="n">
        <v>1953</v>
      </c>
      <c r="E4967" s="7" t="n">
        <v>1</v>
      </c>
    </row>
    <row r="4968" spans="1:6">
      <c r="A4968" t="s">
        <v>4</v>
      </c>
      <c r="B4968" s="4" t="s">
        <v>5</v>
      </c>
      <c r="C4968" s="4" t="s">
        <v>7</v>
      </c>
      <c r="D4968" s="4" t="s">
        <v>10</v>
      </c>
      <c r="E4968" s="4" t="s">
        <v>16</v>
      </c>
    </row>
    <row r="4969" spans="1:6">
      <c r="A4969" t="n">
        <v>51169</v>
      </c>
      <c r="B4969" s="75" t="n">
        <v>101</v>
      </c>
      <c r="C4969" s="7" t="n">
        <v>0</v>
      </c>
      <c r="D4969" s="7" t="n">
        <v>403</v>
      </c>
      <c r="E4969" s="7" t="n">
        <v>1</v>
      </c>
    </row>
    <row r="4970" spans="1:6">
      <c r="A4970" t="s">
        <v>4</v>
      </c>
      <c r="B4970" s="4" t="s">
        <v>5</v>
      </c>
      <c r="C4970" s="4" t="s">
        <v>7</v>
      </c>
      <c r="D4970" s="4" t="s">
        <v>10</v>
      </c>
      <c r="E4970" s="4" t="s">
        <v>16</v>
      </c>
    </row>
    <row r="4971" spans="1:6">
      <c r="A4971" t="n">
        <v>51177</v>
      </c>
      <c r="B4971" s="75" t="n">
        <v>101</v>
      </c>
      <c r="C4971" s="7" t="n">
        <v>0</v>
      </c>
      <c r="D4971" s="7" t="n">
        <v>553</v>
      </c>
      <c r="E4971" s="7" t="n">
        <v>1</v>
      </c>
    </row>
    <row r="4972" spans="1:6">
      <c r="A4972" t="s">
        <v>4</v>
      </c>
      <c r="B4972" s="4" t="s">
        <v>5</v>
      </c>
      <c r="C4972" s="4" t="s">
        <v>7</v>
      </c>
      <c r="D4972" s="4" t="s">
        <v>10</v>
      </c>
      <c r="E4972" s="4" t="s">
        <v>10</v>
      </c>
      <c r="F4972" s="4" t="s">
        <v>7</v>
      </c>
    </row>
    <row r="4973" spans="1:6">
      <c r="A4973" t="n">
        <v>51185</v>
      </c>
      <c r="B4973" s="76" t="n">
        <v>102</v>
      </c>
      <c r="C4973" s="7" t="n">
        <v>0</v>
      </c>
      <c r="D4973" s="7" t="n">
        <v>15</v>
      </c>
      <c r="E4973" s="7" t="n">
        <v>1953</v>
      </c>
      <c r="F4973" s="7" t="n">
        <v>255</v>
      </c>
    </row>
    <row r="4974" spans="1:6">
      <c r="A4974" t="s">
        <v>4</v>
      </c>
      <c r="B4974" s="4" t="s">
        <v>5</v>
      </c>
      <c r="C4974" s="4" t="s">
        <v>7</v>
      </c>
      <c r="D4974" s="4" t="s">
        <v>10</v>
      </c>
      <c r="E4974" s="4" t="s">
        <v>10</v>
      </c>
      <c r="F4974" s="4" t="s">
        <v>7</v>
      </c>
    </row>
    <row r="4975" spans="1:6">
      <c r="A4975" t="n">
        <v>51192</v>
      </c>
      <c r="B4975" s="76" t="n">
        <v>102</v>
      </c>
      <c r="C4975" s="7" t="n">
        <v>0</v>
      </c>
      <c r="D4975" s="7" t="n">
        <v>15</v>
      </c>
      <c r="E4975" s="7" t="n">
        <v>403</v>
      </c>
      <c r="F4975" s="7" t="n">
        <v>255</v>
      </c>
    </row>
    <row r="4976" spans="1:6">
      <c r="A4976" t="s">
        <v>4</v>
      </c>
      <c r="B4976" s="4" t="s">
        <v>5</v>
      </c>
      <c r="C4976" s="4" t="s">
        <v>7</v>
      </c>
      <c r="D4976" s="4" t="s">
        <v>10</v>
      </c>
      <c r="E4976" s="4" t="s">
        <v>10</v>
      </c>
      <c r="F4976" s="4" t="s">
        <v>7</v>
      </c>
    </row>
    <row r="4977" spans="1:6">
      <c r="A4977" t="n">
        <v>51199</v>
      </c>
      <c r="B4977" s="76" t="n">
        <v>102</v>
      </c>
      <c r="C4977" s="7" t="n">
        <v>0</v>
      </c>
      <c r="D4977" s="7" t="n">
        <v>15</v>
      </c>
      <c r="E4977" s="7" t="n">
        <v>553</v>
      </c>
      <c r="F4977" s="7" t="n">
        <v>255</v>
      </c>
    </row>
    <row r="4978" spans="1:6">
      <c r="A4978" t="s">
        <v>4</v>
      </c>
      <c r="B4978" s="4" t="s">
        <v>5</v>
      </c>
      <c r="C4978" s="4" t="s">
        <v>7</v>
      </c>
      <c r="D4978" s="4" t="s">
        <v>10</v>
      </c>
      <c r="E4978" s="4" t="s">
        <v>7</v>
      </c>
      <c r="F4978" s="4" t="s">
        <v>7</v>
      </c>
      <c r="G4978" s="4" t="s">
        <v>7</v>
      </c>
    </row>
    <row r="4979" spans="1:6">
      <c r="A4979" t="n">
        <v>51206</v>
      </c>
      <c r="B4979" s="76" t="n">
        <v>102</v>
      </c>
      <c r="C4979" s="7" t="n">
        <v>6</v>
      </c>
      <c r="D4979" s="7" t="n">
        <v>15</v>
      </c>
      <c r="E4979" s="7" t="n">
        <v>255</v>
      </c>
      <c r="F4979" s="7" t="n">
        <v>1</v>
      </c>
      <c r="G4979" s="7" t="n">
        <v>1</v>
      </c>
    </row>
    <row r="4980" spans="1:6">
      <c r="A4980" t="s">
        <v>4</v>
      </c>
      <c r="B4980" s="4" t="s">
        <v>5</v>
      </c>
      <c r="C4980" s="4" t="s">
        <v>7</v>
      </c>
      <c r="D4980" s="4" t="s">
        <v>10</v>
      </c>
      <c r="E4980" s="4" t="s">
        <v>7</v>
      </c>
      <c r="F4980" s="4" t="s">
        <v>7</v>
      </c>
      <c r="G4980" s="4" t="s">
        <v>7</v>
      </c>
    </row>
    <row r="4981" spans="1:6">
      <c r="A4981" t="n">
        <v>51213</v>
      </c>
      <c r="B4981" s="76" t="n">
        <v>102</v>
      </c>
      <c r="C4981" s="7" t="n">
        <v>6</v>
      </c>
      <c r="D4981" s="7" t="n">
        <v>15</v>
      </c>
      <c r="E4981" s="7" t="n">
        <v>1</v>
      </c>
      <c r="F4981" s="7" t="n">
        <v>2</v>
      </c>
      <c r="G4981" s="7" t="n">
        <v>1</v>
      </c>
    </row>
    <row r="4982" spans="1:6">
      <c r="A4982" t="s">
        <v>4</v>
      </c>
      <c r="B4982" s="4" t="s">
        <v>5</v>
      </c>
      <c r="C4982" s="4" t="s">
        <v>7</v>
      </c>
      <c r="D4982" s="4" t="s">
        <v>10</v>
      </c>
      <c r="E4982" s="4" t="s">
        <v>7</v>
      </c>
      <c r="F4982" s="4" t="s">
        <v>7</v>
      </c>
      <c r="G4982" s="4" t="s">
        <v>7</v>
      </c>
    </row>
    <row r="4983" spans="1:6">
      <c r="A4983" t="n">
        <v>51220</v>
      </c>
      <c r="B4983" s="76" t="n">
        <v>102</v>
      </c>
      <c r="C4983" s="7" t="n">
        <v>6</v>
      </c>
      <c r="D4983" s="7" t="n">
        <v>15</v>
      </c>
      <c r="E4983" s="7" t="n">
        <v>2</v>
      </c>
      <c r="F4983" s="7" t="n">
        <v>2</v>
      </c>
      <c r="G4983" s="7" t="n">
        <v>1</v>
      </c>
    </row>
    <row r="4984" spans="1:6">
      <c r="A4984" t="s">
        <v>4</v>
      </c>
      <c r="B4984" s="4" t="s">
        <v>5</v>
      </c>
      <c r="C4984" s="4" t="s">
        <v>7</v>
      </c>
      <c r="D4984" s="4" t="s">
        <v>10</v>
      </c>
      <c r="E4984" s="4" t="s">
        <v>7</v>
      </c>
      <c r="F4984" s="4" t="s">
        <v>7</v>
      </c>
      <c r="G4984" s="4" t="s">
        <v>7</v>
      </c>
    </row>
    <row r="4985" spans="1:6">
      <c r="A4985" t="n">
        <v>51227</v>
      </c>
      <c r="B4985" s="76" t="n">
        <v>102</v>
      </c>
      <c r="C4985" s="7" t="n">
        <v>6</v>
      </c>
      <c r="D4985" s="7" t="n">
        <v>15</v>
      </c>
      <c r="E4985" s="7" t="n">
        <v>3</v>
      </c>
      <c r="F4985" s="7" t="n">
        <v>2</v>
      </c>
      <c r="G4985" s="7" t="n">
        <v>1</v>
      </c>
    </row>
    <row r="4986" spans="1:6">
      <c r="A4986" t="s">
        <v>4</v>
      </c>
      <c r="B4986" s="4" t="s">
        <v>5</v>
      </c>
      <c r="C4986" s="4" t="s">
        <v>7</v>
      </c>
      <c r="D4986" s="4" t="s">
        <v>10</v>
      </c>
      <c r="E4986" s="4" t="s">
        <v>7</v>
      </c>
      <c r="F4986" s="4" t="s">
        <v>7</v>
      </c>
      <c r="G4986" s="4" t="s">
        <v>7</v>
      </c>
    </row>
    <row r="4987" spans="1:6">
      <c r="A4987" t="n">
        <v>51234</v>
      </c>
      <c r="B4987" s="76" t="n">
        <v>102</v>
      </c>
      <c r="C4987" s="7" t="n">
        <v>6</v>
      </c>
      <c r="D4987" s="7" t="n">
        <v>15</v>
      </c>
      <c r="E4987" s="7" t="n">
        <v>4</v>
      </c>
      <c r="F4987" s="7" t="n">
        <v>2</v>
      </c>
      <c r="G4987" s="7" t="n">
        <v>1</v>
      </c>
    </row>
    <row r="4988" spans="1:6">
      <c r="A4988" t="s">
        <v>4</v>
      </c>
      <c r="B4988" s="4" t="s">
        <v>5</v>
      </c>
      <c r="C4988" s="4" t="s">
        <v>7</v>
      </c>
      <c r="D4988" s="4" t="s">
        <v>10</v>
      </c>
      <c r="E4988" s="4" t="s">
        <v>7</v>
      </c>
      <c r="F4988" s="4" t="s">
        <v>7</v>
      </c>
      <c r="G4988" s="4" t="s">
        <v>7</v>
      </c>
    </row>
    <row r="4989" spans="1:6">
      <c r="A4989" t="n">
        <v>51241</v>
      </c>
      <c r="B4989" s="76" t="n">
        <v>102</v>
      </c>
      <c r="C4989" s="7" t="n">
        <v>6</v>
      </c>
      <c r="D4989" s="7" t="n">
        <v>15</v>
      </c>
      <c r="E4989" s="7" t="n">
        <v>5</v>
      </c>
      <c r="F4989" s="7" t="n">
        <v>2</v>
      </c>
      <c r="G4989" s="7" t="n">
        <v>1</v>
      </c>
    </row>
    <row r="4990" spans="1:6">
      <c r="A4990" t="s">
        <v>4</v>
      </c>
      <c r="B4990" s="4" t="s">
        <v>5</v>
      </c>
      <c r="C4990" s="4" t="s">
        <v>7</v>
      </c>
      <c r="D4990" s="4" t="s">
        <v>10</v>
      </c>
      <c r="E4990" s="4" t="s">
        <v>7</v>
      </c>
      <c r="F4990" s="4" t="s">
        <v>7</v>
      </c>
      <c r="G4990" s="4" t="s">
        <v>7</v>
      </c>
    </row>
    <row r="4991" spans="1:6">
      <c r="A4991" t="n">
        <v>51248</v>
      </c>
      <c r="B4991" s="76" t="n">
        <v>102</v>
      </c>
      <c r="C4991" s="7" t="n">
        <v>6</v>
      </c>
      <c r="D4991" s="7" t="n">
        <v>15</v>
      </c>
      <c r="E4991" s="7" t="n">
        <v>6</v>
      </c>
      <c r="F4991" s="7" t="n">
        <v>2</v>
      </c>
      <c r="G4991" s="7" t="n">
        <v>1</v>
      </c>
    </row>
    <row r="4992" spans="1:6">
      <c r="A4992" t="s">
        <v>4</v>
      </c>
      <c r="B4992" s="4" t="s">
        <v>5</v>
      </c>
      <c r="C4992" s="4" t="s">
        <v>7</v>
      </c>
      <c r="D4992" s="4" t="s">
        <v>10</v>
      </c>
      <c r="E4992" s="4" t="s">
        <v>7</v>
      </c>
      <c r="F4992" s="4" t="s">
        <v>7</v>
      </c>
      <c r="G4992" s="4" t="s">
        <v>7</v>
      </c>
    </row>
    <row r="4993" spans="1:7">
      <c r="A4993" t="n">
        <v>51255</v>
      </c>
      <c r="B4993" s="76" t="n">
        <v>102</v>
      </c>
      <c r="C4993" s="7" t="n">
        <v>6</v>
      </c>
      <c r="D4993" s="7" t="n">
        <v>15</v>
      </c>
      <c r="E4993" s="7" t="n">
        <v>7</v>
      </c>
      <c r="F4993" s="7" t="n">
        <v>2</v>
      </c>
      <c r="G4993" s="7" t="n">
        <v>1</v>
      </c>
    </row>
    <row r="4994" spans="1:7">
      <c r="A4994" t="s">
        <v>4</v>
      </c>
      <c r="B4994" s="4" t="s">
        <v>5</v>
      </c>
      <c r="C4994" s="4" t="s">
        <v>7</v>
      </c>
      <c r="D4994" s="4" t="s">
        <v>10</v>
      </c>
      <c r="E4994" s="4" t="s">
        <v>7</v>
      </c>
      <c r="F4994" s="4" t="s">
        <v>7</v>
      </c>
      <c r="G4994" s="4" t="s">
        <v>7</v>
      </c>
    </row>
    <row r="4995" spans="1:7">
      <c r="A4995" t="n">
        <v>51262</v>
      </c>
      <c r="B4995" s="76" t="n">
        <v>102</v>
      </c>
      <c r="C4995" s="7" t="n">
        <v>6</v>
      </c>
      <c r="D4995" s="7" t="n">
        <v>15</v>
      </c>
      <c r="E4995" s="7" t="n">
        <v>8</v>
      </c>
      <c r="F4995" s="7" t="n">
        <v>2</v>
      </c>
      <c r="G4995" s="7" t="n">
        <v>1</v>
      </c>
    </row>
    <row r="4996" spans="1:7">
      <c r="A4996" t="s">
        <v>4</v>
      </c>
      <c r="B4996" s="4" t="s">
        <v>5</v>
      </c>
      <c r="C4996" s="4" t="s">
        <v>7</v>
      </c>
      <c r="D4996" s="4" t="s">
        <v>10</v>
      </c>
      <c r="E4996" s="4" t="s">
        <v>16</v>
      </c>
    </row>
    <row r="4997" spans="1:7">
      <c r="A4997" t="n">
        <v>51269</v>
      </c>
      <c r="B4997" s="75" t="n">
        <v>101</v>
      </c>
      <c r="C4997" s="7" t="n">
        <v>0</v>
      </c>
      <c r="D4997" s="7" t="n">
        <v>3213</v>
      </c>
      <c r="E4997" s="7" t="n">
        <v>1</v>
      </c>
    </row>
    <row r="4998" spans="1:7">
      <c r="A4998" t="s">
        <v>4</v>
      </c>
      <c r="B4998" s="4" t="s">
        <v>5</v>
      </c>
      <c r="C4998" s="4" t="s">
        <v>7</v>
      </c>
      <c r="D4998" s="4" t="s">
        <v>10</v>
      </c>
      <c r="E4998" s="4" t="s">
        <v>16</v>
      </c>
    </row>
    <row r="4999" spans="1:7">
      <c r="A4999" t="n">
        <v>51277</v>
      </c>
      <c r="B4999" s="75" t="n">
        <v>101</v>
      </c>
      <c r="C4999" s="7" t="n">
        <v>0</v>
      </c>
      <c r="D4999" s="7" t="n">
        <v>3351</v>
      </c>
      <c r="E4999" s="7" t="n">
        <v>1</v>
      </c>
    </row>
    <row r="5000" spans="1:7">
      <c r="A5000" t="s">
        <v>4</v>
      </c>
      <c r="B5000" s="4" t="s">
        <v>5</v>
      </c>
      <c r="C5000" s="4" t="s">
        <v>7</v>
      </c>
      <c r="D5000" s="4" t="s">
        <v>10</v>
      </c>
      <c r="E5000" s="4" t="s">
        <v>16</v>
      </c>
    </row>
    <row r="5001" spans="1:7">
      <c r="A5001" t="n">
        <v>51285</v>
      </c>
      <c r="B5001" s="75" t="n">
        <v>101</v>
      </c>
      <c r="C5001" s="7" t="n">
        <v>0</v>
      </c>
      <c r="D5001" s="7" t="n">
        <v>3605</v>
      </c>
      <c r="E5001" s="7" t="n">
        <v>1</v>
      </c>
    </row>
    <row r="5002" spans="1:7">
      <c r="A5002" t="s">
        <v>4</v>
      </c>
      <c r="B5002" s="4" t="s">
        <v>5</v>
      </c>
      <c r="C5002" s="4" t="s">
        <v>7</v>
      </c>
      <c r="D5002" s="4" t="s">
        <v>10</v>
      </c>
      <c r="E5002" s="4" t="s">
        <v>16</v>
      </c>
    </row>
    <row r="5003" spans="1:7">
      <c r="A5003" t="n">
        <v>51293</v>
      </c>
      <c r="B5003" s="75" t="n">
        <v>101</v>
      </c>
      <c r="C5003" s="7" t="n">
        <v>0</v>
      </c>
      <c r="D5003" s="7" t="n">
        <v>3368</v>
      </c>
      <c r="E5003" s="7" t="n">
        <v>1</v>
      </c>
    </row>
    <row r="5004" spans="1:7">
      <c r="A5004" t="s">
        <v>4</v>
      </c>
      <c r="B5004" s="4" t="s">
        <v>5</v>
      </c>
      <c r="C5004" s="4" t="s">
        <v>7</v>
      </c>
      <c r="D5004" s="4" t="s">
        <v>10</v>
      </c>
      <c r="E5004" s="4" t="s">
        <v>16</v>
      </c>
    </row>
    <row r="5005" spans="1:7">
      <c r="A5005" t="n">
        <v>51301</v>
      </c>
      <c r="B5005" s="75" t="n">
        <v>101</v>
      </c>
      <c r="C5005" s="7" t="n">
        <v>0</v>
      </c>
      <c r="D5005" s="7" t="n">
        <v>3559</v>
      </c>
      <c r="E5005" s="7" t="n">
        <v>1</v>
      </c>
    </row>
    <row r="5006" spans="1:7">
      <c r="A5006" t="s">
        <v>4</v>
      </c>
      <c r="B5006" s="4" t="s">
        <v>5</v>
      </c>
      <c r="C5006" s="4" t="s">
        <v>7</v>
      </c>
      <c r="D5006" s="4" t="s">
        <v>10</v>
      </c>
      <c r="E5006" s="4" t="s">
        <v>10</v>
      </c>
      <c r="F5006" s="4" t="s">
        <v>7</v>
      </c>
      <c r="G5006" s="4" t="s">
        <v>7</v>
      </c>
    </row>
    <row r="5007" spans="1:7">
      <c r="A5007" t="n">
        <v>51309</v>
      </c>
      <c r="B5007" s="76" t="n">
        <v>102</v>
      </c>
      <c r="C5007" s="7" t="n">
        <v>3</v>
      </c>
      <c r="D5007" s="7" t="n">
        <v>15</v>
      </c>
      <c r="E5007" s="7" t="n">
        <v>3213</v>
      </c>
      <c r="F5007" s="7" t="n">
        <v>0</v>
      </c>
      <c r="G5007" s="7" t="n">
        <v>1</v>
      </c>
    </row>
    <row r="5008" spans="1:7">
      <c r="A5008" t="s">
        <v>4</v>
      </c>
      <c r="B5008" s="4" t="s">
        <v>5</v>
      </c>
      <c r="C5008" s="4" t="s">
        <v>7</v>
      </c>
      <c r="D5008" s="4" t="s">
        <v>10</v>
      </c>
      <c r="E5008" s="4" t="s">
        <v>10</v>
      </c>
      <c r="F5008" s="4" t="s">
        <v>7</v>
      </c>
      <c r="G5008" s="4" t="s">
        <v>7</v>
      </c>
    </row>
    <row r="5009" spans="1:7">
      <c r="A5009" t="n">
        <v>51317</v>
      </c>
      <c r="B5009" s="76" t="n">
        <v>102</v>
      </c>
      <c r="C5009" s="7" t="n">
        <v>3</v>
      </c>
      <c r="D5009" s="7" t="n">
        <v>15</v>
      </c>
      <c r="E5009" s="7" t="n">
        <v>3351</v>
      </c>
      <c r="F5009" s="7" t="n">
        <v>1</v>
      </c>
      <c r="G5009" s="7" t="n">
        <v>1</v>
      </c>
    </row>
    <row r="5010" spans="1:7">
      <c r="A5010" t="s">
        <v>4</v>
      </c>
      <c r="B5010" s="4" t="s">
        <v>5</v>
      </c>
      <c r="C5010" s="4" t="s">
        <v>7</v>
      </c>
      <c r="D5010" s="4" t="s">
        <v>10</v>
      </c>
      <c r="E5010" s="4" t="s">
        <v>10</v>
      </c>
      <c r="F5010" s="4" t="s">
        <v>7</v>
      </c>
      <c r="G5010" s="4" t="s">
        <v>7</v>
      </c>
    </row>
    <row r="5011" spans="1:7">
      <c r="A5011" t="n">
        <v>51325</v>
      </c>
      <c r="B5011" s="76" t="n">
        <v>102</v>
      </c>
      <c r="C5011" s="7" t="n">
        <v>3</v>
      </c>
      <c r="D5011" s="7" t="n">
        <v>15</v>
      </c>
      <c r="E5011" s="7" t="n">
        <v>3605</v>
      </c>
      <c r="F5011" s="7" t="n">
        <v>2</v>
      </c>
      <c r="G5011" s="7" t="n">
        <v>1</v>
      </c>
    </row>
    <row r="5012" spans="1:7">
      <c r="A5012" t="s">
        <v>4</v>
      </c>
      <c r="B5012" s="4" t="s">
        <v>5</v>
      </c>
      <c r="C5012" s="4" t="s">
        <v>7</v>
      </c>
      <c r="D5012" s="4" t="s">
        <v>10</v>
      </c>
      <c r="E5012" s="4" t="s">
        <v>10</v>
      </c>
      <c r="F5012" s="4" t="s">
        <v>7</v>
      </c>
      <c r="G5012" s="4" t="s">
        <v>7</v>
      </c>
    </row>
    <row r="5013" spans="1:7">
      <c r="A5013" t="n">
        <v>51333</v>
      </c>
      <c r="B5013" s="76" t="n">
        <v>102</v>
      </c>
      <c r="C5013" s="7" t="n">
        <v>3</v>
      </c>
      <c r="D5013" s="7" t="n">
        <v>15</v>
      </c>
      <c r="E5013" s="7" t="n">
        <v>3368</v>
      </c>
      <c r="F5013" s="7" t="n">
        <v>3</v>
      </c>
      <c r="G5013" s="7" t="n">
        <v>1</v>
      </c>
    </row>
    <row r="5014" spans="1:7">
      <c r="A5014" t="s">
        <v>4</v>
      </c>
      <c r="B5014" s="4" t="s">
        <v>5</v>
      </c>
      <c r="C5014" s="4" t="s">
        <v>7</v>
      </c>
      <c r="D5014" s="4" t="s">
        <v>10</v>
      </c>
      <c r="E5014" s="4" t="s">
        <v>10</v>
      </c>
      <c r="F5014" s="4" t="s">
        <v>7</v>
      </c>
      <c r="G5014" s="4" t="s">
        <v>7</v>
      </c>
    </row>
    <row r="5015" spans="1:7">
      <c r="A5015" t="n">
        <v>51341</v>
      </c>
      <c r="B5015" s="76" t="n">
        <v>102</v>
      </c>
      <c r="C5015" s="7" t="n">
        <v>3</v>
      </c>
      <c r="D5015" s="7" t="n">
        <v>15</v>
      </c>
      <c r="E5015" s="7" t="n">
        <v>3559</v>
      </c>
      <c r="F5015" s="7" t="n">
        <v>4</v>
      </c>
      <c r="G5015" s="7" t="n">
        <v>1</v>
      </c>
    </row>
    <row r="5016" spans="1:7">
      <c r="A5016" t="s">
        <v>4</v>
      </c>
      <c r="B5016" s="4" t="s">
        <v>5</v>
      </c>
      <c r="C5016" s="4" t="s">
        <v>7</v>
      </c>
      <c r="D5016" s="4" t="s">
        <v>10</v>
      </c>
      <c r="E5016" s="4" t="s">
        <v>10</v>
      </c>
    </row>
    <row r="5017" spans="1:7">
      <c r="A5017" t="n">
        <v>51349</v>
      </c>
      <c r="B5017" s="77" t="n">
        <v>92</v>
      </c>
      <c r="C5017" s="7" t="n">
        <v>0</v>
      </c>
      <c r="D5017" s="7" t="n">
        <v>15</v>
      </c>
      <c r="E5017" s="7" t="n">
        <v>460</v>
      </c>
    </row>
    <row r="5018" spans="1:7">
      <c r="A5018" t="s">
        <v>4</v>
      </c>
      <c r="B5018" s="4" t="s">
        <v>5</v>
      </c>
      <c r="C5018" s="4" t="s">
        <v>7</v>
      </c>
      <c r="D5018" s="4" t="s">
        <v>10</v>
      </c>
      <c r="E5018" s="4" t="s">
        <v>10</v>
      </c>
    </row>
    <row r="5019" spans="1:7">
      <c r="A5019" t="n">
        <v>51355</v>
      </c>
      <c r="B5019" s="77" t="n">
        <v>92</v>
      </c>
      <c r="C5019" s="7" t="n">
        <v>0</v>
      </c>
      <c r="D5019" s="7" t="n">
        <v>15</v>
      </c>
      <c r="E5019" s="7" t="n">
        <v>461</v>
      </c>
    </row>
    <row r="5020" spans="1:7">
      <c r="A5020" t="s">
        <v>4</v>
      </c>
      <c r="B5020" s="4" t="s">
        <v>5</v>
      </c>
      <c r="C5020" s="4" t="s">
        <v>7</v>
      </c>
      <c r="D5020" s="4" t="s">
        <v>10</v>
      </c>
      <c r="E5020" s="4" t="s">
        <v>10</v>
      </c>
    </row>
    <row r="5021" spans="1:7">
      <c r="A5021" t="n">
        <v>51361</v>
      </c>
      <c r="B5021" s="77" t="n">
        <v>92</v>
      </c>
      <c r="C5021" s="7" t="n">
        <v>0</v>
      </c>
      <c r="D5021" s="7" t="n">
        <v>15</v>
      </c>
      <c r="E5021" s="7" t="n">
        <v>462</v>
      </c>
    </row>
    <row r="5022" spans="1:7">
      <c r="A5022" t="s">
        <v>4</v>
      </c>
      <c r="B5022" s="4" t="s">
        <v>5</v>
      </c>
      <c r="C5022" s="4" t="s">
        <v>7</v>
      </c>
      <c r="D5022" s="4" t="s">
        <v>10</v>
      </c>
      <c r="E5022" s="4" t="s">
        <v>10</v>
      </c>
    </row>
    <row r="5023" spans="1:7">
      <c r="A5023" t="n">
        <v>51367</v>
      </c>
      <c r="B5023" s="77" t="n">
        <v>92</v>
      </c>
      <c r="C5023" s="7" t="n">
        <v>0</v>
      </c>
      <c r="D5023" s="7" t="n">
        <v>15</v>
      </c>
      <c r="E5023" s="7" t="n">
        <v>476</v>
      </c>
    </row>
    <row r="5024" spans="1:7">
      <c r="A5024" t="s">
        <v>4</v>
      </c>
      <c r="B5024" s="4" t="s">
        <v>5</v>
      </c>
      <c r="C5024" s="4" t="s">
        <v>7</v>
      </c>
      <c r="D5024" s="4" t="s">
        <v>10</v>
      </c>
      <c r="E5024" s="4" t="s">
        <v>7</v>
      </c>
      <c r="F5024" s="4" t="s">
        <v>7</v>
      </c>
      <c r="G5024" s="4" t="s">
        <v>11</v>
      </c>
    </row>
    <row r="5025" spans="1:7">
      <c r="A5025" t="n">
        <v>51373</v>
      </c>
      <c r="B5025" s="9" t="n">
        <v>5</v>
      </c>
      <c r="C5025" s="7" t="n">
        <v>30</v>
      </c>
      <c r="D5025" s="7" t="n">
        <v>6497</v>
      </c>
      <c r="E5025" s="7" t="n">
        <v>8</v>
      </c>
      <c r="F5025" s="7" t="n">
        <v>1</v>
      </c>
      <c r="G5025" s="10" t="n">
        <f t="normal" ca="1">A5029</f>
        <v>0</v>
      </c>
    </row>
    <row r="5026" spans="1:7">
      <c r="A5026" t="s">
        <v>4</v>
      </c>
      <c r="B5026" s="4" t="s">
        <v>5</v>
      </c>
      <c r="C5026" s="4" t="s">
        <v>7</v>
      </c>
      <c r="D5026" s="4" t="s">
        <v>10</v>
      </c>
      <c r="E5026" s="4" t="s">
        <v>10</v>
      </c>
    </row>
    <row r="5027" spans="1:7">
      <c r="A5027" t="n">
        <v>51383</v>
      </c>
      <c r="B5027" s="77" t="n">
        <v>92</v>
      </c>
      <c r="C5027" s="7" t="n">
        <v>4</v>
      </c>
      <c r="D5027" s="7" t="n">
        <v>15</v>
      </c>
      <c r="E5027" s="7" t="n">
        <v>476</v>
      </c>
    </row>
    <row r="5028" spans="1:7">
      <c r="A5028" t="s">
        <v>4</v>
      </c>
      <c r="B5028" s="4" t="s">
        <v>5</v>
      </c>
      <c r="C5028" s="4" t="s">
        <v>7</v>
      </c>
      <c r="D5028" s="4" t="s">
        <v>10</v>
      </c>
      <c r="E5028" s="4" t="s">
        <v>16</v>
      </c>
    </row>
    <row r="5029" spans="1:7">
      <c r="A5029" t="n">
        <v>51389</v>
      </c>
      <c r="B5029" s="78" t="n">
        <v>167</v>
      </c>
      <c r="C5029" s="7" t="n">
        <v>0</v>
      </c>
      <c r="D5029" s="7" t="n">
        <v>15</v>
      </c>
      <c r="E5029" s="7" t="n">
        <v>512</v>
      </c>
    </row>
    <row r="5030" spans="1:7">
      <c r="A5030" t="s">
        <v>4</v>
      </c>
      <c r="B5030" s="4" t="s">
        <v>5</v>
      </c>
      <c r="C5030" s="4" t="s">
        <v>7</v>
      </c>
      <c r="D5030" s="4" t="s">
        <v>10</v>
      </c>
      <c r="E5030" s="4" t="s">
        <v>10</v>
      </c>
      <c r="F5030" s="4" t="s">
        <v>10</v>
      </c>
    </row>
    <row r="5031" spans="1:7">
      <c r="A5031" t="n">
        <v>51397</v>
      </c>
      <c r="B5031" s="61" t="n">
        <v>63</v>
      </c>
      <c r="C5031" s="7" t="n">
        <v>0</v>
      </c>
      <c r="D5031" s="7" t="n">
        <v>15</v>
      </c>
      <c r="E5031" s="7" t="n">
        <v>45</v>
      </c>
      <c r="F5031" s="7" t="n">
        <v>0</v>
      </c>
    </row>
    <row r="5032" spans="1:7">
      <c r="A5032" t="s">
        <v>4</v>
      </c>
      <c r="B5032" s="4" t="s">
        <v>5</v>
      </c>
      <c r="C5032" s="4" t="s">
        <v>7</v>
      </c>
      <c r="D5032" s="4" t="s">
        <v>10</v>
      </c>
      <c r="E5032" s="4" t="s">
        <v>10</v>
      </c>
      <c r="F5032" s="4" t="s">
        <v>10</v>
      </c>
    </row>
    <row r="5033" spans="1:7">
      <c r="A5033" t="n">
        <v>51405</v>
      </c>
      <c r="B5033" s="61" t="n">
        <v>63</v>
      </c>
      <c r="C5033" s="7" t="n">
        <v>0</v>
      </c>
      <c r="D5033" s="7" t="n">
        <v>15</v>
      </c>
      <c r="E5033" s="7" t="n">
        <v>32</v>
      </c>
      <c r="F5033" s="7" t="n">
        <v>100</v>
      </c>
    </row>
    <row r="5034" spans="1:7">
      <c r="A5034" t="s">
        <v>4</v>
      </c>
      <c r="B5034" s="4" t="s">
        <v>5</v>
      </c>
      <c r="C5034" s="4" t="s">
        <v>7</v>
      </c>
      <c r="D5034" s="4" t="s">
        <v>8</v>
      </c>
    </row>
    <row r="5035" spans="1:7">
      <c r="A5035" t="n">
        <v>51413</v>
      </c>
      <c r="B5035" s="6" t="n">
        <v>2</v>
      </c>
      <c r="C5035" s="7" t="n">
        <v>10</v>
      </c>
      <c r="D5035" s="7" t="s">
        <v>531</v>
      </c>
    </row>
    <row r="5036" spans="1:7">
      <c r="A5036" t="s">
        <v>4</v>
      </c>
      <c r="B5036" s="4" t="s">
        <v>5</v>
      </c>
      <c r="C5036" s="4" t="s">
        <v>7</v>
      </c>
      <c r="D5036" s="4" t="s">
        <v>10</v>
      </c>
      <c r="E5036" s="4" t="s">
        <v>7</v>
      </c>
      <c r="F5036" s="4" t="s">
        <v>7</v>
      </c>
      <c r="G5036" s="4" t="s">
        <v>10</v>
      </c>
    </row>
    <row r="5037" spans="1:7">
      <c r="A5037" t="n">
        <v>51430</v>
      </c>
      <c r="B5037" s="48" t="n">
        <v>64</v>
      </c>
      <c r="C5037" s="7" t="n">
        <v>8</v>
      </c>
      <c r="D5037" s="7" t="n">
        <v>0</v>
      </c>
      <c r="E5037" s="7" t="n">
        <v>2</v>
      </c>
      <c r="F5037" s="7" t="n">
        <v>0</v>
      </c>
      <c r="G5037" s="7" t="n">
        <v>1</v>
      </c>
    </row>
    <row r="5038" spans="1:7">
      <c r="A5038" t="s">
        <v>4</v>
      </c>
      <c r="B5038" s="4" t="s">
        <v>5</v>
      </c>
      <c r="C5038" s="4" t="s">
        <v>7</v>
      </c>
      <c r="D5038" s="4" t="s">
        <v>10</v>
      </c>
      <c r="E5038" s="4" t="s">
        <v>7</v>
      </c>
      <c r="F5038" s="4" t="s">
        <v>7</v>
      </c>
      <c r="G5038" s="4" t="s">
        <v>10</v>
      </c>
    </row>
    <row r="5039" spans="1:7">
      <c r="A5039" t="n">
        <v>51438</v>
      </c>
      <c r="B5039" s="48" t="n">
        <v>64</v>
      </c>
      <c r="C5039" s="7" t="n">
        <v>8</v>
      </c>
      <c r="D5039" s="7" t="n">
        <v>16</v>
      </c>
      <c r="E5039" s="7" t="n">
        <v>4</v>
      </c>
      <c r="F5039" s="7" t="n">
        <v>0</v>
      </c>
      <c r="G5039" s="7" t="n">
        <v>1</v>
      </c>
    </row>
    <row r="5040" spans="1:7">
      <c r="A5040" t="s">
        <v>4</v>
      </c>
      <c r="B5040" s="4" t="s">
        <v>5</v>
      </c>
      <c r="C5040" s="4" t="s">
        <v>7</v>
      </c>
      <c r="D5040" s="4" t="s">
        <v>10</v>
      </c>
      <c r="E5040" s="4" t="s">
        <v>7</v>
      </c>
      <c r="F5040" s="4" t="s">
        <v>7</v>
      </c>
      <c r="G5040" s="4" t="s">
        <v>10</v>
      </c>
    </row>
    <row r="5041" spans="1:7">
      <c r="A5041" t="n">
        <v>51446</v>
      </c>
      <c r="B5041" s="48" t="n">
        <v>64</v>
      </c>
      <c r="C5041" s="7" t="n">
        <v>8</v>
      </c>
      <c r="D5041" s="7" t="n">
        <v>7</v>
      </c>
      <c r="E5041" s="7" t="n">
        <v>0</v>
      </c>
      <c r="F5041" s="7" t="n">
        <v>0</v>
      </c>
      <c r="G5041" s="7" t="n">
        <v>1</v>
      </c>
    </row>
    <row r="5042" spans="1:7">
      <c r="A5042" t="s">
        <v>4</v>
      </c>
      <c r="B5042" s="4" t="s">
        <v>5</v>
      </c>
      <c r="C5042" s="4" t="s">
        <v>7</v>
      </c>
      <c r="D5042" s="4" t="s">
        <v>10</v>
      </c>
      <c r="E5042" s="4" t="s">
        <v>7</v>
      </c>
      <c r="F5042" s="4" t="s">
        <v>7</v>
      </c>
      <c r="G5042" s="4" t="s">
        <v>10</v>
      </c>
    </row>
    <row r="5043" spans="1:7">
      <c r="A5043" t="n">
        <v>51454</v>
      </c>
      <c r="B5043" s="48" t="n">
        <v>64</v>
      </c>
      <c r="C5043" s="7" t="n">
        <v>8</v>
      </c>
      <c r="D5043" s="7" t="n">
        <v>4</v>
      </c>
      <c r="E5043" s="7" t="n">
        <v>1</v>
      </c>
      <c r="F5043" s="7" t="n">
        <v>1</v>
      </c>
      <c r="G5043" s="7" t="n">
        <v>1</v>
      </c>
    </row>
    <row r="5044" spans="1:7">
      <c r="A5044" t="s">
        <v>4</v>
      </c>
      <c r="B5044" s="4" t="s">
        <v>5</v>
      </c>
      <c r="C5044" s="4" t="s">
        <v>7</v>
      </c>
      <c r="D5044" s="4" t="s">
        <v>10</v>
      </c>
      <c r="E5044" s="4" t="s">
        <v>7</v>
      </c>
      <c r="F5044" s="4" t="s">
        <v>7</v>
      </c>
      <c r="G5044" s="4" t="s">
        <v>10</v>
      </c>
    </row>
    <row r="5045" spans="1:7">
      <c r="A5045" t="n">
        <v>51462</v>
      </c>
      <c r="B5045" s="48" t="n">
        <v>64</v>
      </c>
      <c r="C5045" s="7" t="n">
        <v>8</v>
      </c>
      <c r="D5045" s="7" t="n">
        <v>2</v>
      </c>
      <c r="E5045" s="7" t="n">
        <v>3</v>
      </c>
      <c r="F5045" s="7" t="n">
        <v>1</v>
      </c>
      <c r="G5045" s="7" t="n">
        <v>1</v>
      </c>
    </row>
    <row r="5046" spans="1:7">
      <c r="A5046" t="s">
        <v>4</v>
      </c>
      <c r="B5046" s="4" t="s">
        <v>5</v>
      </c>
      <c r="C5046" s="4" t="s">
        <v>7</v>
      </c>
      <c r="D5046" s="4" t="s">
        <v>10</v>
      </c>
      <c r="E5046" s="4" t="s">
        <v>7</v>
      </c>
      <c r="F5046" s="4" t="s">
        <v>7</v>
      </c>
      <c r="G5046" s="4" t="s">
        <v>10</v>
      </c>
    </row>
    <row r="5047" spans="1:7">
      <c r="A5047" t="n">
        <v>51470</v>
      </c>
      <c r="B5047" s="48" t="n">
        <v>64</v>
      </c>
      <c r="C5047" s="7" t="n">
        <v>8</v>
      </c>
      <c r="D5047" s="7" t="n">
        <v>15</v>
      </c>
      <c r="E5047" s="7" t="n">
        <v>2</v>
      </c>
      <c r="F5047" s="7" t="n">
        <v>2</v>
      </c>
      <c r="G5047" s="7" t="n">
        <v>1</v>
      </c>
    </row>
    <row r="5048" spans="1:7">
      <c r="A5048" t="s">
        <v>4</v>
      </c>
      <c r="B5048" s="4" t="s">
        <v>5</v>
      </c>
      <c r="C5048" s="4" t="s">
        <v>7</v>
      </c>
      <c r="D5048" s="4" t="s">
        <v>10</v>
      </c>
      <c r="E5048" s="4" t="s">
        <v>7</v>
      </c>
      <c r="F5048" s="4" t="s">
        <v>7</v>
      </c>
      <c r="G5048" s="4" t="s">
        <v>11</v>
      </c>
    </row>
    <row r="5049" spans="1:7">
      <c r="A5049" t="n">
        <v>51478</v>
      </c>
      <c r="B5049" s="9" t="n">
        <v>5</v>
      </c>
      <c r="C5049" s="7" t="n">
        <v>30</v>
      </c>
      <c r="D5049" s="7" t="n">
        <v>6496</v>
      </c>
      <c r="E5049" s="7" t="n">
        <v>8</v>
      </c>
      <c r="F5049" s="7" t="n">
        <v>1</v>
      </c>
      <c r="G5049" s="10" t="n">
        <f t="normal" ca="1">A5061</f>
        <v>0</v>
      </c>
    </row>
    <row r="5050" spans="1:7">
      <c r="A5050" t="s">
        <v>4</v>
      </c>
      <c r="B5050" s="4" t="s">
        <v>5</v>
      </c>
      <c r="C5050" s="4" t="s">
        <v>7</v>
      </c>
      <c r="D5050" s="4" t="s">
        <v>10</v>
      </c>
      <c r="E5050" s="4" t="s">
        <v>10</v>
      </c>
      <c r="F5050" s="4" t="s">
        <v>10</v>
      </c>
    </row>
    <row r="5051" spans="1:7">
      <c r="A5051" t="n">
        <v>51488</v>
      </c>
      <c r="B5051" s="79" t="n">
        <v>95</v>
      </c>
      <c r="C5051" s="7" t="n">
        <v>5</v>
      </c>
      <c r="D5051" s="7" t="n">
        <v>0</v>
      </c>
      <c r="E5051" s="7" t="n">
        <v>15</v>
      </c>
      <c r="F5051" s="7" t="n">
        <v>1000</v>
      </c>
    </row>
    <row r="5052" spans="1:7">
      <c r="A5052" t="s">
        <v>4</v>
      </c>
      <c r="B5052" s="4" t="s">
        <v>5</v>
      </c>
      <c r="C5052" s="4" t="s">
        <v>7</v>
      </c>
      <c r="D5052" s="4" t="s">
        <v>10</v>
      </c>
      <c r="E5052" s="4" t="s">
        <v>10</v>
      </c>
      <c r="F5052" s="4" t="s">
        <v>10</v>
      </c>
    </row>
    <row r="5053" spans="1:7">
      <c r="A5053" t="n">
        <v>51496</v>
      </c>
      <c r="B5053" s="79" t="n">
        <v>95</v>
      </c>
      <c r="C5053" s="7" t="n">
        <v>5</v>
      </c>
      <c r="D5053" s="7" t="n">
        <v>2</v>
      </c>
      <c r="E5053" s="7" t="n">
        <v>15</v>
      </c>
      <c r="F5053" s="7" t="n">
        <v>1000</v>
      </c>
    </row>
    <row r="5054" spans="1:7">
      <c r="A5054" t="s">
        <v>4</v>
      </c>
      <c r="B5054" s="4" t="s">
        <v>5</v>
      </c>
      <c r="C5054" s="4" t="s">
        <v>7</v>
      </c>
      <c r="D5054" s="4" t="s">
        <v>10</v>
      </c>
      <c r="E5054" s="4" t="s">
        <v>10</v>
      </c>
      <c r="F5054" s="4" t="s">
        <v>10</v>
      </c>
    </row>
    <row r="5055" spans="1:7">
      <c r="A5055" t="n">
        <v>51504</v>
      </c>
      <c r="B5055" s="79" t="n">
        <v>95</v>
      </c>
      <c r="C5055" s="7" t="n">
        <v>5</v>
      </c>
      <c r="D5055" s="7" t="n">
        <v>4</v>
      </c>
      <c r="E5055" s="7" t="n">
        <v>15</v>
      </c>
      <c r="F5055" s="7" t="n">
        <v>1000</v>
      </c>
    </row>
    <row r="5056" spans="1:7">
      <c r="A5056" t="s">
        <v>4</v>
      </c>
      <c r="B5056" s="4" t="s">
        <v>5</v>
      </c>
      <c r="C5056" s="4" t="s">
        <v>7</v>
      </c>
      <c r="D5056" s="4" t="s">
        <v>10</v>
      </c>
      <c r="E5056" s="4" t="s">
        <v>10</v>
      </c>
      <c r="F5056" s="4" t="s">
        <v>10</v>
      </c>
    </row>
    <row r="5057" spans="1:7">
      <c r="A5057" t="n">
        <v>51512</v>
      </c>
      <c r="B5057" s="79" t="n">
        <v>95</v>
      </c>
      <c r="C5057" s="7" t="n">
        <v>5</v>
      </c>
      <c r="D5057" s="7" t="n">
        <v>7</v>
      </c>
      <c r="E5057" s="7" t="n">
        <v>15</v>
      </c>
      <c r="F5057" s="7" t="n">
        <v>1000</v>
      </c>
    </row>
    <row r="5058" spans="1:7">
      <c r="A5058" t="s">
        <v>4</v>
      </c>
      <c r="B5058" s="4" t="s">
        <v>5</v>
      </c>
      <c r="C5058" s="4" t="s">
        <v>7</v>
      </c>
      <c r="D5058" s="4" t="s">
        <v>10</v>
      </c>
      <c r="E5058" s="4" t="s">
        <v>10</v>
      </c>
      <c r="F5058" s="4" t="s">
        <v>10</v>
      </c>
    </row>
    <row r="5059" spans="1:7">
      <c r="A5059" t="n">
        <v>51520</v>
      </c>
      <c r="B5059" s="79" t="n">
        <v>95</v>
      </c>
      <c r="C5059" s="7" t="n">
        <v>5</v>
      </c>
      <c r="D5059" s="7" t="n">
        <v>16</v>
      </c>
      <c r="E5059" s="7" t="n">
        <v>15</v>
      </c>
      <c r="F5059" s="7" t="n">
        <v>1000</v>
      </c>
    </row>
    <row r="5060" spans="1:7">
      <c r="A5060" t="s">
        <v>4</v>
      </c>
      <c r="B5060" s="4" t="s">
        <v>5</v>
      </c>
      <c r="C5060" s="4" t="s">
        <v>7</v>
      </c>
      <c r="D5060" s="4" t="s">
        <v>10</v>
      </c>
      <c r="E5060" s="4" t="s">
        <v>16</v>
      </c>
    </row>
    <row r="5061" spans="1:7">
      <c r="A5061" t="n">
        <v>51528</v>
      </c>
      <c r="B5061" s="78" t="n">
        <v>167</v>
      </c>
      <c r="C5061" s="7" t="n">
        <v>0</v>
      </c>
      <c r="D5061" s="7" t="n">
        <v>15</v>
      </c>
      <c r="E5061" s="7" t="n">
        <v>2</v>
      </c>
    </row>
    <row r="5062" spans="1:7">
      <c r="A5062" t="s">
        <v>4</v>
      </c>
      <c r="B5062" s="4" t="s">
        <v>5</v>
      </c>
      <c r="C5062" s="4" t="s">
        <v>7</v>
      </c>
      <c r="D5062" s="4" t="s">
        <v>10</v>
      </c>
      <c r="E5062" s="4" t="s">
        <v>10</v>
      </c>
      <c r="F5062" s="4" t="s">
        <v>16</v>
      </c>
    </row>
    <row r="5063" spans="1:7">
      <c r="A5063" t="n">
        <v>51536</v>
      </c>
      <c r="B5063" s="79" t="n">
        <v>95</v>
      </c>
      <c r="C5063" s="7" t="n">
        <v>14</v>
      </c>
      <c r="D5063" s="7" t="n">
        <v>0</v>
      </c>
      <c r="E5063" s="7" t="n">
        <v>15</v>
      </c>
      <c r="F5063" s="7" t="n">
        <v>1</v>
      </c>
    </row>
    <row r="5064" spans="1:7">
      <c r="A5064" t="s">
        <v>4</v>
      </c>
      <c r="B5064" s="4" t="s">
        <v>5</v>
      </c>
      <c r="C5064" s="4" t="s">
        <v>7</v>
      </c>
      <c r="D5064" s="4" t="s">
        <v>10</v>
      </c>
    </row>
    <row r="5065" spans="1:7">
      <c r="A5065" t="n">
        <v>51546</v>
      </c>
      <c r="B5065" s="79" t="n">
        <v>95</v>
      </c>
      <c r="C5065" s="7" t="n">
        <v>1</v>
      </c>
      <c r="D5065" s="7" t="n">
        <v>65528</v>
      </c>
    </row>
    <row r="5066" spans="1:7">
      <c r="A5066" t="s">
        <v>4</v>
      </c>
      <c r="B5066" s="4" t="s">
        <v>5</v>
      </c>
      <c r="C5066" s="4" t="s">
        <v>7</v>
      </c>
      <c r="D5066" s="4" t="s">
        <v>10</v>
      </c>
      <c r="E5066" s="4" t="s">
        <v>10</v>
      </c>
      <c r="F5066" s="4" t="s">
        <v>10</v>
      </c>
    </row>
    <row r="5067" spans="1:7">
      <c r="A5067" t="n">
        <v>51550</v>
      </c>
      <c r="B5067" s="61" t="n">
        <v>63</v>
      </c>
      <c r="C5067" s="7" t="n">
        <v>0</v>
      </c>
      <c r="D5067" s="7" t="n">
        <v>65535</v>
      </c>
      <c r="E5067" s="7" t="n">
        <v>45</v>
      </c>
      <c r="F5067" s="7" t="n">
        <v>0</v>
      </c>
    </row>
    <row r="5068" spans="1:7">
      <c r="A5068" t="s">
        <v>4</v>
      </c>
      <c r="B5068" s="4" t="s">
        <v>5</v>
      </c>
      <c r="C5068" s="4" t="s">
        <v>7</v>
      </c>
      <c r="D5068" s="4" t="s">
        <v>10</v>
      </c>
      <c r="E5068" s="4" t="s">
        <v>10</v>
      </c>
      <c r="F5068" s="4" t="s">
        <v>10</v>
      </c>
    </row>
    <row r="5069" spans="1:7">
      <c r="A5069" t="n">
        <v>51558</v>
      </c>
      <c r="B5069" s="61" t="n">
        <v>63</v>
      </c>
      <c r="C5069" s="7" t="n">
        <v>0</v>
      </c>
      <c r="D5069" s="7" t="n">
        <v>65535</v>
      </c>
      <c r="E5069" s="7" t="n">
        <v>32</v>
      </c>
      <c r="F5069" s="7" t="n">
        <v>100</v>
      </c>
    </row>
    <row r="5070" spans="1:7">
      <c r="A5070" t="s">
        <v>4</v>
      </c>
      <c r="B5070" s="4" t="s">
        <v>5</v>
      </c>
      <c r="C5070" s="4" t="s">
        <v>10</v>
      </c>
      <c r="D5070" s="4" t="s">
        <v>15</v>
      </c>
      <c r="E5070" s="4" t="s">
        <v>15</v>
      </c>
      <c r="F5070" s="4" t="s">
        <v>15</v>
      </c>
      <c r="G5070" s="4" t="s">
        <v>15</v>
      </c>
    </row>
    <row r="5071" spans="1:7">
      <c r="A5071" t="n">
        <v>51566</v>
      </c>
      <c r="B5071" s="26" t="n">
        <v>46</v>
      </c>
      <c r="C5071" s="7" t="n">
        <v>61456</v>
      </c>
      <c r="D5071" s="7" t="n">
        <v>-8.39999961853027</v>
      </c>
      <c r="E5071" s="7" t="n">
        <v>4</v>
      </c>
      <c r="F5071" s="7" t="n">
        <v>-2.5</v>
      </c>
      <c r="G5071" s="7" t="n">
        <v>90</v>
      </c>
    </row>
    <row r="5072" spans="1:7">
      <c r="A5072" t="s">
        <v>4</v>
      </c>
      <c r="B5072" s="4" t="s">
        <v>5</v>
      </c>
      <c r="C5072" s="4" t="s">
        <v>7</v>
      </c>
      <c r="D5072" s="4" t="s">
        <v>7</v>
      </c>
      <c r="E5072" s="4" t="s">
        <v>15</v>
      </c>
      <c r="F5072" s="4" t="s">
        <v>15</v>
      </c>
      <c r="G5072" s="4" t="s">
        <v>15</v>
      </c>
      <c r="H5072" s="4" t="s">
        <v>10</v>
      </c>
      <c r="I5072" s="4" t="s">
        <v>7</v>
      </c>
    </row>
    <row r="5073" spans="1:9">
      <c r="A5073" t="n">
        <v>51585</v>
      </c>
      <c r="B5073" s="54" t="n">
        <v>45</v>
      </c>
      <c r="C5073" s="7" t="n">
        <v>4</v>
      </c>
      <c r="D5073" s="7" t="n">
        <v>3</v>
      </c>
      <c r="E5073" s="7" t="n">
        <v>7</v>
      </c>
      <c r="F5073" s="7" t="n">
        <v>135</v>
      </c>
      <c r="G5073" s="7" t="n">
        <v>0</v>
      </c>
      <c r="H5073" s="7" t="n">
        <v>0</v>
      </c>
      <c r="I5073" s="7" t="n">
        <v>0</v>
      </c>
    </row>
    <row r="5074" spans="1:9">
      <c r="A5074" t="s">
        <v>4</v>
      </c>
      <c r="B5074" s="4" t="s">
        <v>5</v>
      </c>
      <c r="C5074" s="4" t="s">
        <v>7</v>
      </c>
      <c r="D5074" s="4" t="s">
        <v>8</v>
      </c>
    </row>
    <row r="5075" spans="1:9">
      <c r="A5075" t="n">
        <v>51603</v>
      </c>
      <c r="B5075" s="6" t="n">
        <v>2</v>
      </c>
      <c r="C5075" s="7" t="n">
        <v>10</v>
      </c>
      <c r="D5075" s="7" t="s">
        <v>393</v>
      </c>
    </row>
    <row r="5076" spans="1:9">
      <c r="A5076" t="s">
        <v>4</v>
      </c>
      <c r="B5076" s="4" t="s">
        <v>5</v>
      </c>
      <c r="C5076" s="4" t="s">
        <v>10</v>
      </c>
    </row>
    <row r="5077" spans="1:9">
      <c r="A5077" t="n">
        <v>51618</v>
      </c>
      <c r="B5077" s="27" t="n">
        <v>16</v>
      </c>
      <c r="C5077" s="7" t="n">
        <v>0</v>
      </c>
    </row>
    <row r="5078" spans="1:9">
      <c r="A5078" t="s">
        <v>4</v>
      </c>
      <c r="B5078" s="4" t="s">
        <v>5</v>
      </c>
      <c r="C5078" s="4" t="s">
        <v>7</v>
      </c>
      <c r="D5078" s="4" t="s">
        <v>10</v>
      </c>
    </row>
    <row r="5079" spans="1:9">
      <c r="A5079" t="n">
        <v>51621</v>
      </c>
      <c r="B5079" s="41" t="n">
        <v>58</v>
      </c>
      <c r="C5079" s="7" t="n">
        <v>105</v>
      </c>
      <c r="D5079" s="7" t="n">
        <v>300</v>
      </c>
    </row>
    <row r="5080" spans="1:9">
      <c r="A5080" t="s">
        <v>4</v>
      </c>
      <c r="B5080" s="4" t="s">
        <v>5</v>
      </c>
      <c r="C5080" s="4" t="s">
        <v>15</v>
      </c>
      <c r="D5080" s="4" t="s">
        <v>10</v>
      </c>
    </row>
    <row r="5081" spans="1:9">
      <c r="A5081" t="n">
        <v>51625</v>
      </c>
      <c r="B5081" s="47" t="n">
        <v>103</v>
      </c>
      <c r="C5081" s="7" t="n">
        <v>1</v>
      </c>
      <c r="D5081" s="7" t="n">
        <v>300</v>
      </c>
    </row>
    <row r="5082" spans="1:9">
      <c r="A5082" t="s">
        <v>4</v>
      </c>
      <c r="B5082" s="4" t="s">
        <v>5</v>
      </c>
      <c r="C5082" s="4" t="s">
        <v>7</v>
      </c>
      <c r="D5082" s="4" t="s">
        <v>10</v>
      </c>
    </row>
    <row r="5083" spans="1:9">
      <c r="A5083" t="n">
        <v>51632</v>
      </c>
      <c r="B5083" s="49" t="n">
        <v>72</v>
      </c>
      <c r="C5083" s="7" t="n">
        <v>4</v>
      </c>
      <c r="D5083" s="7" t="n">
        <v>0</v>
      </c>
    </row>
    <row r="5084" spans="1:9">
      <c r="A5084" t="s">
        <v>4</v>
      </c>
      <c r="B5084" s="4" t="s">
        <v>5</v>
      </c>
      <c r="C5084" s="4" t="s">
        <v>16</v>
      </c>
    </row>
    <row r="5085" spans="1:9">
      <c r="A5085" t="n">
        <v>51636</v>
      </c>
      <c r="B5085" s="62" t="n">
        <v>15</v>
      </c>
      <c r="C5085" s="7" t="n">
        <v>1073741824</v>
      </c>
    </row>
    <row r="5086" spans="1:9">
      <c r="A5086" t="s">
        <v>4</v>
      </c>
      <c r="B5086" s="4" t="s">
        <v>5</v>
      </c>
      <c r="C5086" s="4" t="s">
        <v>7</v>
      </c>
    </row>
    <row r="5087" spans="1:9">
      <c r="A5087" t="n">
        <v>51641</v>
      </c>
      <c r="B5087" s="48" t="n">
        <v>64</v>
      </c>
      <c r="C5087" s="7" t="n">
        <v>3</v>
      </c>
    </row>
    <row r="5088" spans="1:9">
      <c r="A5088" t="s">
        <v>4</v>
      </c>
      <c r="B5088" s="4" t="s">
        <v>5</v>
      </c>
      <c r="C5088" s="4" t="s">
        <v>7</v>
      </c>
    </row>
    <row r="5089" spans="1:9">
      <c r="A5089" t="n">
        <v>51643</v>
      </c>
      <c r="B5089" s="35" t="n">
        <v>74</v>
      </c>
      <c r="C5089" s="7" t="n">
        <v>67</v>
      </c>
    </row>
    <row r="5090" spans="1:9">
      <c r="A5090" t="s">
        <v>4</v>
      </c>
      <c r="B5090" s="4" t="s">
        <v>5</v>
      </c>
      <c r="C5090" s="4" t="s">
        <v>7</v>
      </c>
      <c r="D5090" s="4" t="s">
        <v>7</v>
      </c>
      <c r="E5090" s="4" t="s">
        <v>10</v>
      </c>
    </row>
    <row r="5091" spans="1:9">
      <c r="A5091" t="n">
        <v>51645</v>
      </c>
      <c r="B5091" s="54" t="n">
        <v>45</v>
      </c>
      <c r="C5091" s="7" t="n">
        <v>8</v>
      </c>
      <c r="D5091" s="7" t="n">
        <v>1</v>
      </c>
      <c r="E5091" s="7" t="n">
        <v>0</v>
      </c>
    </row>
    <row r="5092" spans="1:9">
      <c r="A5092" t="s">
        <v>4</v>
      </c>
      <c r="B5092" s="4" t="s">
        <v>5</v>
      </c>
      <c r="C5092" s="4" t="s">
        <v>10</v>
      </c>
    </row>
    <row r="5093" spans="1:9">
      <c r="A5093" t="n">
        <v>51650</v>
      </c>
      <c r="B5093" s="14" t="n">
        <v>13</v>
      </c>
      <c r="C5093" s="7" t="n">
        <v>6409</v>
      </c>
    </row>
    <row r="5094" spans="1:9">
      <c r="A5094" t="s">
        <v>4</v>
      </c>
      <c r="B5094" s="4" t="s">
        <v>5</v>
      </c>
      <c r="C5094" s="4" t="s">
        <v>10</v>
      </c>
    </row>
    <row r="5095" spans="1:9">
      <c r="A5095" t="n">
        <v>51653</v>
      </c>
      <c r="B5095" s="14" t="n">
        <v>13</v>
      </c>
      <c r="C5095" s="7" t="n">
        <v>6408</v>
      </c>
    </row>
    <row r="5096" spans="1:9">
      <c r="A5096" t="s">
        <v>4</v>
      </c>
      <c r="B5096" s="4" t="s">
        <v>5</v>
      </c>
      <c r="C5096" s="4" t="s">
        <v>10</v>
      </c>
    </row>
    <row r="5097" spans="1:9">
      <c r="A5097" t="n">
        <v>51656</v>
      </c>
      <c r="B5097" s="11" t="n">
        <v>12</v>
      </c>
      <c r="C5097" s="7" t="n">
        <v>6464</v>
      </c>
    </row>
    <row r="5098" spans="1:9">
      <c r="A5098" t="s">
        <v>4</v>
      </c>
      <c r="B5098" s="4" t="s">
        <v>5</v>
      </c>
      <c r="C5098" s="4" t="s">
        <v>10</v>
      </c>
    </row>
    <row r="5099" spans="1:9">
      <c r="A5099" t="n">
        <v>51659</v>
      </c>
      <c r="B5099" s="14" t="n">
        <v>13</v>
      </c>
      <c r="C5099" s="7" t="n">
        <v>6465</v>
      </c>
    </row>
    <row r="5100" spans="1:9">
      <c r="A5100" t="s">
        <v>4</v>
      </c>
      <c r="B5100" s="4" t="s">
        <v>5</v>
      </c>
      <c r="C5100" s="4" t="s">
        <v>10</v>
      </c>
    </row>
    <row r="5101" spans="1:9">
      <c r="A5101" t="n">
        <v>51662</v>
      </c>
      <c r="B5101" s="14" t="n">
        <v>13</v>
      </c>
      <c r="C5101" s="7" t="n">
        <v>6466</v>
      </c>
    </row>
    <row r="5102" spans="1:9">
      <c r="A5102" t="s">
        <v>4</v>
      </c>
      <c r="B5102" s="4" t="s">
        <v>5</v>
      </c>
      <c r="C5102" s="4" t="s">
        <v>10</v>
      </c>
    </row>
    <row r="5103" spans="1:9">
      <c r="A5103" t="n">
        <v>51665</v>
      </c>
      <c r="B5103" s="14" t="n">
        <v>13</v>
      </c>
      <c r="C5103" s="7" t="n">
        <v>6467</v>
      </c>
    </row>
    <row r="5104" spans="1:9">
      <c r="A5104" t="s">
        <v>4</v>
      </c>
      <c r="B5104" s="4" t="s">
        <v>5</v>
      </c>
      <c r="C5104" s="4" t="s">
        <v>10</v>
      </c>
    </row>
    <row r="5105" spans="1:5">
      <c r="A5105" t="n">
        <v>51668</v>
      </c>
      <c r="B5105" s="14" t="n">
        <v>13</v>
      </c>
      <c r="C5105" s="7" t="n">
        <v>6468</v>
      </c>
    </row>
    <row r="5106" spans="1:5">
      <c r="A5106" t="s">
        <v>4</v>
      </c>
      <c r="B5106" s="4" t="s">
        <v>5</v>
      </c>
      <c r="C5106" s="4" t="s">
        <v>10</v>
      </c>
    </row>
    <row r="5107" spans="1:5">
      <c r="A5107" t="n">
        <v>51671</v>
      </c>
      <c r="B5107" s="14" t="n">
        <v>13</v>
      </c>
      <c r="C5107" s="7" t="n">
        <v>6469</v>
      </c>
    </row>
    <row r="5108" spans="1:5">
      <c r="A5108" t="s">
        <v>4</v>
      </c>
      <c r="B5108" s="4" t="s">
        <v>5</v>
      </c>
      <c r="C5108" s="4" t="s">
        <v>10</v>
      </c>
    </row>
    <row r="5109" spans="1:5">
      <c r="A5109" t="n">
        <v>51674</v>
      </c>
      <c r="B5109" s="14" t="n">
        <v>13</v>
      </c>
      <c r="C5109" s="7" t="n">
        <v>6470</v>
      </c>
    </row>
    <row r="5110" spans="1:5">
      <c r="A5110" t="s">
        <v>4</v>
      </c>
      <c r="B5110" s="4" t="s">
        <v>5</v>
      </c>
      <c r="C5110" s="4" t="s">
        <v>10</v>
      </c>
    </row>
    <row r="5111" spans="1:5">
      <c r="A5111" t="n">
        <v>51677</v>
      </c>
      <c r="B5111" s="14" t="n">
        <v>13</v>
      </c>
      <c r="C5111" s="7" t="n">
        <v>6471</v>
      </c>
    </row>
    <row r="5112" spans="1:5">
      <c r="A5112" t="s">
        <v>4</v>
      </c>
      <c r="B5112" s="4" t="s">
        <v>5</v>
      </c>
      <c r="C5112" s="4" t="s">
        <v>7</v>
      </c>
    </row>
    <row r="5113" spans="1:5">
      <c r="A5113" t="n">
        <v>51680</v>
      </c>
      <c r="B5113" s="35" t="n">
        <v>74</v>
      </c>
      <c r="C5113" s="7" t="n">
        <v>18</v>
      </c>
    </row>
    <row r="5114" spans="1:5">
      <c r="A5114" t="s">
        <v>4</v>
      </c>
      <c r="B5114" s="4" t="s">
        <v>5</v>
      </c>
      <c r="C5114" s="4" t="s">
        <v>7</v>
      </c>
    </row>
    <row r="5115" spans="1:5">
      <c r="A5115" t="n">
        <v>51682</v>
      </c>
      <c r="B5115" s="35" t="n">
        <v>74</v>
      </c>
      <c r="C5115" s="7" t="n">
        <v>45</v>
      </c>
    </row>
    <row r="5116" spans="1:5">
      <c r="A5116" t="s">
        <v>4</v>
      </c>
      <c r="B5116" s="4" t="s">
        <v>5</v>
      </c>
      <c r="C5116" s="4" t="s">
        <v>10</v>
      </c>
    </row>
    <row r="5117" spans="1:5">
      <c r="A5117" t="n">
        <v>51684</v>
      </c>
      <c r="B5117" s="27" t="n">
        <v>16</v>
      </c>
      <c r="C5117" s="7" t="n">
        <v>0</v>
      </c>
    </row>
    <row r="5118" spans="1:5">
      <c r="A5118" t="s">
        <v>4</v>
      </c>
      <c r="B5118" s="4" t="s">
        <v>5</v>
      </c>
      <c r="C5118" s="4" t="s">
        <v>7</v>
      </c>
      <c r="D5118" s="4" t="s">
        <v>7</v>
      </c>
      <c r="E5118" s="4" t="s">
        <v>7</v>
      </c>
      <c r="F5118" s="4" t="s">
        <v>7</v>
      </c>
    </row>
    <row r="5119" spans="1:5">
      <c r="A5119" t="n">
        <v>51687</v>
      </c>
      <c r="B5119" s="15" t="n">
        <v>14</v>
      </c>
      <c r="C5119" s="7" t="n">
        <v>0</v>
      </c>
      <c r="D5119" s="7" t="n">
        <v>8</v>
      </c>
      <c r="E5119" s="7" t="n">
        <v>0</v>
      </c>
      <c r="F5119" s="7" t="n">
        <v>0</v>
      </c>
    </row>
    <row r="5120" spans="1:5">
      <c r="A5120" t="s">
        <v>4</v>
      </c>
      <c r="B5120" s="4" t="s">
        <v>5</v>
      </c>
      <c r="C5120" s="4" t="s">
        <v>7</v>
      </c>
      <c r="D5120" s="4" t="s">
        <v>8</v>
      </c>
    </row>
    <row r="5121" spans="1:6">
      <c r="A5121" t="n">
        <v>51692</v>
      </c>
      <c r="B5121" s="6" t="n">
        <v>2</v>
      </c>
      <c r="C5121" s="7" t="n">
        <v>11</v>
      </c>
      <c r="D5121" s="7" t="s">
        <v>19</v>
      </c>
    </row>
    <row r="5122" spans="1:6">
      <c r="A5122" t="s">
        <v>4</v>
      </c>
      <c r="B5122" s="4" t="s">
        <v>5</v>
      </c>
      <c r="C5122" s="4" t="s">
        <v>10</v>
      </c>
    </row>
    <row r="5123" spans="1:6">
      <c r="A5123" t="n">
        <v>51706</v>
      </c>
      <c r="B5123" s="27" t="n">
        <v>16</v>
      </c>
      <c r="C5123" s="7" t="n">
        <v>0</v>
      </c>
    </row>
    <row r="5124" spans="1:6">
      <c r="A5124" t="s">
        <v>4</v>
      </c>
      <c r="B5124" s="4" t="s">
        <v>5</v>
      </c>
      <c r="C5124" s="4" t="s">
        <v>7</v>
      </c>
      <c r="D5124" s="4" t="s">
        <v>8</v>
      </c>
    </row>
    <row r="5125" spans="1:6">
      <c r="A5125" t="n">
        <v>51709</v>
      </c>
      <c r="B5125" s="6" t="n">
        <v>2</v>
      </c>
      <c r="C5125" s="7" t="n">
        <v>11</v>
      </c>
      <c r="D5125" s="7" t="s">
        <v>394</v>
      </c>
    </row>
    <row r="5126" spans="1:6">
      <c r="A5126" t="s">
        <v>4</v>
      </c>
      <c r="B5126" s="4" t="s">
        <v>5</v>
      </c>
      <c r="C5126" s="4" t="s">
        <v>10</v>
      </c>
    </row>
    <row r="5127" spans="1:6">
      <c r="A5127" t="n">
        <v>51718</v>
      </c>
      <c r="B5127" s="27" t="n">
        <v>16</v>
      </c>
      <c r="C5127" s="7" t="n">
        <v>0</v>
      </c>
    </row>
    <row r="5128" spans="1:6">
      <c r="A5128" t="s">
        <v>4</v>
      </c>
      <c r="B5128" s="4" t="s">
        <v>5</v>
      </c>
      <c r="C5128" s="4" t="s">
        <v>16</v>
      </c>
    </row>
    <row r="5129" spans="1:6">
      <c r="A5129" t="n">
        <v>51721</v>
      </c>
      <c r="B5129" s="62" t="n">
        <v>15</v>
      </c>
      <c r="C5129" s="7" t="n">
        <v>2048</v>
      </c>
    </row>
    <row r="5130" spans="1:6">
      <c r="A5130" t="s">
        <v>4</v>
      </c>
      <c r="B5130" s="4" t="s">
        <v>5</v>
      </c>
      <c r="C5130" s="4" t="s">
        <v>7</v>
      </c>
      <c r="D5130" s="4" t="s">
        <v>8</v>
      </c>
    </row>
    <row r="5131" spans="1:6">
      <c r="A5131" t="n">
        <v>51726</v>
      </c>
      <c r="B5131" s="6" t="n">
        <v>2</v>
      </c>
      <c r="C5131" s="7" t="n">
        <v>10</v>
      </c>
      <c r="D5131" s="7" t="s">
        <v>395</v>
      </c>
    </row>
    <row r="5132" spans="1:6">
      <c r="A5132" t="s">
        <v>4</v>
      </c>
      <c r="B5132" s="4" t="s">
        <v>5</v>
      </c>
      <c r="C5132" s="4" t="s">
        <v>10</v>
      </c>
    </row>
    <row r="5133" spans="1:6">
      <c r="A5133" t="n">
        <v>51744</v>
      </c>
      <c r="B5133" s="27" t="n">
        <v>16</v>
      </c>
      <c r="C5133" s="7" t="n">
        <v>0</v>
      </c>
    </row>
    <row r="5134" spans="1:6">
      <c r="A5134" t="s">
        <v>4</v>
      </c>
      <c r="B5134" s="4" t="s">
        <v>5</v>
      </c>
      <c r="C5134" s="4" t="s">
        <v>7</v>
      </c>
      <c r="D5134" s="4" t="s">
        <v>8</v>
      </c>
    </row>
    <row r="5135" spans="1:6">
      <c r="A5135" t="n">
        <v>51747</v>
      </c>
      <c r="B5135" s="6" t="n">
        <v>2</v>
      </c>
      <c r="C5135" s="7" t="n">
        <v>10</v>
      </c>
      <c r="D5135" s="7" t="s">
        <v>396</v>
      </c>
    </row>
    <row r="5136" spans="1:6">
      <c r="A5136" t="s">
        <v>4</v>
      </c>
      <c r="B5136" s="4" t="s">
        <v>5</v>
      </c>
      <c r="C5136" s="4" t="s">
        <v>10</v>
      </c>
    </row>
    <row r="5137" spans="1:4">
      <c r="A5137" t="n">
        <v>51766</v>
      </c>
      <c r="B5137" s="27" t="n">
        <v>16</v>
      </c>
      <c r="C5137" s="7" t="n">
        <v>0</v>
      </c>
    </row>
    <row r="5138" spans="1:4">
      <c r="A5138" t="s">
        <v>4</v>
      </c>
      <c r="B5138" s="4" t="s">
        <v>5</v>
      </c>
      <c r="C5138" s="4" t="s">
        <v>7</v>
      </c>
      <c r="D5138" s="4" t="s">
        <v>8</v>
      </c>
    </row>
    <row r="5139" spans="1:4">
      <c r="A5139" t="n">
        <v>51769</v>
      </c>
      <c r="B5139" s="63" t="n">
        <v>4</v>
      </c>
      <c r="C5139" s="7" t="n">
        <v>11</v>
      </c>
      <c r="D5139" s="7" t="s">
        <v>532</v>
      </c>
    </row>
    <row r="5140" spans="1:4">
      <c r="A5140" t="s">
        <v>4</v>
      </c>
      <c r="B5140" s="4" t="s">
        <v>5</v>
      </c>
    </row>
    <row r="5141" spans="1:4">
      <c r="A5141" t="n">
        <v>51785</v>
      </c>
      <c r="B5141" s="5" t="n">
        <v>1</v>
      </c>
    </row>
    <row r="5142" spans="1:4" s="3" customFormat="1" customHeight="0">
      <c r="A5142" s="3" t="s">
        <v>2</v>
      </c>
      <c r="B5142" s="3" t="s">
        <v>533</v>
      </c>
    </row>
    <row r="5143" spans="1:4">
      <c r="A5143" t="s">
        <v>4</v>
      </c>
      <c r="B5143" s="4" t="s">
        <v>5</v>
      </c>
      <c r="C5143" s="4" t="s">
        <v>7</v>
      </c>
      <c r="D5143" s="4" t="s">
        <v>10</v>
      </c>
      <c r="E5143" s="4" t="s">
        <v>7</v>
      </c>
      <c r="F5143" s="4" t="s">
        <v>7</v>
      </c>
      <c r="G5143" s="4" t="s">
        <v>11</v>
      </c>
    </row>
    <row r="5144" spans="1:4">
      <c r="A5144" t="n">
        <v>51788</v>
      </c>
      <c r="B5144" s="9" t="n">
        <v>5</v>
      </c>
      <c r="C5144" s="7" t="n">
        <v>30</v>
      </c>
      <c r="D5144" s="7" t="n">
        <v>10320</v>
      </c>
      <c r="E5144" s="7" t="n">
        <v>8</v>
      </c>
      <c r="F5144" s="7" t="n">
        <v>1</v>
      </c>
      <c r="G5144" s="10" t="n">
        <f t="normal" ca="1">A5148</f>
        <v>0</v>
      </c>
    </row>
    <row r="5145" spans="1:4">
      <c r="A5145" t="s">
        <v>4</v>
      </c>
      <c r="B5145" s="4" t="s">
        <v>5</v>
      </c>
      <c r="C5145" s="4" t="s">
        <v>7</v>
      </c>
      <c r="D5145" s="4" t="s">
        <v>8</v>
      </c>
    </row>
    <row r="5146" spans="1:4">
      <c r="A5146" t="n">
        <v>51798</v>
      </c>
      <c r="B5146" s="63" t="n">
        <v>4</v>
      </c>
      <c r="C5146" s="7" t="n">
        <v>11</v>
      </c>
      <c r="D5146" s="7" t="s">
        <v>534</v>
      </c>
    </row>
    <row r="5147" spans="1:4">
      <c r="A5147" t="s">
        <v>4</v>
      </c>
      <c r="B5147" s="4" t="s">
        <v>5</v>
      </c>
      <c r="C5147" s="4" t="s">
        <v>7</v>
      </c>
      <c r="D5147" s="4" t="s">
        <v>7</v>
      </c>
      <c r="E5147" s="4" t="s">
        <v>7</v>
      </c>
      <c r="F5147" s="4" t="s">
        <v>7</v>
      </c>
    </row>
    <row r="5148" spans="1:4">
      <c r="A5148" t="n">
        <v>51809</v>
      </c>
      <c r="B5148" s="15" t="n">
        <v>14</v>
      </c>
      <c r="C5148" s="7" t="n">
        <v>2</v>
      </c>
      <c r="D5148" s="7" t="n">
        <v>0</v>
      </c>
      <c r="E5148" s="7" t="n">
        <v>0</v>
      </c>
      <c r="F5148" s="7" t="n">
        <v>0</v>
      </c>
    </row>
    <row r="5149" spans="1:4">
      <c r="A5149" t="s">
        <v>4</v>
      </c>
      <c r="B5149" s="4" t="s">
        <v>5</v>
      </c>
      <c r="C5149" s="4" t="s">
        <v>7</v>
      </c>
      <c r="D5149" s="13" t="s">
        <v>12</v>
      </c>
      <c r="E5149" s="4" t="s">
        <v>5</v>
      </c>
      <c r="F5149" s="4" t="s">
        <v>7</v>
      </c>
      <c r="G5149" s="4" t="s">
        <v>10</v>
      </c>
      <c r="H5149" s="13" t="s">
        <v>13</v>
      </c>
      <c r="I5149" s="4" t="s">
        <v>7</v>
      </c>
      <c r="J5149" s="4" t="s">
        <v>16</v>
      </c>
      <c r="K5149" s="4" t="s">
        <v>7</v>
      </c>
      <c r="L5149" s="4" t="s">
        <v>7</v>
      </c>
      <c r="M5149" s="13" t="s">
        <v>12</v>
      </c>
      <c r="N5149" s="4" t="s">
        <v>5</v>
      </c>
      <c r="O5149" s="4" t="s">
        <v>7</v>
      </c>
      <c r="P5149" s="4" t="s">
        <v>10</v>
      </c>
      <c r="Q5149" s="13" t="s">
        <v>13</v>
      </c>
      <c r="R5149" s="4" t="s">
        <v>7</v>
      </c>
      <c r="S5149" s="4" t="s">
        <v>16</v>
      </c>
      <c r="T5149" s="4" t="s">
        <v>7</v>
      </c>
      <c r="U5149" s="4" t="s">
        <v>7</v>
      </c>
      <c r="V5149" s="4" t="s">
        <v>7</v>
      </c>
      <c r="W5149" s="4" t="s">
        <v>11</v>
      </c>
    </row>
    <row r="5150" spans="1:4">
      <c r="A5150" t="n">
        <v>51814</v>
      </c>
      <c r="B5150" s="9" t="n">
        <v>5</v>
      </c>
      <c r="C5150" s="7" t="n">
        <v>28</v>
      </c>
      <c r="D5150" s="13" t="s">
        <v>3</v>
      </c>
      <c r="E5150" s="8" t="n">
        <v>162</v>
      </c>
      <c r="F5150" s="7" t="n">
        <v>3</v>
      </c>
      <c r="G5150" s="7" t="n">
        <v>4148</v>
      </c>
      <c r="H5150" s="13" t="s">
        <v>3</v>
      </c>
      <c r="I5150" s="7" t="n">
        <v>0</v>
      </c>
      <c r="J5150" s="7" t="n">
        <v>1</v>
      </c>
      <c r="K5150" s="7" t="n">
        <v>2</v>
      </c>
      <c r="L5150" s="7" t="n">
        <v>28</v>
      </c>
      <c r="M5150" s="13" t="s">
        <v>3</v>
      </c>
      <c r="N5150" s="8" t="n">
        <v>162</v>
      </c>
      <c r="O5150" s="7" t="n">
        <v>3</v>
      </c>
      <c r="P5150" s="7" t="n">
        <v>4148</v>
      </c>
      <c r="Q5150" s="13" t="s">
        <v>3</v>
      </c>
      <c r="R5150" s="7" t="n">
        <v>0</v>
      </c>
      <c r="S5150" s="7" t="n">
        <v>2</v>
      </c>
      <c r="T5150" s="7" t="n">
        <v>2</v>
      </c>
      <c r="U5150" s="7" t="n">
        <v>11</v>
      </c>
      <c r="V5150" s="7" t="n">
        <v>1</v>
      </c>
      <c r="W5150" s="10" t="n">
        <f t="normal" ca="1">A5154</f>
        <v>0</v>
      </c>
    </row>
    <row r="5151" spans="1:4">
      <c r="A5151" t="s">
        <v>4</v>
      </c>
      <c r="B5151" s="4" t="s">
        <v>5</v>
      </c>
      <c r="C5151" s="4" t="s">
        <v>7</v>
      </c>
      <c r="D5151" s="4" t="s">
        <v>10</v>
      </c>
      <c r="E5151" s="4" t="s">
        <v>15</v>
      </c>
    </row>
    <row r="5152" spans="1:4">
      <c r="A5152" t="n">
        <v>51843</v>
      </c>
      <c r="B5152" s="41" t="n">
        <v>58</v>
      </c>
      <c r="C5152" s="7" t="n">
        <v>0</v>
      </c>
      <c r="D5152" s="7" t="n">
        <v>0</v>
      </c>
      <c r="E5152" s="7" t="n">
        <v>1</v>
      </c>
    </row>
    <row r="5153" spans="1:23">
      <c r="A5153" t="s">
        <v>4</v>
      </c>
      <c r="B5153" s="4" t="s">
        <v>5</v>
      </c>
      <c r="C5153" s="4" t="s">
        <v>7</v>
      </c>
      <c r="D5153" s="13" t="s">
        <v>12</v>
      </c>
      <c r="E5153" s="4" t="s">
        <v>5</v>
      </c>
      <c r="F5153" s="4" t="s">
        <v>7</v>
      </c>
      <c r="G5153" s="4" t="s">
        <v>10</v>
      </c>
      <c r="H5153" s="13" t="s">
        <v>13</v>
      </c>
      <c r="I5153" s="4" t="s">
        <v>7</v>
      </c>
      <c r="J5153" s="4" t="s">
        <v>16</v>
      </c>
      <c r="K5153" s="4" t="s">
        <v>7</v>
      </c>
      <c r="L5153" s="4" t="s">
        <v>7</v>
      </c>
      <c r="M5153" s="13" t="s">
        <v>12</v>
      </c>
      <c r="N5153" s="4" t="s">
        <v>5</v>
      </c>
      <c r="O5153" s="4" t="s">
        <v>7</v>
      </c>
      <c r="P5153" s="4" t="s">
        <v>10</v>
      </c>
      <c r="Q5153" s="13" t="s">
        <v>13</v>
      </c>
      <c r="R5153" s="4" t="s">
        <v>7</v>
      </c>
      <c r="S5153" s="4" t="s">
        <v>16</v>
      </c>
      <c r="T5153" s="4" t="s">
        <v>7</v>
      </c>
      <c r="U5153" s="4" t="s">
        <v>7</v>
      </c>
      <c r="V5153" s="4" t="s">
        <v>7</v>
      </c>
      <c r="W5153" s="4" t="s">
        <v>11</v>
      </c>
    </row>
    <row r="5154" spans="1:23">
      <c r="A5154" t="n">
        <v>51851</v>
      </c>
      <c r="B5154" s="9" t="n">
        <v>5</v>
      </c>
      <c r="C5154" s="7" t="n">
        <v>28</v>
      </c>
      <c r="D5154" s="13" t="s">
        <v>3</v>
      </c>
      <c r="E5154" s="8" t="n">
        <v>162</v>
      </c>
      <c r="F5154" s="7" t="n">
        <v>3</v>
      </c>
      <c r="G5154" s="7" t="n">
        <v>4148</v>
      </c>
      <c r="H5154" s="13" t="s">
        <v>3</v>
      </c>
      <c r="I5154" s="7" t="n">
        <v>0</v>
      </c>
      <c r="J5154" s="7" t="n">
        <v>1</v>
      </c>
      <c r="K5154" s="7" t="n">
        <v>3</v>
      </c>
      <c r="L5154" s="7" t="n">
        <v>28</v>
      </c>
      <c r="M5154" s="13" t="s">
        <v>3</v>
      </c>
      <c r="N5154" s="8" t="n">
        <v>162</v>
      </c>
      <c r="O5154" s="7" t="n">
        <v>3</v>
      </c>
      <c r="P5154" s="7" t="n">
        <v>4148</v>
      </c>
      <c r="Q5154" s="13" t="s">
        <v>3</v>
      </c>
      <c r="R5154" s="7" t="n">
        <v>0</v>
      </c>
      <c r="S5154" s="7" t="n">
        <v>2</v>
      </c>
      <c r="T5154" s="7" t="n">
        <v>3</v>
      </c>
      <c r="U5154" s="7" t="n">
        <v>9</v>
      </c>
      <c r="V5154" s="7" t="n">
        <v>1</v>
      </c>
      <c r="W5154" s="10" t="n">
        <f t="normal" ca="1">A5164</f>
        <v>0</v>
      </c>
    </row>
    <row r="5155" spans="1:23">
      <c r="A5155" t="s">
        <v>4</v>
      </c>
      <c r="B5155" s="4" t="s">
        <v>5</v>
      </c>
      <c r="C5155" s="4" t="s">
        <v>7</v>
      </c>
      <c r="D5155" s="13" t="s">
        <v>12</v>
      </c>
      <c r="E5155" s="4" t="s">
        <v>5</v>
      </c>
      <c r="F5155" s="4" t="s">
        <v>10</v>
      </c>
      <c r="G5155" s="4" t="s">
        <v>7</v>
      </c>
      <c r="H5155" s="4" t="s">
        <v>7</v>
      </c>
      <c r="I5155" s="4" t="s">
        <v>8</v>
      </c>
      <c r="J5155" s="13" t="s">
        <v>13</v>
      </c>
      <c r="K5155" s="4" t="s">
        <v>7</v>
      </c>
      <c r="L5155" s="4" t="s">
        <v>7</v>
      </c>
      <c r="M5155" s="13" t="s">
        <v>12</v>
      </c>
      <c r="N5155" s="4" t="s">
        <v>5</v>
      </c>
      <c r="O5155" s="4" t="s">
        <v>7</v>
      </c>
      <c r="P5155" s="13" t="s">
        <v>13</v>
      </c>
      <c r="Q5155" s="4" t="s">
        <v>7</v>
      </c>
      <c r="R5155" s="4" t="s">
        <v>16</v>
      </c>
      <c r="S5155" s="4" t="s">
        <v>7</v>
      </c>
      <c r="T5155" s="4" t="s">
        <v>7</v>
      </c>
      <c r="U5155" s="4" t="s">
        <v>7</v>
      </c>
      <c r="V5155" s="13" t="s">
        <v>12</v>
      </c>
      <c r="W5155" s="4" t="s">
        <v>5</v>
      </c>
      <c r="X5155" s="4" t="s">
        <v>7</v>
      </c>
      <c r="Y5155" s="13" t="s">
        <v>13</v>
      </c>
      <c r="Z5155" s="4" t="s">
        <v>7</v>
      </c>
      <c r="AA5155" s="4" t="s">
        <v>16</v>
      </c>
      <c r="AB5155" s="4" t="s">
        <v>7</v>
      </c>
      <c r="AC5155" s="4" t="s">
        <v>7</v>
      </c>
      <c r="AD5155" s="4" t="s">
        <v>7</v>
      </c>
      <c r="AE5155" s="4" t="s">
        <v>11</v>
      </c>
    </row>
    <row r="5156" spans="1:23">
      <c r="A5156" t="n">
        <v>51880</v>
      </c>
      <c r="B5156" s="9" t="n">
        <v>5</v>
      </c>
      <c r="C5156" s="7" t="n">
        <v>28</v>
      </c>
      <c r="D5156" s="13" t="s">
        <v>3</v>
      </c>
      <c r="E5156" s="46" t="n">
        <v>47</v>
      </c>
      <c r="F5156" s="7" t="n">
        <v>61456</v>
      </c>
      <c r="G5156" s="7" t="n">
        <v>2</v>
      </c>
      <c r="H5156" s="7" t="n">
        <v>0</v>
      </c>
      <c r="I5156" s="7" t="s">
        <v>273</v>
      </c>
      <c r="J5156" s="13" t="s">
        <v>3</v>
      </c>
      <c r="K5156" s="7" t="n">
        <v>8</v>
      </c>
      <c r="L5156" s="7" t="n">
        <v>28</v>
      </c>
      <c r="M5156" s="13" t="s">
        <v>3</v>
      </c>
      <c r="N5156" s="35" t="n">
        <v>74</v>
      </c>
      <c r="O5156" s="7" t="n">
        <v>65</v>
      </c>
      <c r="P5156" s="13" t="s">
        <v>3</v>
      </c>
      <c r="Q5156" s="7" t="n">
        <v>0</v>
      </c>
      <c r="R5156" s="7" t="n">
        <v>1</v>
      </c>
      <c r="S5156" s="7" t="n">
        <v>3</v>
      </c>
      <c r="T5156" s="7" t="n">
        <v>9</v>
      </c>
      <c r="U5156" s="7" t="n">
        <v>28</v>
      </c>
      <c r="V5156" s="13" t="s">
        <v>3</v>
      </c>
      <c r="W5156" s="35" t="n">
        <v>74</v>
      </c>
      <c r="X5156" s="7" t="n">
        <v>65</v>
      </c>
      <c r="Y5156" s="13" t="s">
        <v>3</v>
      </c>
      <c r="Z5156" s="7" t="n">
        <v>0</v>
      </c>
      <c r="AA5156" s="7" t="n">
        <v>2</v>
      </c>
      <c r="AB5156" s="7" t="n">
        <v>3</v>
      </c>
      <c r="AC5156" s="7" t="n">
        <v>9</v>
      </c>
      <c r="AD5156" s="7" t="n">
        <v>1</v>
      </c>
      <c r="AE5156" s="10" t="n">
        <f t="normal" ca="1">A5160</f>
        <v>0</v>
      </c>
    </row>
    <row r="5157" spans="1:23">
      <c r="A5157" t="s">
        <v>4</v>
      </c>
      <c r="B5157" s="4" t="s">
        <v>5</v>
      </c>
      <c r="C5157" s="4" t="s">
        <v>10</v>
      </c>
      <c r="D5157" s="4" t="s">
        <v>7</v>
      </c>
      <c r="E5157" s="4" t="s">
        <v>7</v>
      </c>
      <c r="F5157" s="4" t="s">
        <v>8</v>
      </c>
    </row>
    <row r="5158" spans="1:23">
      <c r="A5158" t="n">
        <v>51928</v>
      </c>
      <c r="B5158" s="46" t="n">
        <v>47</v>
      </c>
      <c r="C5158" s="7" t="n">
        <v>61456</v>
      </c>
      <c r="D5158" s="7" t="n">
        <v>0</v>
      </c>
      <c r="E5158" s="7" t="n">
        <v>0</v>
      </c>
      <c r="F5158" s="7" t="s">
        <v>220</v>
      </c>
    </row>
    <row r="5159" spans="1:23">
      <c r="A5159" t="s">
        <v>4</v>
      </c>
      <c r="B5159" s="4" t="s">
        <v>5</v>
      </c>
      <c r="C5159" s="4" t="s">
        <v>7</v>
      </c>
      <c r="D5159" s="4" t="s">
        <v>10</v>
      </c>
      <c r="E5159" s="4" t="s">
        <v>15</v>
      </c>
    </row>
    <row r="5160" spans="1:23">
      <c r="A5160" t="n">
        <v>51941</v>
      </c>
      <c r="B5160" s="41" t="n">
        <v>58</v>
      </c>
      <c r="C5160" s="7" t="n">
        <v>0</v>
      </c>
      <c r="D5160" s="7" t="n">
        <v>300</v>
      </c>
      <c r="E5160" s="7" t="n">
        <v>1</v>
      </c>
    </row>
    <row r="5161" spans="1:23">
      <c r="A5161" t="s">
        <v>4</v>
      </c>
      <c r="B5161" s="4" t="s">
        <v>5</v>
      </c>
      <c r="C5161" s="4" t="s">
        <v>7</v>
      </c>
      <c r="D5161" s="4" t="s">
        <v>10</v>
      </c>
    </row>
    <row r="5162" spans="1:23">
      <c r="A5162" t="n">
        <v>51949</v>
      </c>
      <c r="B5162" s="41" t="n">
        <v>58</v>
      </c>
      <c r="C5162" s="7" t="n">
        <v>255</v>
      </c>
      <c r="D5162" s="7" t="n">
        <v>0</v>
      </c>
    </row>
    <row r="5163" spans="1:23">
      <c r="A5163" t="s">
        <v>4</v>
      </c>
      <c r="B5163" s="4" t="s">
        <v>5</v>
      </c>
      <c r="C5163" s="4" t="s">
        <v>7</v>
      </c>
      <c r="D5163" s="4" t="s">
        <v>7</v>
      </c>
      <c r="E5163" s="4" t="s">
        <v>7</v>
      </c>
      <c r="F5163" s="4" t="s">
        <v>7</v>
      </c>
    </row>
    <row r="5164" spans="1:23">
      <c r="A5164" t="n">
        <v>51953</v>
      </c>
      <c r="B5164" s="15" t="n">
        <v>14</v>
      </c>
      <c r="C5164" s="7" t="n">
        <v>0</v>
      </c>
      <c r="D5164" s="7" t="n">
        <v>0</v>
      </c>
      <c r="E5164" s="7" t="n">
        <v>0</v>
      </c>
      <c r="F5164" s="7" t="n">
        <v>64</v>
      </c>
    </row>
    <row r="5165" spans="1:23">
      <c r="A5165" t="s">
        <v>4</v>
      </c>
      <c r="B5165" s="4" t="s">
        <v>5</v>
      </c>
      <c r="C5165" s="4" t="s">
        <v>7</v>
      </c>
      <c r="D5165" s="4" t="s">
        <v>10</v>
      </c>
    </row>
    <row r="5166" spans="1:23">
      <c r="A5166" t="n">
        <v>51958</v>
      </c>
      <c r="B5166" s="36" t="n">
        <v>22</v>
      </c>
      <c r="C5166" s="7" t="n">
        <v>0</v>
      </c>
      <c r="D5166" s="7" t="n">
        <v>4148</v>
      </c>
    </row>
    <row r="5167" spans="1:23">
      <c r="A5167" t="s">
        <v>4</v>
      </c>
      <c r="B5167" s="4" t="s">
        <v>5</v>
      </c>
      <c r="C5167" s="4" t="s">
        <v>7</v>
      </c>
      <c r="D5167" s="4" t="s">
        <v>10</v>
      </c>
    </row>
    <row r="5168" spans="1:23">
      <c r="A5168" t="n">
        <v>51962</v>
      </c>
      <c r="B5168" s="41" t="n">
        <v>58</v>
      </c>
      <c r="C5168" s="7" t="n">
        <v>5</v>
      </c>
      <c r="D5168" s="7" t="n">
        <v>300</v>
      </c>
    </row>
    <row r="5169" spans="1:31">
      <c r="A5169" t="s">
        <v>4</v>
      </c>
      <c r="B5169" s="4" t="s">
        <v>5</v>
      </c>
      <c r="C5169" s="4" t="s">
        <v>15</v>
      </c>
      <c r="D5169" s="4" t="s">
        <v>10</v>
      </c>
    </row>
    <row r="5170" spans="1:31">
      <c r="A5170" t="n">
        <v>51966</v>
      </c>
      <c r="B5170" s="47" t="n">
        <v>103</v>
      </c>
      <c r="C5170" s="7" t="n">
        <v>0</v>
      </c>
      <c r="D5170" s="7" t="n">
        <v>300</v>
      </c>
    </row>
    <row r="5171" spans="1:31">
      <c r="A5171" t="s">
        <v>4</v>
      </c>
      <c r="B5171" s="4" t="s">
        <v>5</v>
      </c>
      <c r="C5171" s="4" t="s">
        <v>7</v>
      </c>
    </row>
    <row r="5172" spans="1:31">
      <c r="A5172" t="n">
        <v>51973</v>
      </c>
      <c r="B5172" s="48" t="n">
        <v>64</v>
      </c>
      <c r="C5172" s="7" t="n">
        <v>7</v>
      </c>
    </row>
    <row r="5173" spans="1:31">
      <c r="A5173" t="s">
        <v>4</v>
      </c>
      <c r="B5173" s="4" t="s">
        <v>5</v>
      </c>
      <c r="C5173" s="4" t="s">
        <v>7</v>
      </c>
      <c r="D5173" s="4" t="s">
        <v>10</v>
      </c>
    </row>
    <row r="5174" spans="1:31">
      <c r="A5174" t="n">
        <v>51975</v>
      </c>
      <c r="B5174" s="49" t="n">
        <v>72</v>
      </c>
      <c r="C5174" s="7" t="n">
        <v>5</v>
      </c>
      <c r="D5174" s="7" t="n">
        <v>0</v>
      </c>
    </row>
    <row r="5175" spans="1:31">
      <c r="A5175" t="s">
        <v>4</v>
      </c>
      <c r="B5175" s="4" t="s">
        <v>5</v>
      </c>
      <c r="C5175" s="4" t="s">
        <v>7</v>
      </c>
      <c r="D5175" s="13" t="s">
        <v>12</v>
      </c>
      <c r="E5175" s="4" t="s">
        <v>5</v>
      </c>
      <c r="F5175" s="4" t="s">
        <v>7</v>
      </c>
      <c r="G5175" s="4" t="s">
        <v>10</v>
      </c>
      <c r="H5175" s="13" t="s">
        <v>13</v>
      </c>
      <c r="I5175" s="4" t="s">
        <v>7</v>
      </c>
      <c r="J5175" s="4" t="s">
        <v>16</v>
      </c>
      <c r="K5175" s="4" t="s">
        <v>7</v>
      </c>
      <c r="L5175" s="4" t="s">
        <v>7</v>
      </c>
      <c r="M5175" s="4" t="s">
        <v>11</v>
      </c>
    </row>
    <row r="5176" spans="1:31">
      <c r="A5176" t="n">
        <v>51979</v>
      </c>
      <c r="B5176" s="9" t="n">
        <v>5</v>
      </c>
      <c r="C5176" s="7" t="n">
        <v>28</v>
      </c>
      <c r="D5176" s="13" t="s">
        <v>3</v>
      </c>
      <c r="E5176" s="8" t="n">
        <v>162</v>
      </c>
      <c r="F5176" s="7" t="n">
        <v>4</v>
      </c>
      <c r="G5176" s="7" t="n">
        <v>4148</v>
      </c>
      <c r="H5176" s="13" t="s">
        <v>3</v>
      </c>
      <c r="I5176" s="7" t="n">
        <v>0</v>
      </c>
      <c r="J5176" s="7" t="n">
        <v>1</v>
      </c>
      <c r="K5176" s="7" t="n">
        <v>2</v>
      </c>
      <c r="L5176" s="7" t="n">
        <v>1</v>
      </c>
      <c r="M5176" s="10" t="n">
        <f t="normal" ca="1">A5182</f>
        <v>0</v>
      </c>
    </row>
    <row r="5177" spans="1:31">
      <c r="A5177" t="s">
        <v>4</v>
      </c>
      <c r="B5177" s="4" t="s">
        <v>5</v>
      </c>
      <c r="C5177" s="4" t="s">
        <v>7</v>
      </c>
      <c r="D5177" s="4" t="s">
        <v>8</v>
      </c>
    </row>
    <row r="5178" spans="1:31">
      <c r="A5178" t="n">
        <v>51996</v>
      </c>
      <c r="B5178" s="6" t="n">
        <v>2</v>
      </c>
      <c r="C5178" s="7" t="n">
        <v>10</v>
      </c>
      <c r="D5178" s="7" t="s">
        <v>274</v>
      </c>
    </row>
    <row r="5179" spans="1:31">
      <c r="A5179" t="s">
        <v>4</v>
      </c>
      <c r="B5179" s="4" t="s">
        <v>5</v>
      </c>
      <c r="C5179" s="4" t="s">
        <v>10</v>
      </c>
    </row>
    <row r="5180" spans="1:31">
      <c r="A5180" t="n">
        <v>52013</v>
      </c>
      <c r="B5180" s="27" t="n">
        <v>16</v>
      </c>
      <c r="C5180" s="7" t="n">
        <v>0</v>
      </c>
    </row>
    <row r="5181" spans="1:31">
      <c r="A5181" t="s">
        <v>4</v>
      </c>
      <c r="B5181" s="4" t="s">
        <v>5</v>
      </c>
      <c r="C5181" s="4" t="s">
        <v>7</v>
      </c>
      <c r="D5181" s="4" t="s">
        <v>10</v>
      </c>
      <c r="E5181" s="4" t="s">
        <v>10</v>
      </c>
      <c r="F5181" s="4" t="s">
        <v>10</v>
      </c>
      <c r="G5181" s="4" t="s">
        <v>10</v>
      </c>
      <c r="H5181" s="4" t="s">
        <v>10</v>
      </c>
      <c r="I5181" s="4" t="s">
        <v>10</v>
      </c>
      <c r="J5181" s="4" t="s">
        <v>10</v>
      </c>
      <c r="K5181" s="4" t="s">
        <v>10</v>
      </c>
      <c r="L5181" s="4" t="s">
        <v>10</v>
      </c>
      <c r="M5181" s="4" t="s">
        <v>10</v>
      </c>
      <c r="N5181" s="4" t="s">
        <v>16</v>
      </c>
      <c r="O5181" s="4" t="s">
        <v>16</v>
      </c>
      <c r="P5181" s="4" t="s">
        <v>16</v>
      </c>
      <c r="Q5181" s="4" t="s">
        <v>16</v>
      </c>
      <c r="R5181" s="4" t="s">
        <v>7</v>
      </c>
      <c r="S5181" s="4" t="s">
        <v>8</v>
      </c>
    </row>
    <row r="5182" spans="1:31">
      <c r="A5182" t="n">
        <v>52016</v>
      </c>
      <c r="B5182" s="50" t="n">
        <v>75</v>
      </c>
      <c r="C5182" s="7" t="n">
        <v>0</v>
      </c>
      <c r="D5182" s="7" t="n">
        <v>0</v>
      </c>
      <c r="E5182" s="7" t="n">
        <v>0</v>
      </c>
      <c r="F5182" s="7" t="n">
        <v>1024</v>
      </c>
      <c r="G5182" s="7" t="n">
        <v>720</v>
      </c>
      <c r="H5182" s="7" t="n">
        <v>0</v>
      </c>
      <c r="I5182" s="7" t="n">
        <v>0</v>
      </c>
      <c r="J5182" s="7" t="n">
        <v>0</v>
      </c>
      <c r="K5182" s="7" t="n">
        <v>0</v>
      </c>
      <c r="L5182" s="7" t="n">
        <v>1024</v>
      </c>
      <c r="M5182" s="7" t="n">
        <v>720</v>
      </c>
      <c r="N5182" s="7" t="n">
        <v>1065353216</v>
      </c>
      <c r="O5182" s="7" t="n">
        <v>1065353216</v>
      </c>
      <c r="P5182" s="7" t="n">
        <v>1065353216</v>
      </c>
      <c r="Q5182" s="7" t="n">
        <v>0</v>
      </c>
      <c r="R5182" s="7" t="n">
        <v>1</v>
      </c>
      <c r="S5182" s="7" t="s">
        <v>535</v>
      </c>
    </row>
    <row r="5183" spans="1:31">
      <c r="A5183" t="s">
        <v>4</v>
      </c>
      <c r="B5183" s="4" t="s">
        <v>5</v>
      </c>
      <c r="C5183" s="4" t="s">
        <v>7</v>
      </c>
      <c r="D5183" s="4" t="s">
        <v>7</v>
      </c>
      <c r="E5183" s="4" t="s">
        <v>7</v>
      </c>
      <c r="F5183" s="4" t="s">
        <v>15</v>
      </c>
      <c r="G5183" s="4" t="s">
        <v>15</v>
      </c>
      <c r="H5183" s="4" t="s">
        <v>15</v>
      </c>
      <c r="I5183" s="4" t="s">
        <v>15</v>
      </c>
      <c r="J5183" s="4" t="s">
        <v>15</v>
      </c>
    </row>
    <row r="5184" spans="1:31">
      <c r="A5184" t="n">
        <v>52064</v>
      </c>
      <c r="B5184" s="51" t="n">
        <v>76</v>
      </c>
      <c r="C5184" s="7" t="n">
        <v>0</v>
      </c>
      <c r="D5184" s="7" t="n">
        <v>9</v>
      </c>
      <c r="E5184" s="7" t="n">
        <v>2</v>
      </c>
      <c r="F5184" s="7" t="n">
        <v>0</v>
      </c>
      <c r="G5184" s="7" t="n">
        <v>0</v>
      </c>
      <c r="H5184" s="7" t="n">
        <v>0</v>
      </c>
      <c r="I5184" s="7" t="n">
        <v>0</v>
      </c>
      <c r="J5184" s="7" t="n">
        <v>0</v>
      </c>
    </row>
    <row r="5185" spans="1:19">
      <c r="A5185" t="s">
        <v>4</v>
      </c>
      <c r="B5185" s="4" t="s">
        <v>5</v>
      </c>
      <c r="C5185" s="4" t="s">
        <v>10</v>
      </c>
      <c r="D5185" s="4" t="s">
        <v>15</v>
      </c>
      <c r="E5185" s="4" t="s">
        <v>15</v>
      </c>
      <c r="F5185" s="4" t="s">
        <v>15</v>
      </c>
      <c r="G5185" s="4" t="s">
        <v>15</v>
      </c>
    </row>
    <row r="5186" spans="1:19">
      <c r="A5186" t="n">
        <v>52088</v>
      </c>
      <c r="B5186" s="26" t="n">
        <v>46</v>
      </c>
      <c r="C5186" s="7" t="n">
        <v>0</v>
      </c>
      <c r="D5186" s="7" t="n">
        <v>-9</v>
      </c>
      <c r="E5186" s="7" t="n">
        <v>4</v>
      </c>
      <c r="F5186" s="7" t="n">
        <v>-2.5</v>
      </c>
      <c r="G5186" s="7" t="n">
        <v>270</v>
      </c>
    </row>
    <row r="5187" spans="1:19">
      <c r="A5187" t="s">
        <v>4</v>
      </c>
      <c r="B5187" s="4" t="s">
        <v>5</v>
      </c>
      <c r="C5187" s="4" t="s">
        <v>10</v>
      </c>
      <c r="D5187" s="4" t="s">
        <v>7</v>
      </c>
      <c r="E5187" s="4" t="s">
        <v>7</v>
      </c>
      <c r="F5187" s="4" t="s">
        <v>8</v>
      </c>
    </row>
    <row r="5188" spans="1:19">
      <c r="A5188" t="n">
        <v>52107</v>
      </c>
      <c r="B5188" s="23" t="n">
        <v>20</v>
      </c>
      <c r="C5188" s="7" t="n">
        <v>0</v>
      </c>
      <c r="D5188" s="7" t="n">
        <v>3</v>
      </c>
      <c r="E5188" s="7" t="n">
        <v>10</v>
      </c>
      <c r="F5188" s="7" t="s">
        <v>289</v>
      </c>
    </row>
    <row r="5189" spans="1:19">
      <c r="A5189" t="s">
        <v>4</v>
      </c>
      <c r="B5189" s="4" t="s">
        <v>5</v>
      </c>
      <c r="C5189" s="4" t="s">
        <v>10</v>
      </c>
    </row>
    <row r="5190" spans="1:19">
      <c r="A5190" t="n">
        <v>52125</v>
      </c>
      <c r="B5190" s="27" t="n">
        <v>16</v>
      </c>
      <c r="C5190" s="7" t="n">
        <v>0</v>
      </c>
    </row>
    <row r="5191" spans="1:19">
      <c r="A5191" t="s">
        <v>4</v>
      </c>
      <c r="B5191" s="4" t="s">
        <v>5</v>
      </c>
      <c r="C5191" s="4" t="s">
        <v>7</v>
      </c>
      <c r="D5191" s="4" t="s">
        <v>7</v>
      </c>
      <c r="E5191" s="4" t="s">
        <v>15</v>
      </c>
      <c r="F5191" s="4" t="s">
        <v>15</v>
      </c>
      <c r="G5191" s="4" t="s">
        <v>15</v>
      </c>
      <c r="H5191" s="4" t="s">
        <v>10</v>
      </c>
    </row>
    <row r="5192" spans="1:19">
      <c r="A5192" t="n">
        <v>52128</v>
      </c>
      <c r="B5192" s="54" t="n">
        <v>45</v>
      </c>
      <c r="C5192" s="7" t="n">
        <v>2</v>
      </c>
      <c r="D5192" s="7" t="n">
        <v>3</v>
      </c>
      <c r="E5192" s="7" t="n">
        <v>-9.75</v>
      </c>
      <c r="F5192" s="7" t="n">
        <v>5.25</v>
      </c>
      <c r="G5192" s="7" t="n">
        <v>-2.5</v>
      </c>
      <c r="H5192" s="7" t="n">
        <v>0</v>
      </c>
    </row>
    <row r="5193" spans="1:19">
      <c r="A5193" t="s">
        <v>4</v>
      </c>
      <c r="B5193" s="4" t="s">
        <v>5</v>
      </c>
      <c r="C5193" s="4" t="s">
        <v>7</v>
      </c>
      <c r="D5193" s="4" t="s">
        <v>7</v>
      </c>
      <c r="E5193" s="4" t="s">
        <v>15</v>
      </c>
      <c r="F5193" s="4" t="s">
        <v>15</v>
      </c>
      <c r="G5193" s="4" t="s">
        <v>15</v>
      </c>
      <c r="H5193" s="4" t="s">
        <v>10</v>
      </c>
      <c r="I5193" s="4" t="s">
        <v>7</v>
      </c>
    </row>
    <row r="5194" spans="1:19">
      <c r="A5194" t="n">
        <v>52145</v>
      </c>
      <c r="B5194" s="54" t="n">
        <v>45</v>
      </c>
      <c r="C5194" s="7" t="n">
        <v>4</v>
      </c>
      <c r="D5194" s="7" t="n">
        <v>3</v>
      </c>
      <c r="E5194" s="7" t="n">
        <v>7</v>
      </c>
      <c r="F5194" s="7" t="n">
        <v>135</v>
      </c>
      <c r="G5194" s="7" t="n">
        <v>0</v>
      </c>
      <c r="H5194" s="7" t="n">
        <v>0</v>
      </c>
      <c r="I5194" s="7" t="n">
        <v>0</v>
      </c>
    </row>
    <row r="5195" spans="1:19">
      <c r="A5195" t="s">
        <v>4</v>
      </c>
      <c r="B5195" s="4" t="s">
        <v>5</v>
      </c>
      <c r="C5195" s="4" t="s">
        <v>7</v>
      </c>
      <c r="D5195" s="4" t="s">
        <v>7</v>
      </c>
      <c r="E5195" s="4" t="s">
        <v>15</v>
      </c>
      <c r="F5195" s="4" t="s">
        <v>10</v>
      </c>
    </row>
    <row r="5196" spans="1:19">
      <c r="A5196" t="n">
        <v>52163</v>
      </c>
      <c r="B5196" s="54" t="n">
        <v>45</v>
      </c>
      <c r="C5196" s="7" t="n">
        <v>5</v>
      </c>
      <c r="D5196" s="7" t="n">
        <v>3</v>
      </c>
      <c r="E5196" s="7" t="n">
        <v>3.90000009536743</v>
      </c>
      <c r="F5196" s="7" t="n">
        <v>0</v>
      </c>
    </row>
    <row r="5197" spans="1:19">
      <c r="A5197" t="s">
        <v>4</v>
      </c>
      <c r="B5197" s="4" t="s">
        <v>5</v>
      </c>
      <c r="C5197" s="4" t="s">
        <v>7</v>
      </c>
      <c r="D5197" s="4" t="s">
        <v>7</v>
      </c>
      <c r="E5197" s="4" t="s">
        <v>15</v>
      </c>
      <c r="F5197" s="4" t="s">
        <v>10</v>
      </c>
    </row>
    <row r="5198" spans="1:19">
      <c r="A5198" t="n">
        <v>52172</v>
      </c>
      <c r="B5198" s="54" t="n">
        <v>45</v>
      </c>
      <c r="C5198" s="7" t="n">
        <v>11</v>
      </c>
      <c r="D5198" s="7" t="n">
        <v>3</v>
      </c>
      <c r="E5198" s="7" t="n">
        <v>34</v>
      </c>
      <c r="F5198" s="7" t="n">
        <v>0</v>
      </c>
    </row>
    <row r="5199" spans="1:19">
      <c r="A5199" t="s">
        <v>4</v>
      </c>
      <c r="B5199" s="4" t="s">
        <v>5</v>
      </c>
      <c r="C5199" s="4" t="s">
        <v>10</v>
      </c>
      <c r="D5199" s="4" t="s">
        <v>7</v>
      </c>
      <c r="E5199" s="4" t="s">
        <v>8</v>
      </c>
      <c r="F5199" s="4" t="s">
        <v>15</v>
      </c>
      <c r="G5199" s="4" t="s">
        <v>15</v>
      </c>
      <c r="H5199" s="4" t="s">
        <v>15</v>
      </c>
    </row>
    <row r="5200" spans="1:19">
      <c r="A5200" t="n">
        <v>52181</v>
      </c>
      <c r="B5200" s="30" t="n">
        <v>48</v>
      </c>
      <c r="C5200" s="7" t="n">
        <v>0</v>
      </c>
      <c r="D5200" s="7" t="n">
        <v>0</v>
      </c>
      <c r="E5200" s="7" t="s">
        <v>388</v>
      </c>
      <c r="F5200" s="7" t="n">
        <v>0</v>
      </c>
      <c r="G5200" s="7" t="n">
        <v>1</v>
      </c>
      <c r="H5200" s="7" t="n">
        <v>0</v>
      </c>
    </row>
    <row r="5201" spans="1:9">
      <c r="A5201" t="s">
        <v>4</v>
      </c>
      <c r="B5201" s="4" t="s">
        <v>5</v>
      </c>
      <c r="C5201" s="4" t="s">
        <v>7</v>
      </c>
      <c r="D5201" s="4" t="s">
        <v>10</v>
      </c>
      <c r="E5201" s="4" t="s">
        <v>15</v>
      </c>
    </row>
    <row r="5202" spans="1:9">
      <c r="A5202" t="n">
        <v>52206</v>
      </c>
      <c r="B5202" s="41" t="n">
        <v>58</v>
      </c>
      <c r="C5202" s="7" t="n">
        <v>100</v>
      </c>
      <c r="D5202" s="7" t="n">
        <v>1000</v>
      </c>
      <c r="E5202" s="7" t="n">
        <v>1</v>
      </c>
    </row>
    <row r="5203" spans="1:9">
      <c r="A5203" t="s">
        <v>4</v>
      </c>
      <c r="B5203" s="4" t="s">
        <v>5</v>
      </c>
      <c r="C5203" s="4" t="s">
        <v>7</v>
      </c>
      <c r="D5203" s="4" t="s">
        <v>10</v>
      </c>
    </row>
    <row r="5204" spans="1:9">
      <c r="A5204" t="n">
        <v>52214</v>
      </c>
      <c r="B5204" s="41" t="n">
        <v>58</v>
      </c>
      <c r="C5204" s="7" t="n">
        <v>255</v>
      </c>
      <c r="D5204" s="7" t="n">
        <v>0</v>
      </c>
    </row>
    <row r="5205" spans="1:9">
      <c r="A5205" t="s">
        <v>4</v>
      </c>
      <c r="B5205" s="4" t="s">
        <v>5</v>
      </c>
      <c r="C5205" s="4" t="s">
        <v>7</v>
      </c>
      <c r="D5205" s="4" t="s">
        <v>10</v>
      </c>
      <c r="E5205" s="4" t="s">
        <v>8</v>
      </c>
    </row>
    <row r="5206" spans="1:9">
      <c r="A5206" t="n">
        <v>52218</v>
      </c>
      <c r="B5206" s="32" t="n">
        <v>51</v>
      </c>
      <c r="C5206" s="7" t="n">
        <v>4</v>
      </c>
      <c r="D5206" s="7" t="n">
        <v>0</v>
      </c>
      <c r="E5206" s="7" t="s">
        <v>129</v>
      </c>
    </row>
    <row r="5207" spans="1:9">
      <c r="A5207" t="s">
        <v>4</v>
      </c>
      <c r="B5207" s="4" t="s">
        <v>5</v>
      </c>
      <c r="C5207" s="4" t="s">
        <v>10</v>
      </c>
    </row>
    <row r="5208" spans="1:9">
      <c r="A5208" t="n">
        <v>52232</v>
      </c>
      <c r="B5208" s="27" t="n">
        <v>16</v>
      </c>
      <c r="C5208" s="7" t="n">
        <v>0</v>
      </c>
    </row>
    <row r="5209" spans="1:9">
      <c r="A5209" t="s">
        <v>4</v>
      </c>
      <c r="B5209" s="4" t="s">
        <v>5</v>
      </c>
      <c r="C5209" s="4" t="s">
        <v>10</v>
      </c>
      <c r="D5209" s="4" t="s">
        <v>59</v>
      </c>
      <c r="E5209" s="4" t="s">
        <v>7</v>
      </c>
      <c r="F5209" s="4" t="s">
        <v>7</v>
      </c>
    </row>
    <row r="5210" spans="1:9">
      <c r="A5210" t="n">
        <v>52235</v>
      </c>
      <c r="B5210" s="37" t="n">
        <v>26</v>
      </c>
      <c r="C5210" s="7" t="n">
        <v>0</v>
      </c>
      <c r="D5210" s="7" t="s">
        <v>536</v>
      </c>
      <c r="E5210" s="7" t="n">
        <v>2</v>
      </c>
      <c r="F5210" s="7" t="n">
        <v>0</v>
      </c>
    </row>
    <row r="5211" spans="1:9">
      <c r="A5211" t="s">
        <v>4</v>
      </c>
      <c r="B5211" s="4" t="s">
        <v>5</v>
      </c>
    </row>
    <row r="5212" spans="1:9">
      <c r="A5212" t="n">
        <v>52277</v>
      </c>
      <c r="B5212" s="38" t="n">
        <v>28</v>
      </c>
    </row>
    <row r="5213" spans="1:9">
      <c r="A5213" t="s">
        <v>4</v>
      </c>
      <c r="B5213" s="4" t="s">
        <v>5</v>
      </c>
      <c r="C5213" s="4" t="s">
        <v>7</v>
      </c>
      <c r="D5213" s="4" t="s">
        <v>10</v>
      </c>
      <c r="E5213" s="4" t="s">
        <v>15</v>
      </c>
    </row>
    <row r="5214" spans="1:9">
      <c r="A5214" t="n">
        <v>52278</v>
      </c>
      <c r="B5214" s="41" t="n">
        <v>58</v>
      </c>
      <c r="C5214" s="7" t="n">
        <v>0</v>
      </c>
      <c r="D5214" s="7" t="n">
        <v>300</v>
      </c>
      <c r="E5214" s="7" t="n">
        <v>0.300000011920929</v>
      </c>
    </row>
    <row r="5215" spans="1:9">
      <c r="A5215" t="s">
        <v>4</v>
      </c>
      <c r="B5215" s="4" t="s">
        <v>5</v>
      </c>
      <c r="C5215" s="4" t="s">
        <v>7</v>
      </c>
      <c r="D5215" s="4" t="s">
        <v>10</v>
      </c>
    </row>
    <row r="5216" spans="1:9">
      <c r="A5216" t="n">
        <v>52286</v>
      </c>
      <c r="B5216" s="41" t="n">
        <v>58</v>
      </c>
      <c r="C5216" s="7" t="n">
        <v>255</v>
      </c>
      <c r="D5216" s="7" t="n">
        <v>0</v>
      </c>
    </row>
    <row r="5217" spans="1:6">
      <c r="A5217" t="s">
        <v>4</v>
      </c>
      <c r="B5217" s="4" t="s">
        <v>5</v>
      </c>
      <c r="C5217" s="4" t="s">
        <v>7</v>
      </c>
      <c r="D5217" s="4" t="s">
        <v>10</v>
      </c>
      <c r="E5217" s="4" t="s">
        <v>15</v>
      </c>
      <c r="F5217" s="4" t="s">
        <v>10</v>
      </c>
      <c r="G5217" s="4" t="s">
        <v>16</v>
      </c>
      <c r="H5217" s="4" t="s">
        <v>16</v>
      </c>
      <c r="I5217" s="4" t="s">
        <v>10</v>
      </c>
      <c r="J5217" s="4" t="s">
        <v>10</v>
      </c>
      <c r="K5217" s="4" t="s">
        <v>16</v>
      </c>
      <c r="L5217" s="4" t="s">
        <v>16</v>
      </c>
      <c r="M5217" s="4" t="s">
        <v>16</v>
      </c>
      <c r="N5217" s="4" t="s">
        <v>16</v>
      </c>
      <c r="O5217" s="4" t="s">
        <v>8</v>
      </c>
    </row>
    <row r="5218" spans="1:6">
      <c r="A5218" t="n">
        <v>52290</v>
      </c>
      <c r="B5218" s="18" t="n">
        <v>50</v>
      </c>
      <c r="C5218" s="7" t="n">
        <v>0</v>
      </c>
      <c r="D5218" s="7" t="n">
        <v>12105</v>
      </c>
      <c r="E5218" s="7" t="n">
        <v>1</v>
      </c>
      <c r="F5218" s="7" t="n">
        <v>0</v>
      </c>
      <c r="G5218" s="7" t="n">
        <v>0</v>
      </c>
      <c r="H5218" s="7" t="n">
        <v>0</v>
      </c>
      <c r="I5218" s="7" t="n">
        <v>0</v>
      </c>
      <c r="J5218" s="7" t="n">
        <v>65533</v>
      </c>
      <c r="K5218" s="7" t="n">
        <v>0</v>
      </c>
      <c r="L5218" s="7" t="n">
        <v>0</v>
      </c>
      <c r="M5218" s="7" t="n">
        <v>0</v>
      </c>
      <c r="N5218" s="7" t="n">
        <v>0</v>
      </c>
      <c r="O5218" s="7" t="s">
        <v>20</v>
      </c>
    </row>
    <row r="5219" spans="1:6">
      <c r="A5219" t="s">
        <v>4</v>
      </c>
      <c r="B5219" s="4" t="s">
        <v>5</v>
      </c>
      <c r="C5219" s="4" t="s">
        <v>7</v>
      </c>
      <c r="D5219" s="4" t="s">
        <v>10</v>
      </c>
      <c r="E5219" s="4" t="s">
        <v>10</v>
      </c>
      <c r="F5219" s="4" t="s">
        <v>10</v>
      </c>
      <c r="G5219" s="4" t="s">
        <v>10</v>
      </c>
      <c r="H5219" s="4" t="s">
        <v>7</v>
      </c>
    </row>
    <row r="5220" spans="1:6">
      <c r="A5220" t="n">
        <v>52329</v>
      </c>
      <c r="B5220" s="42" t="n">
        <v>25</v>
      </c>
      <c r="C5220" s="7" t="n">
        <v>5</v>
      </c>
      <c r="D5220" s="7" t="n">
        <v>65535</v>
      </c>
      <c r="E5220" s="7" t="n">
        <v>500</v>
      </c>
      <c r="F5220" s="7" t="n">
        <v>800</v>
      </c>
      <c r="G5220" s="7" t="n">
        <v>140</v>
      </c>
      <c r="H5220" s="7" t="n">
        <v>0</v>
      </c>
    </row>
    <row r="5221" spans="1:6">
      <c r="A5221" t="s">
        <v>4</v>
      </c>
      <c r="B5221" s="4" t="s">
        <v>5</v>
      </c>
      <c r="C5221" s="4" t="s">
        <v>10</v>
      </c>
      <c r="D5221" s="4" t="s">
        <v>7</v>
      </c>
      <c r="E5221" s="4" t="s">
        <v>59</v>
      </c>
      <c r="F5221" s="4" t="s">
        <v>7</v>
      </c>
      <c r="G5221" s="4" t="s">
        <v>7</v>
      </c>
    </row>
    <row r="5222" spans="1:6">
      <c r="A5222" t="n">
        <v>52340</v>
      </c>
      <c r="B5222" s="43" t="n">
        <v>24</v>
      </c>
      <c r="C5222" s="7" t="n">
        <v>65533</v>
      </c>
      <c r="D5222" s="7" t="n">
        <v>11</v>
      </c>
      <c r="E5222" s="7" t="s">
        <v>537</v>
      </c>
      <c r="F5222" s="7" t="n">
        <v>2</v>
      </c>
      <c r="G5222" s="7" t="n">
        <v>0</v>
      </c>
    </row>
    <row r="5223" spans="1:6">
      <c r="A5223" t="s">
        <v>4</v>
      </c>
      <c r="B5223" s="4" t="s">
        <v>5</v>
      </c>
    </row>
    <row r="5224" spans="1:6">
      <c r="A5224" t="n">
        <v>52400</v>
      </c>
      <c r="B5224" s="38" t="n">
        <v>28</v>
      </c>
    </row>
    <row r="5225" spans="1:6">
      <c r="A5225" t="s">
        <v>4</v>
      </c>
      <c r="B5225" s="4" t="s">
        <v>5</v>
      </c>
      <c r="C5225" s="4" t="s">
        <v>10</v>
      </c>
      <c r="D5225" s="4" t="s">
        <v>7</v>
      </c>
      <c r="E5225" s="4" t="s">
        <v>59</v>
      </c>
      <c r="F5225" s="4" t="s">
        <v>7</v>
      </c>
      <c r="G5225" s="4" t="s">
        <v>7</v>
      </c>
    </row>
    <row r="5226" spans="1:6">
      <c r="A5226" t="n">
        <v>52401</v>
      </c>
      <c r="B5226" s="43" t="n">
        <v>24</v>
      </c>
      <c r="C5226" s="7" t="n">
        <v>65533</v>
      </c>
      <c r="D5226" s="7" t="n">
        <v>11</v>
      </c>
      <c r="E5226" s="7" t="s">
        <v>538</v>
      </c>
      <c r="F5226" s="7" t="n">
        <v>2</v>
      </c>
      <c r="G5226" s="7" t="n">
        <v>0</v>
      </c>
    </row>
    <row r="5227" spans="1:6">
      <c r="A5227" t="s">
        <v>4</v>
      </c>
      <c r="B5227" s="4" t="s">
        <v>5</v>
      </c>
    </row>
    <row r="5228" spans="1:6">
      <c r="A5228" t="n">
        <v>52461</v>
      </c>
      <c r="B5228" s="38" t="n">
        <v>28</v>
      </c>
    </row>
    <row r="5229" spans="1:6">
      <c r="A5229" t="s">
        <v>4</v>
      </c>
      <c r="B5229" s="4" t="s">
        <v>5</v>
      </c>
      <c r="C5229" s="4" t="s">
        <v>7</v>
      </c>
    </row>
    <row r="5230" spans="1:6">
      <c r="A5230" t="n">
        <v>52462</v>
      </c>
      <c r="B5230" s="44" t="n">
        <v>27</v>
      </c>
      <c r="C5230" s="7" t="n">
        <v>0</v>
      </c>
    </row>
    <row r="5231" spans="1:6">
      <c r="A5231" t="s">
        <v>4</v>
      </c>
      <c r="B5231" s="4" t="s">
        <v>5</v>
      </c>
      <c r="C5231" s="4" t="s">
        <v>7</v>
      </c>
    </row>
    <row r="5232" spans="1:6">
      <c r="A5232" t="n">
        <v>52464</v>
      </c>
      <c r="B5232" s="44" t="n">
        <v>27</v>
      </c>
      <c r="C5232" s="7" t="n">
        <v>1</v>
      </c>
    </row>
    <row r="5233" spans="1:15">
      <c r="A5233" t="s">
        <v>4</v>
      </c>
      <c r="B5233" s="4" t="s">
        <v>5</v>
      </c>
      <c r="C5233" s="4" t="s">
        <v>7</v>
      </c>
      <c r="D5233" s="4" t="s">
        <v>10</v>
      </c>
      <c r="E5233" s="4" t="s">
        <v>10</v>
      </c>
      <c r="F5233" s="4" t="s">
        <v>10</v>
      </c>
      <c r="G5233" s="4" t="s">
        <v>10</v>
      </c>
      <c r="H5233" s="4" t="s">
        <v>7</v>
      </c>
    </row>
    <row r="5234" spans="1:15">
      <c r="A5234" t="n">
        <v>52466</v>
      </c>
      <c r="B5234" s="42" t="n">
        <v>25</v>
      </c>
      <c r="C5234" s="7" t="n">
        <v>5</v>
      </c>
      <c r="D5234" s="7" t="n">
        <v>65535</v>
      </c>
      <c r="E5234" s="7" t="n">
        <v>65535</v>
      </c>
      <c r="F5234" s="7" t="n">
        <v>65535</v>
      </c>
      <c r="G5234" s="7" t="n">
        <v>65535</v>
      </c>
      <c r="H5234" s="7" t="n">
        <v>0</v>
      </c>
    </row>
    <row r="5235" spans="1:15">
      <c r="A5235" t="s">
        <v>4</v>
      </c>
      <c r="B5235" s="4" t="s">
        <v>5</v>
      </c>
      <c r="C5235" s="4" t="s">
        <v>7</v>
      </c>
      <c r="D5235" s="4" t="s">
        <v>7</v>
      </c>
      <c r="E5235" s="4" t="s">
        <v>16</v>
      </c>
      <c r="F5235" s="4" t="s">
        <v>7</v>
      </c>
      <c r="G5235" s="4" t="s">
        <v>7</v>
      </c>
    </row>
    <row r="5236" spans="1:15">
      <c r="A5236" t="n">
        <v>52477</v>
      </c>
      <c r="B5236" s="80" t="n">
        <v>18</v>
      </c>
      <c r="C5236" s="7" t="n">
        <v>0</v>
      </c>
      <c r="D5236" s="7" t="n">
        <v>0</v>
      </c>
      <c r="E5236" s="7" t="n">
        <v>0</v>
      </c>
      <c r="F5236" s="7" t="n">
        <v>19</v>
      </c>
      <c r="G5236" s="7" t="n">
        <v>1</v>
      </c>
    </row>
    <row r="5237" spans="1:15">
      <c r="A5237" t="s">
        <v>4</v>
      </c>
      <c r="B5237" s="4" t="s">
        <v>5</v>
      </c>
      <c r="C5237" s="4" t="s">
        <v>7</v>
      </c>
      <c r="D5237" s="4" t="s">
        <v>7</v>
      </c>
      <c r="E5237" s="4" t="s">
        <v>10</v>
      </c>
      <c r="F5237" s="4" t="s">
        <v>15</v>
      </c>
    </row>
    <row r="5238" spans="1:15">
      <c r="A5238" t="n">
        <v>52486</v>
      </c>
      <c r="B5238" s="81" t="n">
        <v>107</v>
      </c>
      <c r="C5238" s="7" t="n">
        <v>0</v>
      </c>
      <c r="D5238" s="7" t="n">
        <v>0</v>
      </c>
      <c r="E5238" s="7" t="n">
        <v>0</v>
      </c>
      <c r="F5238" s="7" t="n">
        <v>32</v>
      </c>
    </row>
    <row r="5239" spans="1:15">
      <c r="A5239" t="s">
        <v>4</v>
      </c>
      <c r="B5239" s="4" t="s">
        <v>5</v>
      </c>
      <c r="C5239" s="4" t="s">
        <v>7</v>
      </c>
      <c r="D5239" s="4" t="s">
        <v>7</v>
      </c>
      <c r="E5239" s="4" t="s">
        <v>8</v>
      </c>
      <c r="F5239" s="4" t="s">
        <v>10</v>
      </c>
    </row>
    <row r="5240" spans="1:15">
      <c r="A5240" t="n">
        <v>52495</v>
      </c>
      <c r="B5240" s="81" t="n">
        <v>107</v>
      </c>
      <c r="C5240" s="7" t="n">
        <v>1</v>
      </c>
      <c r="D5240" s="7" t="n">
        <v>0</v>
      </c>
      <c r="E5240" s="7" t="s">
        <v>539</v>
      </c>
      <c r="F5240" s="7" t="n">
        <v>1</v>
      </c>
    </row>
    <row r="5241" spans="1:15">
      <c r="A5241" t="s">
        <v>4</v>
      </c>
      <c r="B5241" s="4" t="s">
        <v>5</v>
      </c>
      <c r="C5241" s="4" t="s">
        <v>7</v>
      </c>
      <c r="D5241" s="4" t="s">
        <v>7</v>
      </c>
      <c r="E5241" s="4" t="s">
        <v>8</v>
      </c>
      <c r="F5241" s="4" t="s">
        <v>10</v>
      </c>
    </row>
    <row r="5242" spans="1:15">
      <c r="A5242" t="n">
        <v>52505</v>
      </c>
      <c r="B5242" s="81" t="n">
        <v>107</v>
      </c>
      <c r="C5242" s="7" t="n">
        <v>1</v>
      </c>
      <c r="D5242" s="7" t="n">
        <v>0</v>
      </c>
      <c r="E5242" s="7" t="s">
        <v>540</v>
      </c>
      <c r="F5242" s="7" t="n">
        <v>2</v>
      </c>
    </row>
    <row r="5243" spans="1:15">
      <c r="A5243" t="s">
        <v>4</v>
      </c>
      <c r="B5243" s="4" t="s">
        <v>5</v>
      </c>
      <c r="C5243" s="4" t="s">
        <v>7</v>
      </c>
      <c r="D5243" s="4" t="s">
        <v>7</v>
      </c>
      <c r="E5243" s="4" t="s">
        <v>7</v>
      </c>
      <c r="F5243" s="4" t="s">
        <v>10</v>
      </c>
      <c r="G5243" s="4" t="s">
        <v>10</v>
      </c>
      <c r="H5243" s="4" t="s">
        <v>7</v>
      </c>
    </row>
    <row r="5244" spans="1:15">
      <c r="A5244" t="n">
        <v>52517</v>
      </c>
      <c r="B5244" s="81" t="n">
        <v>107</v>
      </c>
      <c r="C5244" s="7" t="n">
        <v>2</v>
      </c>
      <c r="D5244" s="7" t="n">
        <v>0</v>
      </c>
      <c r="E5244" s="7" t="n">
        <v>1</v>
      </c>
      <c r="F5244" s="7" t="n">
        <v>65535</v>
      </c>
      <c r="G5244" s="7" t="n">
        <v>65535</v>
      </c>
      <c r="H5244" s="7" t="n">
        <v>0</v>
      </c>
    </row>
    <row r="5245" spans="1:15">
      <c r="A5245" t="s">
        <v>4</v>
      </c>
      <c r="B5245" s="4" t="s">
        <v>5</v>
      </c>
      <c r="C5245" s="4" t="s">
        <v>7</v>
      </c>
      <c r="D5245" s="4" t="s">
        <v>7</v>
      </c>
      <c r="E5245" s="4" t="s">
        <v>7</v>
      </c>
    </row>
    <row r="5246" spans="1:15">
      <c r="A5246" t="n">
        <v>52526</v>
      </c>
      <c r="B5246" s="81" t="n">
        <v>107</v>
      </c>
      <c r="C5246" s="7" t="n">
        <v>4</v>
      </c>
      <c r="D5246" s="7" t="n">
        <v>0</v>
      </c>
      <c r="E5246" s="7" t="n">
        <v>0</v>
      </c>
    </row>
    <row r="5247" spans="1:15">
      <c r="A5247" t="s">
        <v>4</v>
      </c>
      <c r="B5247" s="4" t="s">
        <v>5</v>
      </c>
      <c r="C5247" s="4" t="s">
        <v>7</v>
      </c>
      <c r="D5247" s="4" t="s">
        <v>7</v>
      </c>
    </row>
    <row r="5248" spans="1:15">
      <c r="A5248" t="n">
        <v>52530</v>
      </c>
      <c r="B5248" s="81" t="n">
        <v>107</v>
      </c>
      <c r="C5248" s="7" t="n">
        <v>3</v>
      </c>
      <c r="D5248" s="7" t="n">
        <v>0</v>
      </c>
    </row>
    <row r="5249" spans="1:8">
      <c r="A5249" t="s">
        <v>4</v>
      </c>
      <c r="B5249" s="4" t="s">
        <v>5</v>
      </c>
      <c r="C5249" s="4" t="s">
        <v>7</v>
      </c>
      <c r="D5249" s="4" t="s">
        <v>10</v>
      </c>
      <c r="E5249" s="4" t="s">
        <v>15</v>
      </c>
    </row>
    <row r="5250" spans="1:8">
      <c r="A5250" t="n">
        <v>52533</v>
      </c>
      <c r="B5250" s="41" t="n">
        <v>58</v>
      </c>
      <c r="C5250" s="7" t="n">
        <v>100</v>
      </c>
      <c r="D5250" s="7" t="n">
        <v>300</v>
      </c>
      <c r="E5250" s="7" t="n">
        <v>0.300000011920929</v>
      </c>
    </row>
    <row r="5251" spans="1:8">
      <c r="A5251" t="s">
        <v>4</v>
      </c>
      <c r="B5251" s="4" t="s">
        <v>5</v>
      </c>
      <c r="C5251" s="4" t="s">
        <v>7</v>
      </c>
      <c r="D5251" s="4" t="s">
        <v>10</v>
      </c>
    </row>
    <row r="5252" spans="1:8">
      <c r="A5252" t="n">
        <v>52541</v>
      </c>
      <c r="B5252" s="41" t="n">
        <v>58</v>
      </c>
      <c r="C5252" s="7" t="n">
        <v>255</v>
      </c>
      <c r="D5252" s="7" t="n">
        <v>0</v>
      </c>
    </row>
    <row r="5253" spans="1:8">
      <c r="A5253" t="s">
        <v>4</v>
      </c>
      <c r="B5253" s="4" t="s">
        <v>5</v>
      </c>
      <c r="C5253" s="4" t="s">
        <v>7</v>
      </c>
      <c r="D5253" s="4" t="s">
        <v>7</v>
      </c>
      <c r="E5253" s="4" t="s">
        <v>7</v>
      </c>
      <c r="F5253" s="4" t="s">
        <v>16</v>
      </c>
      <c r="G5253" s="4" t="s">
        <v>7</v>
      </c>
      <c r="H5253" s="4" t="s">
        <v>7</v>
      </c>
      <c r="I5253" s="4" t="s">
        <v>11</v>
      </c>
    </row>
    <row r="5254" spans="1:8">
      <c r="A5254" t="n">
        <v>52545</v>
      </c>
      <c r="B5254" s="9" t="n">
        <v>5</v>
      </c>
      <c r="C5254" s="7" t="n">
        <v>35</v>
      </c>
      <c r="D5254" s="7" t="n">
        <v>0</v>
      </c>
      <c r="E5254" s="7" t="n">
        <v>0</v>
      </c>
      <c r="F5254" s="7" t="n">
        <v>1</v>
      </c>
      <c r="G5254" s="7" t="n">
        <v>2</v>
      </c>
      <c r="H5254" s="7" t="n">
        <v>1</v>
      </c>
      <c r="I5254" s="10" t="n">
        <f t="normal" ca="1">A5322</f>
        <v>0</v>
      </c>
    </row>
    <row r="5255" spans="1:8">
      <c r="A5255" t="s">
        <v>4</v>
      </c>
      <c r="B5255" s="4" t="s">
        <v>5</v>
      </c>
      <c r="C5255" s="4" t="s">
        <v>8</v>
      </c>
      <c r="D5255" s="4" t="s">
        <v>8</v>
      </c>
    </row>
    <row r="5256" spans="1:8">
      <c r="A5256" t="n">
        <v>52559</v>
      </c>
      <c r="B5256" s="70" t="n">
        <v>70</v>
      </c>
      <c r="C5256" s="7" t="s">
        <v>29</v>
      </c>
      <c r="D5256" s="7" t="s">
        <v>541</v>
      </c>
    </row>
    <row r="5257" spans="1:8">
      <c r="A5257" t="s">
        <v>4</v>
      </c>
      <c r="B5257" s="4" t="s">
        <v>5</v>
      </c>
      <c r="C5257" s="4" t="s">
        <v>10</v>
      </c>
    </row>
    <row r="5258" spans="1:8">
      <c r="A5258" t="n">
        <v>52573</v>
      </c>
      <c r="B5258" s="27" t="n">
        <v>16</v>
      </c>
      <c r="C5258" s="7" t="n">
        <v>500</v>
      </c>
    </row>
    <row r="5259" spans="1:8">
      <c r="A5259" t="s">
        <v>4</v>
      </c>
      <c r="B5259" s="4" t="s">
        <v>5</v>
      </c>
      <c r="C5259" s="4" t="s">
        <v>10</v>
      </c>
      <c r="D5259" s="4" t="s">
        <v>10</v>
      </c>
      <c r="E5259" s="4" t="s">
        <v>15</v>
      </c>
      <c r="F5259" s="4" t="s">
        <v>15</v>
      </c>
      <c r="G5259" s="4" t="s">
        <v>15</v>
      </c>
      <c r="H5259" s="4" t="s">
        <v>15</v>
      </c>
      <c r="I5259" s="4" t="s">
        <v>7</v>
      </c>
      <c r="J5259" s="4" t="s">
        <v>10</v>
      </c>
    </row>
    <row r="5260" spans="1:8">
      <c r="A5260" t="n">
        <v>52576</v>
      </c>
      <c r="B5260" s="67" t="n">
        <v>55</v>
      </c>
      <c r="C5260" s="7" t="n">
        <v>0</v>
      </c>
      <c r="D5260" s="7" t="n">
        <v>65024</v>
      </c>
      <c r="E5260" s="7" t="n">
        <v>0</v>
      </c>
      <c r="F5260" s="7" t="n">
        <v>0</v>
      </c>
      <c r="G5260" s="7" t="n">
        <v>2.5</v>
      </c>
      <c r="H5260" s="7" t="n">
        <v>1.5</v>
      </c>
      <c r="I5260" s="7" t="n">
        <v>1</v>
      </c>
      <c r="J5260" s="7" t="n">
        <v>0</v>
      </c>
    </row>
    <row r="5261" spans="1:8">
      <c r="A5261" t="s">
        <v>4</v>
      </c>
      <c r="B5261" s="4" t="s">
        <v>5</v>
      </c>
      <c r="C5261" s="4" t="s">
        <v>7</v>
      </c>
      <c r="D5261" s="4" t="s">
        <v>10</v>
      </c>
      <c r="E5261" s="4" t="s">
        <v>7</v>
      </c>
    </row>
    <row r="5262" spans="1:8">
      <c r="A5262" t="n">
        <v>52600</v>
      </c>
      <c r="B5262" s="17" t="n">
        <v>49</v>
      </c>
      <c r="C5262" s="7" t="n">
        <v>1</v>
      </c>
      <c r="D5262" s="7" t="n">
        <v>4000</v>
      </c>
      <c r="E5262" s="7" t="n">
        <v>0</v>
      </c>
    </row>
    <row r="5263" spans="1:8">
      <c r="A5263" t="s">
        <v>4</v>
      </c>
      <c r="B5263" s="4" t="s">
        <v>5</v>
      </c>
      <c r="C5263" s="4" t="s">
        <v>7</v>
      </c>
      <c r="D5263" s="4" t="s">
        <v>10</v>
      </c>
      <c r="E5263" s="4" t="s">
        <v>15</v>
      </c>
    </row>
    <row r="5264" spans="1:8">
      <c r="A5264" t="n">
        <v>52605</v>
      </c>
      <c r="B5264" s="41" t="n">
        <v>58</v>
      </c>
      <c r="C5264" s="7" t="n">
        <v>0</v>
      </c>
      <c r="D5264" s="7" t="n">
        <v>1000</v>
      </c>
      <c r="E5264" s="7" t="n">
        <v>1</v>
      </c>
    </row>
    <row r="5265" spans="1:10">
      <c r="A5265" t="s">
        <v>4</v>
      </c>
      <c r="B5265" s="4" t="s">
        <v>5</v>
      </c>
      <c r="C5265" s="4" t="s">
        <v>7</v>
      </c>
      <c r="D5265" s="4" t="s">
        <v>10</v>
      </c>
    </row>
    <row r="5266" spans="1:10">
      <c r="A5266" t="n">
        <v>52613</v>
      </c>
      <c r="B5266" s="41" t="n">
        <v>58</v>
      </c>
      <c r="C5266" s="7" t="n">
        <v>255</v>
      </c>
      <c r="D5266" s="7" t="n">
        <v>0</v>
      </c>
    </row>
    <row r="5267" spans="1:10">
      <c r="A5267" t="s">
        <v>4</v>
      </c>
      <c r="B5267" s="4" t="s">
        <v>5</v>
      </c>
      <c r="C5267" s="4" t="s">
        <v>10</v>
      </c>
      <c r="D5267" s="4" t="s">
        <v>7</v>
      </c>
    </row>
    <row r="5268" spans="1:10">
      <c r="A5268" t="n">
        <v>52617</v>
      </c>
      <c r="B5268" s="68" t="n">
        <v>56</v>
      </c>
      <c r="C5268" s="7" t="n">
        <v>0</v>
      </c>
      <c r="D5268" s="7" t="n">
        <v>1</v>
      </c>
    </row>
    <row r="5269" spans="1:10">
      <c r="A5269" t="s">
        <v>4</v>
      </c>
      <c r="B5269" s="4" t="s">
        <v>5</v>
      </c>
      <c r="C5269" s="4" t="s">
        <v>7</v>
      </c>
      <c r="D5269" s="4" t="s">
        <v>7</v>
      </c>
    </row>
    <row r="5270" spans="1:10">
      <c r="A5270" t="n">
        <v>52621</v>
      </c>
      <c r="B5270" s="17" t="n">
        <v>49</v>
      </c>
      <c r="C5270" s="7" t="n">
        <v>2</v>
      </c>
      <c r="D5270" s="7" t="n">
        <v>0</v>
      </c>
    </row>
    <row r="5271" spans="1:10">
      <c r="A5271" t="s">
        <v>4</v>
      </c>
      <c r="B5271" s="4" t="s">
        <v>5</v>
      </c>
      <c r="C5271" s="4" t="s">
        <v>7</v>
      </c>
      <c r="D5271" s="4" t="s">
        <v>10</v>
      </c>
      <c r="E5271" s="4" t="s">
        <v>15</v>
      </c>
      <c r="F5271" s="4" t="s">
        <v>10</v>
      </c>
      <c r="G5271" s="4" t="s">
        <v>16</v>
      </c>
      <c r="H5271" s="4" t="s">
        <v>16</v>
      </c>
      <c r="I5271" s="4" t="s">
        <v>10</v>
      </c>
      <c r="J5271" s="4" t="s">
        <v>10</v>
      </c>
      <c r="K5271" s="4" t="s">
        <v>16</v>
      </c>
      <c r="L5271" s="4" t="s">
        <v>16</v>
      </c>
      <c r="M5271" s="4" t="s">
        <v>16</v>
      </c>
      <c r="N5271" s="4" t="s">
        <v>16</v>
      </c>
      <c r="O5271" s="4" t="s">
        <v>8</v>
      </c>
    </row>
    <row r="5272" spans="1:10">
      <c r="A5272" t="n">
        <v>52624</v>
      </c>
      <c r="B5272" s="18" t="n">
        <v>50</v>
      </c>
      <c r="C5272" s="7" t="n">
        <v>0</v>
      </c>
      <c r="D5272" s="7" t="n">
        <v>12500</v>
      </c>
      <c r="E5272" s="7" t="n">
        <v>1</v>
      </c>
      <c r="F5272" s="7" t="n">
        <v>0</v>
      </c>
      <c r="G5272" s="7" t="n">
        <v>0</v>
      </c>
      <c r="H5272" s="7" t="n">
        <v>0</v>
      </c>
      <c r="I5272" s="7" t="n">
        <v>0</v>
      </c>
      <c r="J5272" s="7" t="n">
        <v>65533</v>
      </c>
      <c r="K5272" s="7" t="n">
        <v>0</v>
      </c>
      <c r="L5272" s="7" t="n">
        <v>0</v>
      </c>
      <c r="M5272" s="7" t="n">
        <v>0</v>
      </c>
      <c r="N5272" s="7" t="n">
        <v>0</v>
      </c>
      <c r="O5272" s="7" t="s">
        <v>20</v>
      </c>
    </row>
    <row r="5273" spans="1:10">
      <c r="A5273" t="s">
        <v>4</v>
      </c>
      <c r="B5273" s="4" t="s">
        <v>5</v>
      </c>
      <c r="C5273" s="4" t="s">
        <v>10</v>
      </c>
    </row>
    <row r="5274" spans="1:10">
      <c r="A5274" t="n">
        <v>52663</v>
      </c>
      <c r="B5274" s="27" t="n">
        <v>16</v>
      </c>
      <c r="C5274" s="7" t="n">
        <v>4500</v>
      </c>
    </row>
    <row r="5275" spans="1:10">
      <c r="A5275" t="s">
        <v>4</v>
      </c>
      <c r="B5275" s="4" t="s">
        <v>5</v>
      </c>
      <c r="C5275" s="4" t="s">
        <v>7</v>
      </c>
      <c r="D5275" s="4" t="s">
        <v>7</v>
      </c>
      <c r="E5275" s="4" t="s">
        <v>7</v>
      </c>
      <c r="F5275" s="4" t="s">
        <v>15</v>
      </c>
      <c r="G5275" s="4" t="s">
        <v>15</v>
      </c>
      <c r="H5275" s="4" t="s">
        <v>15</v>
      </c>
      <c r="I5275" s="4" t="s">
        <v>15</v>
      </c>
      <c r="J5275" s="4" t="s">
        <v>15</v>
      </c>
    </row>
    <row r="5276" spans="1:10">
      <c r="A5276" t="n">
        <v>52666</v>
      </c>
      <c r="B5276" s="51" t="n">
        <v>76</v>
      </c>
      <c r="C5276" s="7" t="n">
        <v>0</v>
      </c>
      <c r="D5276" s="7" t="n">
        <v>3</v>
      </c>
      <c r="E5276" s="7" t="n">
        <v>0</v>
      </c>
      <c r="F5276" s="7" t="n">
        <v>1</v>
      </c>
      <c r="G5276" s="7" t="n">
        <v>1</v>
      </c>
      <c r="H5276" s="7" t="n">
        <v>1</v>
      </c>
      <c r="I5276" s="7" t="n">
        <v>1</v>
      </c>
      <c r="J5276" s="7" t="n">
        <v>1000</v>
      </c>
    </row>
    <row r="5277" spans="1:10">
      <c r="A5277" t="s">
        <v>4</v>
      </c>
      <c r="B5277" s="4" t="s">
        <v>5</v>
      </c>
      <c r="C5277" s="4" t="s">
        <v>7</v>
      </c>
      <c r="D5277" s="4" t="s">
        <v>7</v>
      </c>
    </row>
    <row r="5278" spans="1:10">
      <c r="A5278" t="n">
        <v>52690</v>
      </c>
      <c r="B5278" s="56" t="n">
        <v>77</v>
      </c>
      <c r="C5278" s="7" t="n">
        <v>0</v>
      </c>
      <c r="D5278" s="7" t="n">
        <v>3</v>
      </c>
    </row>
    <row r="5279" spans="1:10">
      <c r="A5279" t="s">
        <v>4</v>
      </c>
      <c r="B5279" s="4" t="s">
        <v>5</v>
      </c>
      <c r="C5279" s="4" t="s">
        <v>10</v>
      </c>
    </row>
    <row r="5280" spans="1:10">
      <c r="A5280" t="n">
        <v>52693</v>
      </c>
      <c r="B5280" s="27" t="n">
        <v>16</v>
      </c>
      <c r="C5280" s="7" t="n">
        <v>2500</v>
      </c>
    </row>
    <row r="5281" spans="1:15">
      <c r="A5281" t="s">
        <v>4</v>
      </c>
      <c r="B5281" s="4" t="s">
        <v>5</v>
      </c>
      <c r="C5281" s="4" t="s">
        <v>7</v>
      </c>
      <c r="D5281" s="4" t="s">
        <v>10</v>
      </c>
      <c r="E5281" s="4" t="s">
        <v>10</v>
      </c>
    </row>
    <row r="5282" spans="1:15">
      <c r="A5282" t="n">
        <v>52696</v>
      </c>
      <c r="B5282" s="17" t="n">
        <v>49</v>
      </c>
      <c r="C5282" s="7" t="n">
        <v>5</v>
      </c>
      <c r="D5282" s="7" t="n">
        <v>1</v>
      </c>
      <c r="E5282" s="7" t="n">
        <v>1</v>
      </c>
    </row>
    <row r="5283" spans="1:15">
      <c r="A5283" t="s">
        <v>4</v>
      </c>
      <c r="B5283" s="4" t="s">
        <v>5</v>
      </c>
      <c r="C5283" s="4" t="s">
        <v>10</v>
      </c>
    </row>
    <row r="5284" spans="1:15">
      <c r="A5284" t="n">
        <v>52702</v>
      </c>
      <c r="B5284" s="11" t="n">
        <v>12</v>
      </c>
      <c r="C5284" s="7" t="n">
        <v>6767</v>
      </c>
    </row>
    <row r="5285" spans="1:15">
      <c r="A5285" t="s">
        <v>4</v>
      </c>
      <c r="B5285" s="4" t="s">
        <v>5</v>
      </c>
      <c r="C5285" s="4" t="s">
        <v>10</v>
      </c>
      <c r="D5285" s="4" t="s">
        <v>7</v>
      </c>
      <c r="E5285" s="4" t="s">
        <v>7</v>
      </c>
    </row>
    <row r="5286" spans="1:15">
      <c r="A5286" t="n">
        <v>52705</v>
      </c>
      <c r="B5286" s="60" t="n">
        <v>104</v>
      </c>
      <c r="C5286" s="7" t="n">
        <v>140</v>
      </c>
      <c r="D5286" s="7" t="n">
        <v>3</v>
      </c>
      <c r="E5286" s="7" t="n">
        <v>1</v>
      </c>
    </row>
    <row r="5287" spans="1:15">
      <c r="A5287" t="s">
        <v>4</v>
      </c>
      <c r="B5287" s="4" t="s">
        <v>5</v>
      </c>
    </row>
    <row r="5288" spans="1:15">
      <c r="A5288" t="n">
        <v>52710</v>
      </c>
      <c r="B5288" s="5" t="n">
        <v>1</v>
      </c>
    </row>
    <row r="5289" spans="1:15">
      <c r="A5289" t="s">
        <v>4</v>
      </c>
      <c r="B5289" s="4" t="s">
        <v>5</v>
      </c>
      <c r="C5289" s="4" t="s">
        <v>10</v>
      </c>
      <c r="D5289" s="4" t="s">
        <v>7</v>
      </c>
      <c r="E5289" s="4" t="s">
        <v>7</v>
      </c>
    </row>
    <row r="5290" spans="1:15">
      <c r="A5290" t="n">
        <v>52711</v>
      </c>
      <c r="B5290" s="60" t="n">
        <v>104</v>
      </c>
      <c r="C5290" s="7" t="n">
        <v>140</v>
      </c>
      <c r="D5290" s="7" t="n">
        <v>3</v>
      </c>
      <c r="E5290" s="7" t="n">
        <v>2</v>
      </c>
    </row>
    <row r="5291" spans="1:15">
      <c r="A5291" t="s">
        <v>4</v>
      </c>
      <c r="B5291" s="4" t="s">
        <v>5</v>
      </c>
    </row>
    <row r="5292" spans="1:15">
      <c r="A5292" t="n">
        <v>52716</v>
      </c>
      <c r="B5292" s="5" t="n">
        <v>1</v>
      </c>
    </row>
    <row r="5293" spans="1:15">
      <c r="A5293" t="s">
        <v>4</v>
      </c>
      <c r="B5293" s="4" t="s">
        <v>5</v>
      </c>
      <c r="C5293" s="4" t="s">
        <v>10</v>
      </c>
      <c r="D5293" s="4" t="s">
        <v>7</v>
      </c>
      <c r="E5293" s="4" t="s">
        <v>7</v>
      </c>
    </row>
    <row r="5294" spans="1:15">
      <c r="A5294" t="n">
        <v>52717</v>
      </c>
      <c r="B5294" s="60" t="n">
        <v>104</v>
      </c>
      <c r="C5294" s="7" t="n">
        <v>141</v>
      </c>
      <c r="D5294" s="7" t="n">
        <v>3</v>
      </c>
      <c r="E5294" s="7" t="n">
        <v>1</v>
      </c>
    </row>
    <row r="5295" spans="1:15">
      <c r="A5295" t="s">
        <v>4</v>
      </c>
      <c r="B5295" s="4" t="s">
        <v>5</v>
      </c>
    </row>
    <row r="5296" spans="1:15">
      <c r="A5296" t="n">
        <v>52722</v>
      </c>
      <c r="B5296" s="5" t="n">
        <v>1</v>
      </c>
    </row>
    <row r="5297" spans="1:5">
      <c r="A5297" t="s">
        <v>4</v>
      </c>
      <c r="B5297" s="4" t="s">
        <v>5</v>
      </c>
      <c r="C5297" s="4" t="s">
        <v>10</v>
      </c>
      <c r="D5297" s="4" t="s">
        <v>7</v>
      </c>
      <c r="E5297" s="4" t="s">
        <v>7</v>
      </c>
    </row>
    <row r="5298" spans="1:5">
      <c r="A5298" t="n">
        <v>52723</v>
      </c>
      <c r="B5298" s="60" t="n">
        <v>104</v>
      </c>
      <c r="C5298" s="7" t="n">
        <v>141</v>
      </c>
      <c r="D5298" s="7" t="n">
        <v>3</v>
      </c>
      <c r="E5298" s="7" t="n">
        <v>2</v>
      </c>
    </row>
    <row r="5299" spans="1:5">
      <c r="A5299" t="s">
        <v>4</v>
      </c>
      <c r="B5299" s="4" t="s">
        <v>5</v>
      </c>
    </row>
    <row r="5300" spans="1:5">
      <c r="A5300" t="n">
        <v>52728</v>
      </c>
      <c r="B5300" s="5" t="n">
        <v>1</v>
      </c>
    </row>
    <row r="5301" spans="1:5">
      <c r="A5301" t="s">
        <v>4</v>
      </c>
      <c r="B5301" s="4" t="s">
        <v>5</v>
      </c>
      <c r="C5301" s="4" t="s">
        <v>7</v>
      </c>
      <c r="D5301" s="4" t="s">
        <v>7</v>
      </c>
      <c r="E5301" s="4" t="s">
        <v>10</v>
      </c>
      <c r="F5301" s="4" t="s">
        <v>10</v>
      </c>
      <c r="G5301" s="4" t="s">
        <v>10</v>
      </c>
      <c r="H5301" s="4" t="s">
        <v>10</v>
      </c>
      <c r="I5301" s="4" t="s">
        <v>10</v>
      </c>
    </row>
    <row r="5302" spans="1:5">
      <c r="A5302" t="n">
        <v>52729</v>
      </c>
      <c r="B5302" s="82" t="n">
        <v>146</v>
      </c>
      <c r="C5302" s="7" t="n">
        <v>0</v>
      </c>
      <c r="D5302" s="7" t="n">
        <v>0</v>
      </c>
      <c r="E5302" s="7" t="n">
        <v>16</v>
      </c>
      <c r="F5302" s="7" t="n">
        <v>1</v>
      </c>
      <c r="G5302" s="7" t="n">
        <v>0</v>
      </c>
      <c r="H5302" s="7" t="n">
        <v>0</v>
      </c>
      <c r="I5302" s="7" t="n">
        <v>0</v>
      </c>
    </row>
    <row r="5303" spans="1:5">
      <c r="A5303" t="s">
        <v>4</v>
      </c>
      <c r="B5303" s="4" t="s">
        <v>5</v>
      </c>
      <c r="C5303" s="4" t="s">
        <v>7</v>
      </c>
      <c r="D5303" s="4" t="s">
        <v>7</v>
      </c>
      <c r="E5303" s="4" t="s">
        <v>7</v>
      </c>
      <c r="F5303" s="4" t="s">
        <v>15</v>
      </c>
      <c r="G5303" s="4" t="s">
        <v>15</v>
      </c>
      <c r="H5303" s="4" t="s">
        <v>15</v>
      </c>
      <c r="I5303" s="4" t="s">
        <v>15</v>
      </c>
      <c r="J5303" s="4" t="s">
        <v>15</v>
      </c>
    </row>
    <row r="5304" spans="1:5">
      <c r="A5304" t="n">
        <v>52742</v>
      </c>
      <c r="B5304" s="51" t="n">
        <v>76</v>
      </c>
      <c r="C5304" s="7" t="n">
        <v>0</v>
      </c>
      <c r="D5304" s="7" t="n">
        <v>3</v>
      </c>
      <c r="E5304" s="7" t="n">
        <v>0</v>
      </c>
      <c r="F5304" s="7" t="n">
        <v>1</v>
      </c>
      <c r="G5304" s="7" t="n">
        <v>1</v>
      </c>
      <c r="H5304" s="7" t="n">
        <v>1</v>
      </c>
      <c r="I5304" s="7" t="n">
        <v>0</v>
      </c>
      <c r="J5304" s="7" t="n">
        <v>1000</v>
      </c>
    </row>
    <row r="5305" spans="1:5">
      <c r="A5305" t="s">
        <v>4</v>
      </c>
      <c r="B5305" s="4" t="s">
        <v>5</v>
      </c>
      <c r="C5305" s="4" t="s">
        <v>7</v>
      </c>
    </row>
    <row r="5306" spans="1:5">
      <c r="A5306" t="n">
        <v>52766</v>
      </c>
      <c r="B5306" s="82" t="n">
        <v>146</v>
      </c>
      <c r="C5306" s="7" t="n">
        <v>1</v>
      </c>
    </row>
    <row r="5307" spans="1:5">
      <c r="A5307" t="s">
        <v>4</v>
      </c>
      <c r="B5307" s="4" t="s">
        <v>5</v>
      </c>
      <c r="C5307" s="4" t="s">
        <v>7</v>
      </c>
      <c r="D5307" s="4" t="s">
        <v>7</v>
      </c>
      <c r="E5307" s="4" t="s">
        <v>10</v>
      </c>
      <c r="F5307" s="4" t="s">
        <v>10</v>
      </c>
      <c r="G5307" s="4" t="s">
        <v>10</v>
      </c>
      <c r="H5307" s="4" t="s">
        <v>10</v>
      </c>
      <c r="I5307" s="4" t="s">
        <v>10</v>
      </c>
    </row>
    <row r="5308" spans="1:5">
      <c r="A5308" t="n">
        <v>52768</v>
      </c>
      <c r="B5308" s="82" t="n">
        <v>146</v>
      </c>
      <c r="C5308" s="7" t="n">
        <v>0</v>
      </c>
      <c r="D5308" s="7" t="n">
        <v>1</v>
      </c>
      <c r="E5308" s="7" t="n">
        <v>16</v>
      </c>
      <c r="F5308" s="7" t="n">
        <v>1</v>
      </c>
      <c r="G5308" s="7" t="n">
        <v>21</v>
      </c>
      <c r="H5308" s="7" t="n">
        <v>28</v>
      </c>
      <c r="I5308" s="7" t="n">
        <v>35</v>
      </c>
    </row>
    <row r="5309" spans="1:5">
      <c r="A5309" t="s">
        <v>4</v>
      </c>
      <c r="B5309" s="4" t="s">
        <v>5</v>
      </c>
      <c r="C5309" s="4" t="s">
        <v>7</v>
      </c>
    </row>
    <row r="5310" spans="1:5">
      <c r="A5310" t="n">
        <v>52781</v>
      </c>
      <c r="B5310" s="82" t="n">
        <v>146</v>
      </c>
      <c r="C5310" s="7" t="n">
        <v>1</v>
      </c>
    </row>
    <row r="5311" spans="1:5">
      <c r="A5311" t="s">
        <v>4</v>
      </c>
      <c r="B5311" s="4" t="s">
        <v>5</v>
      </c>
      <c r="C5311" s="4" t="s">
        <v>7</v>
      </c>
    </row>
    <row r="5312" spans="1:5">
      <c r="A5312" t="n">
        <v>52783</v>
      </c>
      <c r="B5312" s="74" t="n">
        <v>148</v>
      </c>
      <c r="C5312" s="7" t="n">
        <v>0</v>
      </c>
    </row>
    <row r="5313" spans="1:10">
      <c r="A5313" t="s">
        <v>4</v>
      </c>
      <c r="B5313" s="4" t="s">
        <v>5</v>
      </c>
      <c r="C5313" s="4" t="s">
        <v>7</v>
      </c>
      <c r="D5313" s="4" t="s">
        <v>8</v>
      </c>
    </row>
    <row r="5314" spans="1:10">
      <c r="A5314" t="n">
        <v>52785</v>
      </c>
      <c r="B5314" s="6" t="n">
        <v>2</v>
      </c>
      <c r="C5314" s="7" t="n">
        <v>10</v>
      </c>
      <c r="D5314" s="7" t="s">
        <v>542</v>
      </c>
    </row>
    <row r="5315" spans="1:10">
      <c r="A5315" t="s">
        <v>4</v>
      </c>
      <c r="B5315" s="4" t="s">
        <v>5</v>
      </c>
    </row>
    <row r="5316" spans="1:10">
      <c r="A5316" t="n">
        <v>52804</v>
      </c>
      <c r="B5316" s="83" t="n">
        <v>150</v>
      </c>
    </row>
    <row r="5317" spans="1:10">
      <c r="A5317" t="s">
        <v>4</v>
      </c>
      <c r="B5317" s="4" t="s">
        <v>5</v>
      </c>
      <c r="C5317" s="4" t="s">
        <v>10</v>
      </c>
    </row>
    <row r="5318" spans="1:10">
      <c r="A5318" t="n">
        <v>52805</v>
      </c>
      <c r="B5318" s="11" t="n">
        <v>12</v>
      </c>
      <c r="C5318" s="7" t="n">
        <v>10996</v>
      </c>
    </row>
    <row r="5319" spans="1:10">
      <c r="A5319" t="s">
        <v>4</v>
      </c>
      <c r="B5319" s="4" t="s">
        <v>5</v>
      </c>
      <c r="C5319" s="4" t="s">
        <v>11</v>
      </c>
    </row>
    <row r="5320" spans="1:10">
      <c r="A5320" t="n">
        <v>52808</v>
      </c>
      <c r="B5320" s="12" t="n">
        <v>3</v>
      </c>
      <c r="C5320" s="10" t="n">
        <f t="normal" ca="1">A5326</f>
        <v>0</v>
      </c>
    </row>
    <row r="5321" spans="1:10">
      <c r="A5321" t="s">
        <v>4</v>
      </c>
      <c r="B5321" s="4" t="s">
        <v>5</v>
      </c>
      <c r="C5321" s="4" t="s">
        <v>7</v>
      </c>
      <c r="D5321" s="4" t="s">
        <v>10</v>
      </c>
      <c r="E5321" s="4" t="s">
        <v>15</v>
      </c>
    </row>
    <row r="5322" spans="1:10">
      <c r="A5322" t="n">
        <v>52813</v>
      </c>
      <c r="B5322" s="41" t="n">
        <v>58</v>
      </c>
      <c r="C5322" s="7" t="n">
        <v>0</v>
      </c>
      <c r="D5322" s="7" t="n">
        <v>1000</v>
      </c>
      <c r="E5322" s="7" t="n">
        <v>1</v>
      </c>
    </row>
    <row r="5323" spans="1:10">
      <c r="A5323" t="s">
        <v>4</v>
      </c>
      <c r="B5323" s="4" t="s">
        <v>5</v>
      </c>
      <c r="C5323" s="4" t="s">
        <v>7</v>
      </c>
      <c r="D5323" s="4" t="s">
        <v>10</v>
      </c>
    </row>
    <row r="5324" spans="1:10">
      <c r="A5324" t="n">
        <v>52821</v>
      </c>
      <c r="B5324" s="41" t="n">
        <v>58</v>
      </c>
      <c r="C5324" s="7" t="n">
        <v>255</v>
      </c>
      <c r="D5324" s="7" t="n">
        <v>0</v>
      </c>
    </row>
    <row r="5325" spans="1:10">
      <c r="A5325" t="s">
        <v>4</v>
      </c>
      <c r="B5325" s="4" t="s">
        <v>5</v>
      </c>
      <c r="C5325" s="4" t="s">
        <v>7</v>
      </c>
    </row>
    <row r="5326" spans="1:10">
      <c r="A5326" t="n">
        <v>52825</v>
      </c>
      <c r="B5326" s="59" t="n">
        <v>78</v>
      </c>
      <c r="C5326" s="7" t="n">
        <v>255</v>
      </c>
    </row>
    <row r="5327" spans="1:10">
      <c r="A5327" t="s">
        <v>4</v>
      </c>
      <c r="B5327" s="4" t="s">
        <v>5</v>
      </c>
      <c r="C5327" s="4" t="s">
        <v>10</v>
      </c>
      <c r="D5327" s="4" t="s">
        <v>15</v>
      </c>
      <c r="E5327" s="4" t="s">
        <v>15</v>
      </c>
      <c r="F5327" s="4" t="s">
        <v>15</v>
      </c>
      <c r="G5327" s="4" t="s">
        <v>15</v>
      </c>
    </row>
    <row r="5328" spans="1:10">
      <c r="A5328" t="n">
        <v>52827</v>
      </c>
      <c r="B5328" s="26" t="n">
        <v>46</v>
      </c>
      <c r="C5328" s="7" t="n">
        <v>61456</v>
      </c>
      <c r="D5328" s="7" t="n">
        <v>-8.39999961853027</v>
      </c>
      <c r="E5328" s="7" t="n">
        <v>4</v>
      </c>
      <c r="F5328" s="7" t="n">
        <v>-2.5</v>
      </c>
      <c r="G5328" s="7" t="n">
        <v>90</v>
      </c>
    </row>
    <row r="5329" spans="1:7">
      <c r="A5329" t="s">
        <v>4</v>
      </c>
      <c r="B5329" s="4" t="s">
        <v>5</v>
      </c>
      <c r="C5329" s="4" t="s">
        <v>7</v>
      </c>
      <c r="D5329" s="4" t="s">
        <v>7</v>
      </c>
      <c r="E5329" s="4" t="s">
        <v>15</v>
      </c>
      <c r="F5329" s="4" t="s">
        <v>15</v>
      </c>
      <c r="G5329" s="4" t="s">
        <v>15</v>
      </c>
      <c r="H5329" s="4" t="s">
        <v>10</v>
      </c>
      <c r="I5329" s="4" t="s">
        <v>7</v>
      </c>
    </row>
    <row r="5330" spans="1:7">
      <c r="A5330" t="n">
        <v>52846</v>
      </c>
      <c r="B5330" s="54" t="n">
        <v>45</v>
      </c>
      <c r="C5330" s="7" t="n">
        <v>4</v>
      </c>
      <c r="D5330" s="7" t="n">
        <v>3</v>
      </c>
      <c r="E5330" s="7" t="n">
        <v>7</v>
      </c>
      <c r="F5330" s="7" t="n">
        <v>135</v>
      </c>
      <c r="G5330" s="7" t="n">
        <v>0</v>
      </c>
      <c r="H5330" s="7" t="n">
        <v>0</v>
      </c>
      <c r="I5330" s="7" t="n">
        <v>0</v>
      </c>
    </row>
    <row r="5331" spans="1:7">
      <c r="A5331" t="s">
        <v>4</v>
      </c>
      <c r="B5331" s="4" t="s">
        <v>5</v>
      </c>
      <c r="C5331" s="4" t="s">
        <v>7</v>
      </c>
      <c r="D5331" s="4" t="s">
        <v>7</v>
      </c>
      <c r="E5331" s="4" t="s">
        <v>7</v>
      </c>
      <c r="F5331" s="4" t="s">
        <v>16</v>
      </c>
      <c r="G5331" s="4" t="s">
        <v>7</v>
      </c>
      <c r="H5331" s="4" t="s">
        <v>7</v>
      </c>
      <c r="I5331" s="4" t="s">
        <v>11</v>
      </c>
    </row>
    <row r="5332" spans="1:7">
      <c r="A5332" t="n">
        <v>52864</v>
      </c>
      <c r="B5332" s="9" t="n">
        <v>5</v>
      </c>
      <c r="C5332" s="7" t="n">
        <v>35</v>
      </c>
      <c r="D5332" s="7" t="n">
        <v>0</v>
      </c>
      <c r="E5332" s="7" t="n">
        <v>0</v>
      </c>
      <c r="F5332" s="7" t="n">
        <v>1</v>
      </c>
      <c r="G5332" s="7" t="n">
        <v>2</v>
      </c>
      <c r="H5332" s="7" t="n">
        <v>1</v>
      </c>
      <c r="I5332" s="10" t="n">
        <f t="normal" ca="1">A5338</f>
        <v>0</v>
      </c>
    </row>
    <row r="5333" spans="1:7">
      <c r="A5333" t="s">
        <v>4</v>
      </c>
      <c r="B5333" s="4" t="s">
        <v>5</v>
      </c>
      <c r="C5333" s="4" t="s">
        <v>7</v>
      </c>
      <c r="D5333" s="4" t="s">
        <v>10</v>
      </c>
    </row>
    <row r="5334" spans="1:7">
      <c r="A5334" t="n">
        <v>52878</v>
      </c>
      <c r="B5334" s="8" t="n">
        <v>162</v>
      </c>
      <c r="C5334" s="7" t="n">
        <v>1</v>
      </c>
      <c r="D5334" s="7" t="n">
        <v>0</v>
      </c>
    </row>
    <row r="5335" spans="1:7">
      <c r="A5335" t="s">
        <v>4</v>
      </c>
      <c r="B5335" s="4" t="s">
        <v>5</v>
      </c>
      <c r="C5335" s="4" t="s">
        <v>11</v>
      </c>
    </row>
    <row r="5336" spans="1:7">
      <c r="A5336" t="n">
        <v>52882</v>
      </c>
      <c r="B5336" s="12" t="n">
        <v>3</v>
      </c>
      <c r="C5336" s="10" t="n">
        <f t="normal" ca="1">A5408</f>
        <v>0</v>
      </c>
    </row>
    <row r="5337" spans="1:7">
      <c r="A5337" t="s">
        <v>4</v>
      </c>
      <c r="B5337" s="4" t="s">
        <v>5</v>
      </c>
      <c r="C5337" s="4" t="s">
        <v>7</v>
      </c>
      <c r="D5337" s="4" t="s">
        <v>8</v>
      </c>
    </row>
    <row r="5338" spans="1:7">
      <c r="A5338" t="n">
        <v>52887</v>
      </c>
      <c r="B5338" s="6" t="n">
        <v>2</v>
      </c>
      <c r="C5338" s="7" t="n">
        <v>10</v>
      </c>
      <c r="D5338" s="7" t="s">
        <v>393</v>
      </c>
    </row>
    <row r="5339" spans="1:7">
      <c r="A5339" t="s">
        <v>4</v>
      </c>
      <c r="B5339" s="4" t="s">
        <v>5</v>
      </c>
      <c r="C5339" s="4" t="s">
        <v>10</v>
      </c>
    </row>
    <row r="5340" spans="1:7">
      <c r="A5340" t="n">
        <v>52902</v>
      </c>
      <c r="B5340" s="27" t="n">
        <v>16</v>
      </c>
      <c r="C5340" s="7" t="n">
        <v>0</v>
      </c>
    </row>
    <row r="5341" spans="1:7">
      <c r="A5341" t="s">
        <v>4</v>
      </c>
      <c r="B5341" s="4" t="s">
        <v>5</v>
      </c>
      <c r="C5341" s="4" t="s">
        <v>7</v>
      </c>
      <c r="D5341" s="4" t="s">
        <v>10</v>
      </c>
    </row>
    <row r="5342" spans="1:7">
      <c r="A5342" t="n">
        <v>52905</v>
      </c>
      <c r="B5342" s="41" t="n">
        <v>58</v>
      </c>
      <c r="C5342" s="7" t="n">
        <v>105</v>
      </c>
      <c r="D5342" s="7" t="n">
        <v>300</v>
      </c>
    </row>
    <row r="5343" spans="1:7">
      <c r="A5343" t="s">
        <v>4</v>
      </c>
      <c r="B5343" s="4" t="s">
        <v>5</v>
      </c>
      <c r="C5343" s="4" t="s">
        <v>15</v>
      </c>
      <c r="D5343" s="4" t="s">
        <v>10</v>
      </c>
    </row>
    <row r="5344" spans="1:7">
      <c r="A5344" t="n">
        <v>52909</v>
      </c>
      <c r="B5344" s="47" t="n">
        <v>103</v>
      </c>
      <c r="C5344" s="7" t="n">
        <v>1</v>
      </c>
      <c r="D5344" s="7" t="n">
        <v>300</v>
      </c>
    </row>
    <row r="5345" spans="1:9">
      <c r="A5345" t="s">
        <v>4</v>
      </c>
      <c r="B5345" s="4" t="s">
        <v>5</v>
      </c>
      <c r="C5345" s="4" t="s">
        <v>7</v>
      </c>
      <c r="D5345" s="4" t="s">
        <v>10</v>
      </c>
    </row>
    <row r="5346" spans="1:9">
      <c r="A5346" t="n">
        <v>52916</v>
      </c>
      <c r="B5346" s="49" t="n">
        <v>72</v>
      </c>
      <c r="C5346" s="7" t="n">
        <v>4</v>
      </c>
      <c r="D5346" s="7" t="n">
        <v>0</v>
      </c>
    </row>
    <row r="5347" spans="1:9">
      <c r="A5347" t="s">
        <v>4</v>
      </c>
      <c r="B5347" s="4" t="s">
        <v>5</v>
      </c>
      <c r="C5347" s="4" t="s">
        <v>16</v>
      </c>
    </row>
    <row r="5348" spans="1:9">
      <c r="A5348" t="n">
        <v>52920</v>
      </c>
      <c r="B5348" s="62" t="n">
        <v>15</v>
      </c>
      <c r="C5348" s="7" t="n">
        <v>1073741824</v>
      </c>
    </row>
    <row r="5349" spans="1:9">
      <c r="A5349" t="s">
        <v>4</v>
      </c>
      <c r="B5349" s="4" t="s">
        <v>5</v>
      </c>
      <c r="C5349" s="4" t="s">
        <v>7</v>
      </c>
    </row>
    <row r="5350" spans="1:9">
      <c r="A5350" t="n">
        <v>52925</v>
      </c>
      <c r="B5350" s="48" t="n">
        <v>64</v>
      </c>
      <c r="C5350" s="7" t="n">
        <v>3</v>
      </c>
    </row>
    <row r="5351" spans="1:9">
      <c r="A5351" t="s">
        <v>4</v>
      </c>
      <c r="B5351" s="4" t="s">
        <v>5</v>
      </c>
      <c r="C5351" s="4" t="s">
        <v>7</v>
      </c>
    </row>
    <row r="5352" spans="1:9">
      <c r="A5352" t="n">
        <v>52927</v>
      </c>
      <c r="B5352" s="35" t="n">
        <v>74</v>
      </c>
      <c r="C5352" s="7" t="n">
        <v>67</v>
      </c>
    </row>
    <row r="5353" spans="1:9">
      <c r="A5353" t="s">
        <v>4</v>
      </c>
      <c r="B5353" s="4" t="s">
        <v>5</v>
      </c>
      <c r="C5353" s="4" t="s">
        <v>7</v>
      </c>
      <c r="D5353" s="4" t="s">
        <v>7</v>
      </c>
      <c r="E5353" s="4" t="s">
        <v>10</v>
      </c>
    </row>
    <row r="5354" spans="1:9">
      <c r="A5354" t="n">
        <v>52929</v>
      </c>
      <c r="B5354" s="54" t="n">
        <v>45</v>
      </c>
      <c r="C5354" s="7" t="n">
        <v>8</v>
      </c>
      <c r="D5354" s="7" t="n">
        <v>1</v>
      </c>
      <c r="E5354" s="7" t="n">
        <v>0</v>
      </c>
    </row>
    <row r="5355" spans="1:9">
      <c r="A5355" t="s">
        <v>4</v>
      </c>
      <c r="B5355" s="4" t="s">
        <v>5</v>
      </c>
      <c r="C5355" s="4" t="s">
        <v>10</v>
      </c>
    </row>
    <row r="5356" spans="1:9">
      <c r="A5356" t="n">
        <v>52934</v>
      </c>
      <c r="B5356" s="14" t="n">
        <v>13</v>
      </c>
      <c r="C5356" s="7" t="n">
        <v>6409</v>
      </c>
    </row>
    <row r="5357" spans="1:9">
      <c r="A5357" t="s">
        <v>4</v>
      </c>
      <c r="B5357" s="4" t="s">
        <v>5</v>
      </c>
      <c r="C5357" s="4" t="s">
        <v>10</v>
      </c>
    </row>
    <row r="5358" spans="1:9">
      <c r="A5358" t="n">
        <v>52937</v>
      </c>
      <c r="B5358" s="14" t="n">
        <v>13</v>
      </c>
      <c r="C5358" s="7" t="n">
        <v>6408</v>
      </c>
    </row>
    <row r="5359" spans="1:9">
      <c r="A5359" t="s">
        <v>4</v>
      </c>
      <c r="B5359" s="4" t="s">
        <v>5</v>
      </c>
      <c r="C5359" s="4" t="s">
        <v>10</v>
      </c>
    </row>
    <row r="5360" spans="1:9">
      <c r="A5360" t="n">
        <v>52940</v>
      </c>
      <c r="B5360" s="11" t="n">
        <v>12</v>
      </c>
      <c r="C5360" s="7" t="n">
        <v>6464</v>
      </c>
    </row>
    <row r="5361" spans="1:5">
      <c r="A5361" t="s">
        <v>4</v>
      </c>
      <c r="B5361" s="4" t="s">
        <v>5</v>
      </c>
      <c r="C5361" s="4" t="s">
        <v>10</v>
      </c>
    </row>
    <row r="5362" spans="1:5">
      <c r="A5362" t="n">
        <v>52943</v>
      </c>
      <c r="B5362" s="14" t="n">
        <v>13</v>
      </c>
      <c r="C5362" s="7" t="n">
        <v>6465</v>
      </c>
    </row>
    <row r="5363" spans="1:5">
      <c r="A5363" t="s">
        <v>4</v>
      </c>
      <c r="B5363" s="4" t="s">
        <v>5</v>
      </c>
      <c r="C5363" s="4" t="s">
        <v>10</v>
      </c>
    </row>
    <row r="5364" spans="1:5">
      <c r="A5364" t="n">
        <v>52946</v>
      </c>
      <c r="B5364" s="14" t="n">
        <v>13</v>
      </c>
      <c r="C5364" s="7" t="n">
        <v>6466</v>
      </c>
    </row>
    <row r="5365" spans="1:5">
      <c r="A5365" t="s">
        <v>4</v>
      </c>
      <c r="B5365" s="4" t="s">
        <v>5</v>
      </c>
      <c r="C5365" s="4" t="s">
        <v>10</v>
      </c>
    </row>
    <row r="5366" spans="1:5">
      <c r="A5366" t="n">
        <v>52949</v>
      </c>
      <c r="B5366" s="14" t="n">
        <v>13</v>
      </c>
      <c r="C5366" s="7" t="n">
        <v>6467</v>
      </c>
    </row>
    <row r="5367" spans="1:5">
      <c r="A5367" t="s">
        <v>4</v>
      </c>
      <c r="B5367" s="4" t="s">
        <v>5</v>
      </c>
      <c r="C5367" s="4" t="s">
        <v>10</v>
      </c>
    </row>
    <row r="5368" spans="1:5">
      <c r="A5368" t="n">
        <v>52952</v>
      </c>
      <c r="B5368" s="14" t="n">
        <v>13</v>
      </c>
      <c r="C5368" s="7" t="n">
        <v>6468</v>
      </c>
    </row>
    <row r="5369" spans="1:5">
      <c r="A5369" t="s">
        <v>4</v>
      </c>
      <c r="B5369" s="4" t="s">
        <v>5</v>
      </c>
      <c r="C5369" s="4" t="s">
        <v>10</v>
      </c>
    </row>
    <row r="5370" spans="1:5">
      <c r="A5370" t="n">
        <v>52955</v>
      </c>
      <c r="B5370" s="14" t="n">
        <v>13</v>
      </c>
      <c r="C5370" s="7" t="n">
        <v>6469</v>
      </c>
    </row>
    <row r="5371" spans="1:5">
      <c r="A5371" t="s">
        <v>4</v>
      </c>
      <c r="B5371" s="4" t="s">
        <v>5</v>
      </c>
      <c r="C5371" s="4" t="s">
        <v>10</v>
      </c>
    </row>
    <row r="5372" spans="1:5">
      <c r="A5372" t="n">
        <v>52958</v>
      </c>
      <c r="B5372" s="14" t="n">
        <v>13</v>
      </c>
      <c r="C5372" s="7" t="n">
        <v>6470</v>
      </c>
    </row>
    <row r="5373" spans="1:5">
      <c r="A5373" t="s">
        <v>4</v>
      </c>
      <c r="B5373" s="4" t="s">
        <v>5</v>
      </c>
      <c r="C5373" s="4" t="s">
        <v>10</v>
      </c>
    </row>
    <row r="5374" spans="1:5">
      <c r="A5374" t="n">
        <v>52961</v>
      </c>
      <c r="B5374" s="14" t="n">
        <v>13</v>
      </c>
      <c r="C5374" s="7" t="n">
        <v>6471</v>
      </c>
    </row>
    <row r="5375" spans="1:5">
      <c r="A5375" t="s">
        <v>4</v>
      </c>
      <c r="B5375" s="4" t="s">
        <v>5</v>
      </c>
      <c r="C5375" s="4" t="s">
        <v>7</v>
      </c>
    </row>
    <row r="5376" spans="1:5">
      <c r="A5376" t="n">
        <v>52964</v>
      </c>
      <c r="B5376" s="35" t="n">
        <v>74</v>
      </c>
      <c r="C5376" s="7" t="n">
        <v>18</v>
      </c>
    </row>
    <row r="5377" spans="1:3">
      <c r="A5377" t="s">
        <v>4</v>
      </c>
      <c r="B5377" s="4" t="s">
        <v>5</v>
      </c>
      <c r="C5377" s="4" t="s">
        <v>7</v>
      </c>
    </row>
    <row r="5378" spans="1:3">
      <c r="A5378" t="n">
        <v>52966</v>
      </c>
      <c r="B5378" s="35" t="n">
        <v>74</v>
      </c>
      <c r="C5378" s="7" t="n">
        <v>45</v>
      </c>
    </row>
    <row r="5379" spans="1:3">
      <c r="A5379" t="s">
        <v>4</v>
      </c>
      <c r="B5379" s="4" t="s">
        <v>5</v>
      </c>
      <c r="C5379" s="4" t="s">
        <v>10</v>
      </c>
    </row>
    <row r="5380" spans="1:3">
      <c r="A5380" t="n">
        <v>52968</v>
      </c>
      <c r="B5380" s="27" t="n">
        <v>16</v>
      </c>
      <c r="C5380" s="7" t="n">
        <v>0</v>
      </c>
    </row>
    <row r="5381" spans="1:3">
      <c r="A5381" t="s">
        <v>4</v>
      </c>
      <c r="B5381" s="4" t="s">
        <v>5</v>
      </c>
      <c r="C5381" s="4" t="s">
        <v>7</v>
      </c>
      <c r="D5381" s="4" t="s">
        <v>7</v>
      </c>
      <c r="E5381" s="4" t="s">
        <v>7</v>
      </c>
      <c r="F5381" s="4" t="s">
        <v>7</v>
      </c>
    </row>
    <row r="5382" spans="1:3">
      <c r="A5382" t="n">
        <v>52971</v>
      </c>
      <c r="B5382" s="15" t="n">
        <v>14</v>
      </c>
      <c r="C5382" s="7" t="n">
        <v>0</v>
      </c>
      <c r="D5382" s="7" t="n">
        <v>8</v>
      </c>
      <c r="E5382" s="7" t="n">
        <v>0</v>
      </c>
      <c r="F5382" s="7" t="n">
        <v>0</v>
      </c>
    </row>
    <row r="5383" spans="1:3">
      <c r="A5383" t="s">
        <v>4</v>
      </c>
      <c r="B5383" s="4" t="s">
        <v>5</v>
      </c>
      <c r="C5383" s="4" t="s">
        <v>7</v>
      </c>
      <c r="D5383" s="4" t="s">
        <v>8</v>
      </c>
    </row>
    <row r="5384" spans="1:3">
      <c r="A5384" t="n">
        <v>52976</v>
      </c>
      <c r="B5384" s="6" t="n">
        <v>2</v>
      </c>
      <c r="C5384" s="7" t="n">
        <v>11</v>
      </c>
      <c r="D5384" s="7" t="s">
        <v>19</v>
      </c>
    </row>
    <row r="5385" spans="1:3">
      <c r="A5385" t="s">
        <v>4</v>
      </c>
      <c r="B5385" s="4" t="s">
        <v>5</v>
      </c>
      <c r="C5385" s="4" t="s">
        <v>10</v>
      </c>
    </row>
    <row r="5386" spans="1:3">
      <c r="A5386" t="n">
        <v>52990</v>
      </c>
      <c r="B5386" s="27" t="n">
        <v>16</v>
      </c>
      <c r="C5386" s="7" t="n">
        <v>0</v>
      </c>
    </row>
    <row r="5387" spans="1:3">
      <c r="A5387" t="s">
        <v>4</v>
      </c>
      <c r="B5387" s="4" t="s">
        <v>5</v>
      </c>
      <c r="C5387" s="4" t="s">
        <v>7</v>
      </c>
      <c r="D5387" s="4" t="s">
        <v>8</v>
      </c>
    </row>
    <row r="5388" spans="1:3">
      <c r="A5388" t="n">
        <v>52993</v>
      </c>
      <c r="B5388" s="6" t="n">
        <v>2</v>
      </c>
      <c r="C5388" s="7" t="n">
        <v>11</v>
      </c>
      <c r="D5388" s="7" t="s">
        <v>394</v>
      </c>
    </row>
    <row r="5389" spans="1:3">
      <c r="A5389" t="s">
        <v>4</v>
      </c>
      <c r="B5389" s="4" t="s">
        <v>5</v>
      </c>
      <c r="C5389" s="4" t="s">
        <v>10</v>
      </c>
    </row>
    <row r="5390" spans="1:3">
      <c r="A5390" t="n">
        <v>53002</v>
      </c>
      <c r="B5390" s="27" t="n">
        <v>16</v>
      </c>
      <c r="C5390" s="7" t="n">
        <v>0</v>
      </c>
    </row>
    <row r="5391" spans="1:3">
      <c r="A5391" t="s">
        <v>4</v>
      </c>
      <c r="B5391" s="4" t="s">
        <v>5</v>
      </c>
      <c r="C5391" s="4" t="s">
        <v>16</v>
      </c>
    </row>
    <row r="5392" spans="1:3">
      <c r="A5392" t="n">
        <v>53005</v>
      </c>
      <c r="B5392" s="62" t="n">
        <v>15</v>
      </c>
      <c r="C5392" s="7" t="n">
        <v>2048</v>
      </c>
    </row>
    <row r="5393" spans="1:6">
      <c r="A5393" t="s">
        <v>4</v>
      </c>
      <c r="B5393" s="4" t="s">
        <v>5</v>
      </c>
      <c r="C5393" s="4" t="s">
        <v>7</v>
      </c>
      <c r="D5393" s="4" t="s">
        <v>8</v>
      </c>
    </row>
    <row r="5394" spans="1:6">
      <c r="A5394" t="n">
        <v>53010</v>
      </c>
      <c r="B5394" s="6" t="n">
        <v>2</v>
      </c>
      <c r="C5394" s="7" t="n">
        <v>10</v>
      </c>
      <c r="D5394" s="7" t="s">
        <v>395</v>
      </c>
    </row>
    <row r="5395" spans="1:6">
      <c r="A5395" t="s">
        <v>4</v>
      </c>
      <c r="B5395" s="4" t="s">
        <v>5</v>
      </c>
      <c r="C5395" s="4" t="s">
        <v>10</v>
      </c>
    </row>
    <row r="5396" spans="1:6">
      <c r="A5396" t="n">
        <v>53028</v>
      </c>
      <c r="B5396" s="27" t="n">
        <v>16</v>
      </c>
      <c r="C5396" s="7" t="n">
        <v>0</v>
      </c>
    </row>
    <row r="5397" spans="1:6">
      <c r="A5397" t="s">
        <v>4</v>
      </c>
      <c r="B5397" s="4" t="s">
        <v>5</v>
      </c>
      <c r="C5397" s="4" t="s">
        <v>7</v>
      </c>
      <c r="D5397" s="4" t="s">
        <v>8</v>
      </c>
    </row>
    <row r="5398" spans="1:6">
      <c r="A5398" t="n">
        <v>53031</v>
      </c>
      <c r="B5398" s="6" t="n">
        <v>2</v>
      </c>
      <c r="C5398" s="7" t="n">
        <v>10</v>
      </c>
      <c r="D5398" s="7" t="s">
        <v>396</v>
      </c>
    </row>
    <row r="5399" spans="1:6">
      <c r="A5399" t="s">
        <v>4</v>
      </c>
      <c r="B5399" s="4" t="s">
        <v>5</v>
      </c>
      <c r="C5399" s="4" t="s">
        <v>10</v>
      </c>
    </row>
    <row r="5400" spans="1:6">
      <c r="A5400" t="n">
        <v>53050</v>
      </c>
      <c r="B5400" s="27" t="n">
        <v>16</v>
      </c>
      <c r="C5400" s="7" t="n">
        <v>0</v>
      </c>
    </row>
    <row r="5401" spans="1:6">
      <c r="A5401" t="s">
        <v>4</v>
      </c>
      <c r="B5401" s="4" t="s">
        <v>5</v>
      </c>
      <c r="C5401" s="4" t="s">
        <v>7</v>
      </c>
      <c r="D5401" s="4" t="s">
        <v>10</v>
      </c>
      <c r="E5401" s="4" t="s">
        <v>15</v>
      </c>
    </row>
    <row r="5402" spans="1:6">
      <c r="A5402" t="n">
        <v>53053</v>
      </c>
      <c r="B5402" s="41" t="n">
        <v>58</v>
      </c>
      <c r="C5402" s="7" t="n">
        <v>100</v>
      </c>
      <c r="D5402" s="7" t="n">
        <v>300</v>
      </c>
      <c r="E5402" s="7" t="n">
        <v>1</v>
      </c>
    </row>
    <row r="5403" spans="1:6">
      <c r="A5403" t="s">
        <v>4</v>
      </c>
      <c r="B5403" s="4" t="s">
        <v>5</v>
      </c>
      <c r="C5403" s="4" t="s">
        <v>7</v>
      </c>
      <c r="D5403" s="4" t="s">
        <v>10</v>
      </c>
    </row>
    <row r="5404" spans="1:6">
      <c r="A5404" t="n">
        <v>53061</v>
      </c>
      <c r="B5404" s="41" t="n">
        <v>58</v>
      </c>
      <c r="C5404" s="7" t="n">
        <v>255</v>
      </c>
      <c r="D5404" s="7" t="n">
        <v>0</v>
      </c>
    </row>
    <row r="5405" spans="1:6">
      <c r="A5405" t="s">
        <v>4</v>
      </c>
      <c r="B5405" s="4" t="s">
        <v>5</v>
      </c>
      <c r="C5405" s="4" t="s">
        <v>7</v>
      </c>
    </row>
    <row r="5406" spans="1:6">
      <c r="A5406" t="n">
        <v>53065</v>
      </c>
      <c r="B5406" s="45" t="n">
        <v>23</v>
      </c>
      <c r="C5406" s="7" t="n">
        <v>0</v>
      </c>
    </row>
    <row r="5407" spans="1:6">
      <c r="A5407" t="s">
        <v>4</v>
      </c>
      <c r="B5407" s="4" t="s">
        <v>5</v>
      </c>
    </row>
    <row r="5408" spans="1:6">
      <c r="A5408" t="n">
        <v>53067</v>
      </c>
      <c r="B5408" s="5" t="n">
        <v>1</v>
      </c>
    </row>
    <row r="5409" spans="1:5" s="3" customFormat="1" customHeight="0">
      <c r="A5409" s="3" t="s">
        <v>2</v>
      </c>
      <c r="B5409" s="3" t="s">
        <v>543</v>
      </c>
    </row>
    <row r="5410" spans="1:5">
      <c r="A5410" t="s">
        <v>4</v>
      </c>
      <c r="B5410" s="4" t="s">
        <v>5</v>
      </c>
      <c r="C5410" s="4" t="s">
        <v>7</v>
      </c>
      <c r="D5410" s="4" t="s">
        <v>7</v>
      </c>
      <c r="E5410" s="4" t="s">
        <v>7</v>
      </c>
      <c r="F5410" s="4" t="s">
        <v>7</v>
      </c>
    </row>
    <row r="5411" spans="1:5">
      <c r="A5411" t="n">
        <v>53068</v>
      </c>
      <c r="B5411" s="15" t="n">
        <v>14</v>
      </c>
      <c r="C5411" s="7" t="n">
        <v>2</v>
      </c>
      <c r="D5411" s="7" t="n">
        <v>0</v>
      </c>
      <c r="E5411" s="7" t="n">
        <v>0</v>
      </c>
      <c r="F5411" s="7" t="n">
        <v>0</v>
      </c>
    </row>
    <row r="5412" spans="1:5">
      <c r="A5412" t="s">
        <v>4</v>
      </c>
      <c r="B5412" s="4" t="s">
        <v>5</v>
      </c>
      <c r="C5412" s="4" t="s">
        <v>7</v>
      </c>
      <c r="D5412" s="13" t="s">
        <v>12</v>
      </c>
      <c r="E5412" s="4" t="s">
        <v>5</v>
      </c>
      <c r="F5412" s="4" t="s">
        <v>7</v>
      </c>
      <c r="G5412" s="4" t="s">
        <v>10</v>
      </c>
      <c r="H5412" s="13" t="s">
        <v>13</v>
      </c>
      <c r="I5412" s="4" t="s">
        <v>7</v>
      </c>
      <c r="J5412" s="4" t="s">
        <v>16</v>
      </c>
      <c r="K5412" s="4" t="s">
        <v>7</v>
      </c>
      <c r="L5412" s="4" t="s">
        <v>7</v>
      </c>
      <c r="M5412" s="13" t="s">
        <v>12</v>
      </c>
      <c r="N5412" s="4" t="s">
        <v>5</v>
      </c>
      <c r="O5412" s="4" t="s">
        <v>7</v>
      </c>
      <c r="P5412" s="4" t="s">
        <v>10</v>
      </c>
      <c r="Q5412" s="13" t="s">
        <v>13</v>
      </c>
      <c r="R5412" s="4" t="s">
        <v>7</v>
      </c>
      <c r="S5412" s="4" t="s">
        <v>16</v>
      </c>
      <c r="T5412" s="4" t="s">
        <v>7</v>
      </c>
      <c r="U5412" s="4" t="s">
        <v>7</v>
      </c>
      <c r="V5412" s="4" t="s">
        <v>7</v>
      </c>
      <c r="W5412" s="4" t="s">
        <v>11</v>
      </c>
    </row>
    <row r="5413" spans="1:5">
      <c r="A5413" t="n">
        <v>53073</v>
      </c>
      <c r="B5413" s="9" t="n">
        <v>5</v>
      </c>
      <c r="C5413" s="7" t="n">
        <v>28</v>
      </c>
      <c r="D5413" s="13" t="s">
        <v>3</v>
      </c>
      <c r="E5413" s="8" t="n">
        <v>162</v>
      </c>
      <c r="F5413" s="7" t="n">
        <v>3</v>
      </c>
      <c r="G5413" s="7" t="n">
        <v>4189</v>
      </c>
      <c r="H5413" s="13" t="s">
        <v>3</v>
      </c>
      <c r="I5413" s="7" t="n">
        <v>0</v>
      </c>
      <c r="J5413" s="7" t="n">
        <v>1</v>
      </c>
      <c r="K5413" s="7" t="n">
        <v>2</v>
      </c>
      <c r="L5413" s="7" t="n">
        <v>28</v>
      </c>
      <c r="M5413" s="13" t="s">
        <v>3</v>
      </c>
      <c r="N5413" s="8" t="n">
        <v>162</v>
      </c>
      <c r="O5413" s="7" t="n">
        <v>3</v>
      </c>
      <c r="P5413" s="7" t="n">
        <v>4189</v>
      </c>
      <c r="Q5413" s="13" t="s">
        <v>3</v>
      </c>
      <c r="R5413" s="7" t="n">
        <v>0</v>
      </c>
      <c r="S5413" s="7" t="n">
        <v>2</v>
      </c>
      <c r="T5413" s="7" t="n">
        <v>2</v>
      </c>
      <c r="U5413" s="7" t="n">
        <v>11</v>
      </c>
      <c r="V5413" s="7" t="n">
        <v>1</v>
      </c>
      <c r="W5413" s="10" t="n">
        <f t="normal" ca="1">A5417</f>
        <v>0</v>
      </c>
    </row>
    <row r="5414" spans="1:5">
      <c r="A5414" t="s">
        <v>4</v>
      </c>
      <c r="B5414" s="4" t="s">
        <v>5</v>
      </c>
      <c r="C5414" s="4" t="s">
        <v>7</v>
      </c>
      <c r="D5414" s="4" t="s">
        <v>10</v>
      </c>
      <c r="E5414" s="4" t="s">
        <v>15</v>
      </c>
    </row>
    <row r="5415" spans="1:5">
      <c r="A5415" t="n">
        <v>53102</v>
      </c>
      <c r="B5415" s="41" t="n">
        <v>58</v>
      </c>
      <c r="C5415" s="7" t="n">
        <v>0</v>
      </c>
      <c r="D5415" s="7" t="n">
        <v>0</v>
      </c>
      <c r="E5415" s="7" t="n">
        <v>1</v>
      </c>
    </row>
    <row r="5416" spans="1:5">
      <c r="A5416" t="s">
        <v>4</v>
      </c>
      <c r="B5416" s="4" t="s">
        <v>5</v>
      </c>
      <c r="C5416" s="4" t="s">
        <v>7</v>
      </c>
      <c r="D5416" s="13" t="s">
        <v>12</v>
      </c>
      <c r="E5416" s="4" t="s">
        <v>5</v>
      </c>
      <c r="F5416" s="4" t="s">
        <v>7</v>
      </c>
      <c r="G5416" s="4" t="s">
        <v>10</v>
      </c>
      <c r="H5416" s="13" t="s">
        <v>13</v>
      </c>
      <c r="I5416" s="4" t="s">
        <v>7</v>
      </c>
      <c r="J5416" s="4" t="s">
        <v>16</v>
      </c>
      <c r="K5416" s="4" t="s">
        <v>7</v>
      </c>
      <c r="L5416" s="4" t="s">
        <v>7</v>
      </c>
      <c r="M5416" s="13" t="s">
        <v>12</v>
      </c>
      <c r="N5416" s="4" t="s">
        <v>5</v>
      </c>
      <c r="O5416" s="4" t="s">
        <v>7</v>
      </c>
      <c r="P5416" s="4" t="s">
        <v>10</v>
      </c>
      <c r="Q5416" s="13" t="s">
        <v>13</v>
      </c>
      <c r="R5416" s="4" t="s">
        <v>7</v>
      </c>
      <c r="S5416" s="4" t="s">
        <v>16</v>
      </c>
      <c r="T5416" s="4" t="s">
        <v>7</v>
      </c>
      <c r="U5416" s="4" t="s">
        <v>7</v>
      </c>
      <c r="V5416" s="4" t="s">
        <v>7</v>
      </c>
      <c r="W5416" s="4" t="s">
        <v>11</v>
      </c>
    </row>
    <row r="5417" spans="1:5">
      <c r="A5417" t="n">
        <v>53110</v>
      </c>
      <c r="B5417" s="9" t="n">
        <v>5</v>
      </c>
      <c r="C5417" s="7" t="n">
        <v>28</v>
      </c>
      <c r="D5417" s="13" t="s">
        <v>3</v>
      </c>
      <c r="E5417" s="8" t="n">
        <v>162</v>
      </c>
      <c r="F5417" s="7" t="n">
        <v>3</v>
      </c>
      <c r="G5417" s="7" t="n">
        <v>4189</v>
      </c>
      <c r="H5417" s="13" t="s">
        <v>3</v>
      </c>
      <c r="I5417" s="7" t="n">
        <v>0</v>
      </c>
      <c r="J5417" s="7" t="n">
        <v>1</v>
      </c>
      <c r="K5417" s="7" t="n">
        <v>3</v>
      </c>
      <c r="L5417" s="7" t="n">
        <v>28</v>
      </c>
      <c r="M5417" s="13" t="s">
        <v>3</v>
      </c>
      <c r="N5417" s="8" t="n">
        <v>162</v>
      </c>
      <c r="O5417" s="7" t="n">
        <v>3</v>
      </c>
      <c r="P5417" s="7" t="n">
        <v>4189</v>
      </c>
      <c r="Q5417" s="13" t="s">
        <v>3</v>
      </c>
      <c r="R5417" s="7" t="n">
        <v>0</v>
      </c>
      <c r="S5417" s="7" t="n">
        <v>2</v>
      </c>
      <c r="T5417" s="7" t="n">
        <v>3</v>
      </c>
      <c r="U5417" s="7" t="n">
        <v>9</v>
      </c>
      <c r="V5417" s="7" t="n">
        <v>1</v>
      </c>
      <c r="W5417" s="10" t="n">
        <f t="normal" ca="1">A5427</f>
        <v>0</v>
      </c>
    </row>
    <row r="5418" spans="1:5">
      <c r="A5418" t="s">
        <v>4</v>
      </c>
      <c r="B5418" s="4" t="s">
        <v>5</v>
      </c>
      <c r="C5418" s="4" t="s">
        <v>7</v>
      </c>
      <c r="D5418" s="13" t="s">
        <v>12</v>
      </c>
      <c r="E5418" s="4" t="s">
        <v>5</v>
      </c>
      <c r="F5418" s="4" t="s">
        <v>10</v>
      </c>
      <c r="G5418" s="4" t="s">
        <v>7</v>
      </c>
      <c r="H5418" s="4" t="s">
        <v>7</v>
      </c>
      <c r="I5418" s="4" t="s">
        <v>8</v>
      </c>
      <c r="J5418" s="13" t="s">
        <v>13</v>
      </c>
      <c r="K5418" s="4" t="s">
        <v>7</v>
      </c>
      <c r="L5418" s="4" t="s">
        <v>7</v>
      </c>
      <c r="M5418" s="13" t="s">
        <v>12</v>
      </c>
      <c r="N5418" s="4" t="s">
        <v>5</v>
      </c>
      <c r="O5418" s="4" t="s">
        <v>7</v>
      </c>
      <c r="P5418" s="13" t="s">
        <v>13</v>
      </c>
      <c r="Q5418" s="4" t="s">
        <v>7</v>
      </c>
      <c r="R5418" s="4" t="s">
        <v>16</v>
      </c>
      <c r="S5418" s="4" t="s">
        <v>7</v>
      </c>
      <c r="T5418" s="4" t="s">
        <v>7</v>
      </c>
      <c r="U5418" s="4" t="s">
        <v>7</v>
      </c>
      <c r="V5418" s="13" t="s">
        <v>12</v>
      </c>
      <c r="W5418" s="4" t="s">
        <v>5</v>
      </c>
      <c r="X5418" s="4" t="s">
        <v>7</v>
      </c>
      <c r="Y5418" s="13" t="s">
        <v>13</v>
      </c>
      <c r="Z5418" s="4" t="s">
        <v>7</v>
      </c>
      <c r="AA5418" s="4" t="s">
        <v>16</v>
      </c>
      <c r="AB5418" s="4" t="s">
        <v>7</v>
      </c>
      <c r="AC5418" s="4" t="s">
        <v>7</v>
      </c>
      <c r="AD5418" s="4" t="s">
        <v>7</v>
      </c>
      <c r="AE5418" s="4" t="s">
        <v>11</v>
      </c>
    </row>
    <row r="5419" spans="1:5">
      <c r="A5419" t="n">
        <v>53139</v>
      </c>
      <c r="B5419" s="9" t="n">
        <v>5</v>
      </c>
      <c r="C5419" s="7" t="n">
        <v>28</v>
      </c>
      <c r="D5419" s="13" t="s">
        <v>3</v>
      </c>
      <c r="E5419" s="46" t="n">
        <v>47</v>
      </c>
      <c r="F5419" s="7" t="n">
        <v>61456</v>
      </c>
      <c r="G5419" s="7" t="n">
        <v>2</v>
      </c>
      <c r="H5419" s="7" t="n">
        <v>0</v>
      </c>
      <c r="I5419" s="7" t="s">
        <v>273</v>
      </c>
      <c r="J5419" s="13" t="s">
        <v>3</v>
      </c>
      <c r="K5419" s="7" t="n">
        <v>8</v>
      </c>
      <c r="L5419" s="7" t="n">
        <v>28</v>
      </c>
      <c r="M5419" s="13" t="s">
        <v>3</v>
      </c>
      <c r="N5419" s="35" t="n">
        <v>74</v>
      </c>
      <c r="O5419" s="7" t="n">
        <v>65</v>
      </c>
      <c r="P5419" s="13" t="s">
        <v>3</v>
      </c>
      <c r="Q5419" s="7" t="n">
        <v>0</v>
      </c>
      <c r="R5419" s="7" t="n">
        <v>1</v>
      </c>
      <c r="S5419" s="7" t="n">
        <v>3</v>
      </c>
      <c r="T5419" s="7" t="n">
        <v>9</v>
      </c>
      <c r="U5419" s="7" t="n">
        <v>28</v>
      </c>
      <c r="V5419" s="13" t="s">
        <v>3</v>
      </c>
      <c r="W5419" s="35" t="n">
        <v>74</v>
      </c>
      <c r="X5419" s="7" t="n">
        <v>65</v>
      </c>
      <c r="Y5419" s="13" t="s">
        <v>3</v>
      </c>
      <c r="Z5419" s="7" t="n">
        <v>0</v>
      </c>
      <c r="AA5419" s="7" t="n">
        <v>2</v>
      </c>
      <c r="AB5419" s="7" t="n">
        <v>3</v>
      </c>
      <c r="AC5419" s="7" t="n">
        <v>9</v>
      </c>
      <c r="AD5419" s="7" t="n">
        <v>1</v>
      </c>
      <c r="AE5419" s="10" t="n">
        <f t="normal" ca="1">A5423</f>
        <v>0</v>
      </c>
    </row>
    <row r="5420" spans="1:5">
      <c r="A5420" t="s">
        <v>4</v>
      </c>
      <c r="B5420" s="4" t="s">
        <v>5</v>
      </c>
      <c r="C5420" s="4" t="s">
        <v>10</v>
      </c>
      <c r="D5420" s="4" t="s">
        <v>7</v>
      </c>
      <c r="E5420" s="4" t="s">
        <v>7</v>
      </c>
      <c r="F5420" s="4" t="s">
        <v>8</v>
      </c>
    </row>
    <row r="5421" spans="1:5">
      <c r="A5421" t="n">
        <v>53187</v>
      </c>
      <c r="B5421" s="46" t="n">
        <v>47</v>
      </c>
      <c r="C5421" s="7" t="n">
        <v>61456</v>
      </c>
      <c r="D5421" s="7" t="n">
        <v>0</v>
      </c>
      <c r="E5421" s="7" t="n">
        <v>0</v>
      </c>
      <c r="F5421" s="7" t="s">
        <v>220</v>
      </c>
    </row>
    <row r="5422" spans="1:5">
      <c r="A5422" t="s">
        <v>4</v>
      </c>
      <c r="B5422" s="4" t="s">
        <v>5</v>
      </c>
      <c r="C5422" s="4" t="s">
        <v>7</v>
      </c>
      <c r="D5422" s="4" t="s">
        <v>10</v>
      </c>
      <c r="E5422" s="4" t="s">
        <v>15</v>
      </c>
    </row>
    <row r="5423" spans="1:5">
      <c r="A5423" t="n">
        <v>53200</v>
      </c>
      <c r="B5423" s="41" t="n">
        <v>58</v>
      </c>
      <c r="C5423" s="7" t="n">
        <v>0</v>
      </c>
      <c r="D5423" s="7" t="n">
        <v>300</v>
      </c>
      <c r="E5423" s="7" t="n">
        <v>1</v>
      </c>
    </row>
    <row r="5424" spans="1:5">
      <c r="A5424" t="s">
        <v>4</v>
      </c>
      <c r="B5424" s="4" t="s">
        <v>5</v>
      </c>
      <c r="C5424" s="4" t="s">
        <v>7</v>
      </c>
      <c r="D5424" s="4" t="s">
        <v>10</v>
      </c>
    </row>
    <row r="5425" spans="1:31">
      <c r="A5425" t="n">
        <v>53208</v>
      </c>
      <c r="B5425" s="41" t="n">
        <v>58</v>
      </c>
      <c r="C5425" s="7" t="n">
        <v>255</v>
      </c>
      <c r="D5425" s="7" t="n">
        <v>0</v>
      </c>
    </row>
    <row r="5426" spans="1:31">
      <c r="A5426" t="s">
        <v>4</v>
      </c>
      <c r="B5426" s="4" t="s">
        <v>5</v>
      </c>
      <c r="C5426" s="4" t="s">
        <v>7</v>
      </c>
      <c r="D5426" s="4" t="s">
        <v>7</v>
      </c>
      <c r="E5426" s="4" t="s">
        <v>7</v>
      </c>
      <c r="F5426" s="4" t="s">
        <v>7</v>
      </c>
    </row>
    <row r="5427" spans="1:31">
      <c r="A5427" t="n">
        <v>53212</v>
      </c>
      <c r="B5427" s="15" t="n">
        <v>14</v>
      </c>
      <c r="C5427" s="7" t="n">
        <v>0</v>
      </c>
      <c r="D5427" s="7" t="n">
        <v>0</v>
      </c>
      <c r="E5427" s="7" t="n">
        <v>0</v>
      </c>
      <c r="F5427" s="7" t="n">
        <v>64</v>
      </c>
    </row>
    <row r="5428" spans="1:31">
      <c r="A5428" t="s">
        <v>4</v>
      </c>
      <c r="B5428" s="4" t="s">
        <v>5</v>
      </c>
      <c r="C5428" s="4" t="s">
        <v>7</v>
      </c>
      <c r="D5428" s="4" t="s">
        <v>10</v>
      </c>
    </row>
    <row r="5429" spans="1:31">
      <c r="A5429" t="n">
        <v>53217</v>
      </c>
      <c r="B5429" s="36" t="n">
        <v>22</v>
      </c>
      <c r="C5429" s="7" t="n">
        <v>0</v>
      </c>
      <c r="D5429" s="7" t="n">
        <v>4189</v>
      </c>
    </row>
    <row r="5430" spans="1:31">
      <c r="A5430" t="s">
        <v>4</v>
      </c>
      <c r="B5430" s="4" t="s">
        <v>5</v>
      </c>
      <c r="C5430" s="4" t="s">
        <v>7</v>
      </c>
      <c r="D5430" s="4" t="s">
        <v>10</v>
      </c>
    </row>
    <row r="5431" spans="1:31">
      <c r="A5431" t="n">
        <v>53221</v>
      </c>
      <c r="B5431" s="41" t="n">
        <v>58</v>
      </c>
      <c r="C5431" s="7" t="n">
        <v>5</v>
      </c>
      <c r="D5431" s="7" t="n">
        <v>300</v>
      </c>
    </row>
    <row r="5432" spans="1:31">
      <c r="A5432" t="s">
        <v>4</v>
      </c>
      <c r="B5432" s="4" t="s">
        <v>5</v>
      </c>
      <c r="C5432" s="4" t="s">
        <v>15</v>
      </c>
      <c r="D5432" s="4" t="s">
        <v>10</v>
      </c>
    </row>
    <row r="5433" spans="1:31">
      <c r="A5433" t="n">
        <v>53225</v>
      </c>
      <c r="B5433" s="47" t="n">
        <v>103</v>
      </c>
      <c r="C5433" s="7" t="n">
        <v>0</v>
      </c>
      <c r="D5433" s="7" t="n">
        <v>300</v>
      </c>
    </row>
    <row r="5434" spans="1:31">
      <c r="A5434" t="s">
        <v>4</v>
      </c>
      <c r="B5434" s="4" t="s">
        <v>5</v>
      </c>
      <c r="C5434" s="4" t="s">
        <v>7</v>
      </c>
    </row>
    <row r="5435" spans="1:31">
      <c r="A5435" t="n">
        <v>53232</v>
      </c>
      <c r="B5435" s="48" t="n">
        <v>64</v>
      </c>
      <c r="C5435" s="7" t="n">
        <v>7</v>
      </c>
    </row>
    <row r="5436" spans="1:31">
      <c r="A5436" t="s">
        <v>4</v>
      </c>
      <c r="B5436" s="4" t="s">
        <v>5</v>
      </c>
      <c r="C5436" s="4" t="s">
        <v>7</v>
      </c>
      <c r="D5436" s="4" t="s">
        <v>10</v>
      </c>
    </row>
    <row r="5437" spans="1:31">
      <c r="A5437" t="n">
        <v>53234</v>
      </c>
      <c r="B5437" s="49" t="n">
        <v>72</v>
      </c>
      <c r="C5437" s="7" t="n">
        <v>5</v>
      </c>
      <c r="D5437" s="7" t="n">
        <v>0</v>
      </c>
    </row>
    <row r="5438" spans="1:31">
      <c r="A5438" t="s">
        <v>4</v>
      </c>
      <c r="B5438" s="4" t="s">
        <v>5</v>
      </c>
      <c r="C5438" s="4" t="s">
        <v>7</v>
      </c>
      <c r="D5438" s="13" t="s">
        <v>12</v>
      </c>
      <c r="E5438" s="4" t="s">
        <v>5</v>
      </c>
      <c r="F5438" s="4" t="s">
        <v>7</v>
      </c>
      <c r="G5438" s="4" t="s">
        <v>10</v>
      </c>
      <c r="H5438" s="13" t="s">
        <v>13</v>
      </c>
      <c r="I5438" s="4" t="s">
        <v>7</v>
      </c>
      <c r="J5438" s="4" t="s">
        <v>16</v>
      </c>
      <c r="K5438" s="4" t="s">
        <v>7</v>
      </c>
      <c r="L5438" s="4" t="s">
        <v>7</v>
      </c>
      <c r="M5438" s="4" t="s">
        <v>11</v>
      </c>
    </row>
    <row r="5439" spans="1:31">
      <c r="A5439" t="n">
        <v>53238</v>
      </c>
      <c r="B5439" s="9" t="n">
        <v>5</v>
      </c>
      <c r="C5439" s="7" t="n">
        <v>28</v>
      </c>
      <c r="D5439" s="13" t="s">
        <v>3</v>
      </c>
      <c r="E5439" s="8" t="n">
        <v>162</v>
      </c>
      <c r="F5439" s="7" t="n">
        <v>4</v>
      </c>
      <c r="G5439" s="7" t="n">
        <v>4189</v>
      </c>
      <c r="H5439" s="13" t="s">
        <v>3</v>
      </c>
      <c r="I5439" s="7" t="n">
        <v>0</v>
      </c>
      <c r="J5439" s="7" t="n">
        <v>1</v>
      </c>
      <c r="K5439" s="7" t="n">
        <v>2</v>
      </c>
      <c r="L5439" s="7" t="n">
        <v>1</v>
      </c>
      <c r="M5439" s="10" t="n">
        <f t="normal" ca="1">A5445</f>
        <v>0</v>
      </c>
    </row>
    <row r="5440" spans="1:31">
      <c r="A5440" t="s">
        <v>4</v>
      </c>
      <c r="B5440" s="4" t="s">
        <v>5</v>
      </c>
      <c r="C5440" s="4" t="s">
        <v>7</v>
      </c>
      <c r="D5440" s="4" t="s">
        <v>8</v>
      </c>
    </row>
    <row r="5441" spans="1:13">
      <c r="A5441" t="n">
        <v>53255</v>
      </c>
      <c r="B5441" s="6" t="n">
        <v>2</v>
      </c>
      <c r="C5441" s="7" t="n">
        <v>10</v>
      </c>
      <c r="D5441" s="7" t="s">
        <v>274</v>
      </c>
    </row>
    <row r="5442" spans="1:13">
      <c r="A5442" t="s">
        <v>4</v>
      </c>
      <c r="B5442" s="4" t="s">
        <v>5</v>
      </c>
      <c r="C5442" s="4" t="s">
        <v>10</v>
      </c>
    </row>
    <row r="5443" spans="1:13">
      <c r="A5443" t="n">
        <v>53272</v>
      </c>
      <c r="B5443" s="27" t="n">
        <v>16</v>
      </c>
      <c r="C5443" s="7" t="n">
        <v>0</v>
      </c>
    </row>
    <row r="5444" spans="1:13">
      <c r="A5444" t="s">
        <v>4</v>
      </c>
      <c r="B5444" s="4" t="s">
        <v>5</v>
      </c>
      <c r="C5444" s="4" t="s">
        <v>7</v>
      </c>
      <c r="D5444" s="4" t="s">
        <v>10</v>
      </c>
      <c r="E5444" s="4" t="s">
        <v>10</v>
      </c>
      <c r="F5444" s="4" t="s">
        <v>10</v>
      </c>
      <c r="G5444" s="4" t="s">
        <v>10</v>
      </c>
      <c r="H5444" s="4" t="s">
        <v>10</v>
      </c>
      <c r="I5444" s="4" t="s">
        <v>10</v>
      </c>
      <c r="J5444" s="4" t="s">
        <v>10</v>
      </c>
      <c r="K5444" s="4" t="s">
        <v>10</v>
      </c>
      <c r="L5444" s="4" t="s">
        <v>10</v>
      </c>
      <c r="M5444" s="4" t="s">
        <v>10</v>
      </c>
      <c r="N5444" s="4" t="s">
        <v>16</v>
      </c>
      <c r="O5444" s="4" t="s">
        <v>16</v>
      </c>
      <c r="P5444" s="4" t="s">
        <v>16</v>
      </c>
      <c r="Q5444" s="4" t="s">
        <v>16</v>
      </c>
      <c r="R5444" s="4" t="s">
        <v>7</v>
      </c>
      <c r="S5444" s="4" t="s">
        <v>8</v>
      </c>
    </row>
    <row r="5445" spans="1:13">
      <c r="A5445" t="n">
        <v>53275</v>
      </c>
      <c r="B5445" s="50" t="n">
        <v>75</v>
      </c>
      <c r="C5445" s="7" t="n">
        <v>0</v>
      </c>
      <c r="D5445" s="7" t="n">
        <v>0</v>
      </c>
      <c r="E5445" s="7" t="n">
        <v>0</v>
      </c>
      <c r="F5445" s="7" t="n">
        <v>1024</v>
      </c>
      <c r="G5445" s="7" t="n">
        <v>720</v>
      </c>
      <c r="H5445" s="7" t="n">
        <v>0</v>
      </c>
      <c r="I5445" s="7" t="n">
        <v>0</v>
      </c>
      <c r="J5445" s="7" t="n">
        <v>0</v>
      </c>
      <c r="K5445" s="7" t="n">
        <v>0</v>
      </c>
      <c r="L5445" s="7" t="n">
        <v>1024</v>
      </c>
      <c r="M5445" s="7" t="n">
        <v>720</v>
      </c>
      <c r="N5445" s="7" t="n">
        <v>1065353216</v>
      </c>
      <c r="O5445" s="7" t="n">
        <v>1065353216</v>
      </c>
      <c r="P5445" s="7" t="n">
        <v>1065353216</v>
      </c>
      <c r="Q5445" s="7" t="n">
        <v>0</v>
      </c>
      <c r="R5445" s="7" t="n">
        <v>1</v>
      </c>
      <c r="S5445" s="7" t="s">
        <v>535</v>
      </c>
    </row>
    <row r="5446" spans="1:13">
      <c r="A5446" t="s">
        <v>4</v>
      </c>
      <c r="B5446" s="4" t="s">
        <v>5</v>
      </c>
      <c r="C5446" s="4" t="s">
        <v>7</v>
      </c>
      <c r="D5446" s="4" t="s">
        <v>7</v>
      </c>
      <c r="E5446" s="4" t="s">
        <v>7</v>
      </c>
      <c r="F5446" s="4" t="s">
        <v>15</v>
      </c>
      <c r="G5446" s="4" t="s">
        <v>15</v>
      </c>
      <c r="H5446" s="4" t="s">
        <v>15</v>
      </c>
      <c r="I5446" s="4" t="s">
        <v>15</v>
      </c>
      <c r="J5446" s="4" t="s">
        <v>15</v>
      </c>
    </row>
    <row r="5447" spans="1:13">
      <c r="A5447" t="n">
        <v>53323</v>
      </c>
      <c r="B5447" s="51" t="n">
        <v>76</v>
      </c>
      <c r="C5447" s="7" t="n">
        <v>0</v>
      </c>
      <c r="D5447" s="7" t="n">
        <v>9</v>
      </c>
      <c r="E5447" s="7" t="n">
        <v>2</v>
      </c>
      <c r="F5447" s="7" t="n">
        <v>0</v>
      </c>
      <c r="G5447" s="7" t="n">
        <v>0</v>
      </c>
      <c r="H5447" s="7" t="n">
        <v>0</v>
      </c>
      <c r="I5447" s="7" t="n">
        <v>0</v>
      </c>
      <c r="J5447" s="7" t="n">
        <v>0</v>
      </c>
    </row>
    <row r="5448" spans="1:13">
      <c r="A5448" t="s">
        <v>4</v>
      </c>
      <c r="B5448" s="4" t="s">
        <v>5</v>
      </c>
      <c r="C5448" s="4" t="s">
        <v>10</v>
      </c>
      <c r="D5448" s="4" t="s">
        <v>8</v>
      </c>
      <c r="E5448" s="4" t="s">
        <v>8</v>
      </c>
      <c r="F5448" s="4" t="s">
        <v>8</v>
      </c>
      <c r="G5448" s="4" t="s">
        <v>7</v>
      </c>
      <c r="H5448" s="4" t="s">
        <v>16</v>
      </c>
      <c r="I5448" s="4" t="s">
        <v>15</v>
      </c>
      <c r="J5448" s="4" t="s">
        <v>15</v>
      </c>
      <c r="K5448" s="4" t="s">
        <v>15</v>
      </c>
      <c r="L5448" s="4" t="s">
        <v>15</v>
      </c>
      <c r="M5448" s="4" t="s">
        <v>15</v>
      </c>
      <c r="N5448" s="4" t="s">
        <v>15</v>
      </c>
      <c r="O5448" s="4" t="s">
        <v>15</v>
      </c>
      <c r="P5448" s="4" t="s">
        <v>8</v>
      </c>
      <c r="Q5448" s="4" t="s">
        <v>8</v>
      </c>
      <c r="R5448" s="4" t="s">
        <v>16</v>
      </c>
      <c r="S5448" s="4" t="s">
        <v>7</v>
      </c>
      <c r="T5448" s="4" t="s">
        <v>16</v>
      </c>
      <c r="U5448" s="4" t="s">
        <v>16</v>
      </c>
      <c r="V5448" s="4" t="s">
        <v>10</v>
      </c>
    </row>
    <row r="5449" spans="1:13">
      <c r="A5449" t="n">
        <v>53347</v>
      </c>
      <c r="B5449" s="52" t="n">
        <v>19</v>
      </c>
      <c r="C5449" s="7" t="n">
        <v>1</v>
      </c>
      <c r="D5449" s="7" t="s">
        <v>544</v>
      </c>
      <c r="E5449" s="7" t="s">
        <v>545</v>
      </c>
      <c r="F5449" s="7" t="s">
        <v>20</v>
      </c>
      <c r="G5449" s="7" t="n">
        <v>0</v>
      </c>
      <c r="H5449" s="7" t="n">
        <v>1</v>
      </c>
      <c r="I5449" s="7" t="n">
        <v>0</v>
      </c>
      <c r="J5449" s="7" t="n">
        <v>0</v>
      </c>
      <c r="K5449" s="7" t="n">
        <v>0</v>
      </c>
      <c r="L5449" s="7" t="n">
        <v>0</v>
      </c>
      <c r="M5449" s="7" t="n">
        <v>1</v>
      </c>
      <c r="N5449" s="7" t="n">
        <v>1.60000002384186</v>
      </c>
      <c r="O5449" s="7" t="n">
        <v>0.0900000035762787</v>
      </c>
      <c r="P5449" s="7" t="s">
        <v>20</v>
      </c>
      <c r="Q5449" s="7" t="s">
        <v>20</v>
      </c>
      <c r="R5449" s="7" t="n">
        <v>-1</v>
      </c>
      <c r="S5449" s="7" t="n">
        <v>0</v>
      </c>
      <c r="T5449" s="7" t="n">
        <v>0</v>
      </c>
      <c r="U5449" s="7" t="n">
        <v>0</v>
      </c>
      <c r="V5449" s="7" t="n">
        <v>0</v>
      </c>
    </row>
    <row r="5450" spans="1:13">
      <c r="A5450" t="s">
        <v>4</v>
      </c>
      <c r="B5450" s="4" t="s">
        <v>5</v>
      </c>
      <c r="C5450" s="4" t="s">
        <v>10</v>
      </c>
      <c r="D5450" s="4" t="s">
        <v>8</v>
      </c>
      <c r="E5450" s="4" t="s">
        <v>8</v>
      </c>
      <c r="F5450" s="4" t="s">
        <v>8</v>
      </c>
      <c r="G5450" s="4" t="s">
        <v>7</v>
      </c>
      <c r="H5450" s="4" t="s">
        <v>16</v>
      </c>
      <c r="I5450" s="4" t="s">
        <v>15</v>
      </c>
      <c r="J5450" s="4" t="s">
        <v>15</v>
      </c>
      <c r="K5450" s="4" t="s">
        <v>15</v>
      </c>
      <c r="L5450" s="4" t="s">
        <v>15</v>
      </c>
      <c r="M5450" s="4" t="s">
        <v>15</v>
      </c>
      <c r="N5450" s="4" t="s">
        <v>15</v>
      </c>
      <c r="O5450" s="4" t="s">
        <v>15</v>
      </c>
      <c r="P5450" s="4" t="s">
        <v>8</v>
      </c>
      <c r="Q5450" s="4" t="s">
        <v>8</v>
      </c>
      <c r="R5450" s="4" t="s">
        <v>16</v>
      </c>
      <c r="S5450" s="4" t="s">
        <v>7</v>
      </c>
      <c r="T5450" s="4" t="s">
        <v>16</v>
      </c>
      <c r="U5450" s="4" t="s">
        <v>16</v>
      </c>
      <c r="V5450" s="4" t="s">
        <v>10</v>
      </c>
    </row>
    <row r="5451" spans="1:13">
      <c r="A5451" t="n">
        <v>53420</v>
      </c>
      <c r="B5451" s="52" t="n">
        <v>19</v>
      </c>
      <c r="C5451" s="7" t="n">
        <v>2</v>
      </c>
      <c r="D5451" s="7" t="s">
        <v>546</v>
      </c>
      <c r="E5451" s="7" t="s">
        <v>547</v>
      </c>
      <c r="F5451" s="7" t="s">
        <v>20</v>
      </c>
      <c r="G5451" s="7" t="n">
        <v>0</v>
      </c>
      <c r="H5451" s="7" t="n">
        <v>1</v>
      </c>
      <c r="I5451" s="7" t="n">
        <v>0</v>
      </c>
      <c r="J5451" s="7" t="n">
        <v>0</v>
      </c>
      <c r="K5451" s="7" t="n">
        <v>0</v>
      </c>
      <c r="L5451" s="7" t="n">
        <v>0</v>
      </c>
      <c r="M5451" s="7" t="n">
        <v>1</v>
      </c>
      <c r="N5451" s="7" t="n">
        <v>1.60000002384186</v>
      </c>
      <c r="O5451" s="7" t="n">
        <v>0.0900000035762787</v>
      </c>
      <c r="P5451" s="7" t="s">
        <v>20</v>
      </c>
      <c r="Q5451" s="7" t="s">
        <v>20</v>
      </c>
      <c r="R5451" s="7" t="n">
        <v>-1</v>
      </c>
      <c r="S5451" s="7" t="n">
        <v>0</v>
      </c>
      <c r="T5451" s="7" t="n">
        <v>0</v>
      </c>
      <c r="U5451" s="7" t="n">
        <v>0</v>
      </c>
      <c r="V5451" s="7" t="n">
        <v>0</v>
      </c>
    </row>
    <row r="5452" spans="1:13">
      <c r="A5452" t="s">
        <v>4</v>
      </c>
      <c r="B5452" s="4" t="s">
        <v>5</v>
      </c>
      <c r="C5452" s="4" t="s">
        <v>10</v>
      </c>
      <c r="D5452" s="4" t="s">
        <v>8</v>
      </c>
      <c r="E5452" s="4" t="s">
        <v>8</v>
      </c>
      <c r="F5452" s="4" t="s">
        <v>8</v>
      </c>
      <c r="G5452" s="4" t="s">
        <v>7</v>
      </c>
      <c r="H5452" s="4" t="s">
        <v>16</v>
      </c>
      <c r="I5452" s="4" t="s">
        <v>15</v>
      </c>
      <c r="J5452" s="4" t="s">
        <v>15</v>
      </c>
      <c r="K5452" s="4" t="s">
        <v>15</v>
      </c>
      <c r="L5452" s="4" t="s">
        <v>15</v>
      </c>
      <c r="M5452" s="4" t="s">
        <v>15</v>
      </c>
      <c r="N5452" s="4" t="s">
        <v>15</v>
      </c>
      <c r="O5452" s="4" t="s">
        <v>15</v>
      </c>
      <c r="P5452" s="4" t="s">
        <v>8</v>
      </c>
      <c r="Q5452" s="4" t="s">
        <v>8</v>
      </c>
      <c r="R5452" s="4" t="s">
        <v>16</v>
      </c>
      <c r="S5452" s="4" t="s">
        <v>7</v>
      </c>
      <c r="T5452" s="4" t="s">
        <v>16</v>
      </c>
      <c r="U5452" s="4" t="s">
        <v>16</v>
      </c>
      <c r="V5452" s="4" t="s">
        <v>10</v>
      </c>
    </row>
    <row r="5453" spans="1:13">
      <c r="A5453" t="n">
        <v>53494</v>
      </c>
      <c r="B5453" s="52" t="n">
        <v>19</v>
      </c>
      <c r="C5453" s="7" t="n">
        <v>4</v>
      </c>
      <c r="D5453" s="7" t="s">
        <v>548</v>
      </c>
      <c r="E5453" s="7" t="s">
        <v>549</v>
      </c>
      <c r="F5453" s="7" t="s">
        <v>20</v>
      </c>
      <c r="G5453" s="7" t="n">
        <v>0</v>
      </c>
      <c r="H5453" s="7" t="n">
        <v>1</v>
      </c>
      <c r="I5453" s="7" t="n">
        <v>0</v>
      </c>
      <c r="J5453" s="7" t="n">
        <v>0</v>
      </c>
      <c r="K5453" s="7" t="n">
        <v>0</v>
      </c>
      <c r="L5453" s="7" t="n">
        <v>0</v>
      </c>
      <c r="M5453" s="7" t="n">
        <v>1</v>
      </c>
      <c r="N5453" s="7" t="n">
        <v>1.60000002384186</v>
      </c>
      <c r="O5453" s="7" t="n">
        <v>0.0900000035762787</v>
      </c>
      <c r="P5453" s="7" t="s">
        <v>20</v>
      </c>
      <c r="Q5453" s="7" t="s">
        <v>20</v>
      </c>
      <c r="R5453" s="7" t="n">
        <v>-1</v>
      </c>
      <c r="S5453" s="7" t="n">
        <v>0</v>
      </c>
      <c r="T5453" s="7" t="n">
        <v>0</v>
      </c>
      <c r="U5453" s="7" t="n">
        <v>0</v>
      </c>
      <c r="V5453" s="7" t="n">
        <v>0</v>
      </c>
    </row>
    <row r="5454" spans="1:13">
      <c r="A5454" t="s">
        <v>4</v>
      </c>
      <c r="B5454" s="4" t="s">
        <v>5</v>
      </c>
      <c r="C5454" s="4" t="s">
        <v>10</v>
      </c>
      <c r="D5454" s="4" t="s">
        <v>8</v>
      </c>
      <c r="E5454" s="4" t="s">
        <v>8</v>
      </c>
      <c r="F5454" s="4" t="s">
        <v>8</v>
      </c>
      <c r="G5454" s="4" t="s">
        <v>7</v>
      </c>
      <c r="H5454" s="4" t="s">
        <v>16</v>
      </c>
      <c r="I5454" s="4" t="s">
        <v>15</v>
      </c>
      <c r="J5454" s="4" t="s">
        <v>15</v>
      </c>
      <c r="K5454" s="4" t="s">
        <v>15</v>
      </c>
      <c r="L5454" s="4" t="s">
        <v>15</v>
      </c>
      <c r="M5454" s="4" t="s">
        <v>15</v>
      </c>
      <c r="N5454" s="4" t="s">
        <v>15</v>
      </c>
      <c r="O5454" s="4" t="s">
        <v>15</v>
      </c>
      <c r="P5454" s="4" t="s">
        <v>8</v>
      </c>
      <c r="Q5454" s="4" t="s">
        <v>8</v>
      </c>
      <c r="R5454" s="4" t="s">
        <v>16</v>
      </c>
      <c r="S5454" s="4" t="s">
        <v>7</v>
      </c>
      <c r="T5454" s="4" t="s">
        <v>16</v>
      </c>
      <c r="U5454" s="4" t="s">
        <v>16</v>
      </c>
      <c r="V5454" s="4" t="s">
        <v>10</v>
      </c>
    </row>
    <row r="5455" spans="1:13">
      <c r="A5455" t="n">
        <v>53569</v>
      </c>
      <c r="B5455" s="52" t="n">
        <v>19</v>
      </c>
      <c r="C5455" s="7" t="n">
        <v>7</v>
      </c>
      <c r="D5455" s="7" t="s">
        <v>550</v>
      </c>
      <c r="E5455" s="7" t="s">
        <v>551</v>
      </c>
      <c r="F5455" s="7" t="s">
        <v>20</v>
      </c>
      <c r="G5455" s="7" t="n">
        <v>0</v>
      </c>
      <c r="H5455" s="7" t="n">
        <v>1</v>
      </c>
      <c r="I5455" s="7" t="n">
        <v>0</v>
      </c>
      <c r="J5455" s="7" t="n">
        <v>0</v>
      </c>
      <c r="K5455" s="7" t="n">
        <v>0</v>
      </c>
      <c r="L5455" s="7" t="n">
        <v>0</v>
      </c>
      <c r="M5455" s="7" t="n">
        <v>1</v>
      </c>
      <c r="N5455" s="7" t="n">
        <v>1.60000002384186</v>
      </c>
      <c r="O5455" s="7" t="n">
        <v>0.0900000035762787</v>
      </c>
      <c r="P5455" s="7" t="s">
        <v>20</v>
      </c>
      <c r="Q5455" s="7" t="s">
        <v>20</v>
      </c>
      <c r="R5455" s="7" t="n">
        <v>-1</v>
      </c>
      <c r="S5455" s="7" t="n">
        <v>0</v>
      </c>
      <c r="T5455" s="7" t="n">
        <v>0</v>
      </c>
      <c r="U5455" s="7" t="n">
        <v>0</v>
      </c>
      <c r="V5455" s="7" t="n">
        <v>0</v>
      </c>
    </row>
    <row r="5456" spans="1:13">
      <c r="A5456" t="s">
        <v>4</v>
      </c>
      <c r="B5456" s="4" t="s">
        <v>5</v>
      </c>
      <c r="C5456" s="4" t="s">
        <v>10</v>
      </c>
      <c r="D5456" s="4" t="s">
        <v>8</v>
      </c>
      <c r="E5456" s="4" t="s">
        <v>8</v>
      </c>
      <c r="F5456" s="4" t="s">
        <v>8</v>
      </c>
      <c r="G5456" s="4" t="s">
        <v>7</v>
      </c>
      <c r="H5456" s="4" t="s">
        <v>16</v>
      </c>
      <c r="I5456" s="4" t="s">
        <v>15</v>
      </c>
      <c r="J5456" s="4" t="s">
        <v>15</v>
      </c>
      <c r="K5456" s="4" t="s">
        <v>15</v>
      </c>
      <c r="L5456" s="4" t="s">
        <v>15</v>
      </c>
      <c r="M5456" s="4" t="s">
        <v>15</v>
      </c>
      <c r="N5456" s="4" t="s">
        <v>15</v>
      </c>
      <c r="O5456" s="4" t="s">
        <v>15</v>
      </c>
      <c r="P5456" s="4" t="s">
        <v>8</v>
      </c>
      <c r="Q5456" s="4" t="s">
        <v>8</v>
      </c>
      <c r="R5456" s="4" t="s">
        <v>16</v>
      </c>
      <c r="S5456" s="4" t="s">
        <v>7</v>
      </c>
      <c r="T5456" s="4" t="s">
        <v>16</v>
      </c>
      <c r="U5456" s="4" t="s">
        <v>16</v>
      </c>
      <c r="V5456" s="4" t="s">
        <v>10</v>
      </c>
    </row>
    <row r="5457" spans="1:22">
      <c r="A5457" t="n">
        <v>53640</v>
      </c>
      <c r="B5457" s="52" t="n">
        <v>19</v>
      </c>
      <c r="C5457" s="7" t="n">
        <v>8</v>
      </c>
      <c r="D5457" s="7" t="s">
        <v>552</v>
      </c>
      <c r="E5457" s="7" t="s">
        <v>553</v>
      </c>
      <c r="F5457" s="7" t="s">
        <v>20</v>
      </c>
      <c r="G5457" s="7" t="n">
        <v>0</v>
      </c>
      <c r="H5457" s="7" t="n">
        <v>1</v>
      </c>
      <c r="I5457" s="7" t="n">
        <v>0</v>
      </c>
      <c r="J5457" s="7" t="n">
        <v>0</v>
      </c>
      <c r="K5457" s="7" t="n">
        <v>0</v>
      </c>
      <c r="L5457" s="7" t="n">
        <v>0</v>
      </c>
      <c r="M5457" s="7" t="n">
        <v>1</v>
      </c>
      <c r="N5457" s="7" t="n">
        <v>1.60000002384186</v>
      </c>
      <c r="O5457" s="7" t="n">
        <v>0.0900000035762787</v>
      </c>
      <c r="P5457" s="7" t="s">
        <v>20</v>
      </c>
      <c r="Q5457" s="7" t="s">
        <v>20</v>
      </c>
      <c r="R5457" s="7" t="n">
        <v>-1</v>
      </c>
      <c r="S5457" s="7" t="n">
        <v>0</v>
      </c>
      <c r="T5457" s="7" t="n">
        <v>0</v>
      </c>
      <c r="U5457" s="7" t="n">
        <v>0</v>
      </c>
      <c r="V5457" s="7" t="n">
        <v>0</v>
      </c>
    </row>
    <row r="5458" spans="1:22">
      <c r="A5458" t="s">
        <v>4</v>
      </c>
      <c r="B5458" s="4" t="s">
        <v>5</v>
      </c>
      <c r="C5458" s="4" t="s">
        <v>10</v>
      </c>
      <c r="D5458" s="4" t="s">
        <v>8</v>
      </c>
      <c r="E5458" s="4" t="s">
        <v>8</v>
      </c>
      <c r="F5458" s="4" t="s">
        <v>8</v>
      </c>
      <c r="G5458" s="4" t="s">
        <v>7</v>
      </c>
      <c r="H5458" s="4" t="s">
        <v>16</v>
      </c>
      <c r="I5458" s="4" t="s">
        <v>15</v>
      </c>
      <c r="J5458" s="4" t="s">
        <v>15</v>
      </c>
      <c r="K5458" s="4" t="s">
        <v>15</v>
      </c>
      <c r="L5458" s="4" t="s">
        <v>15</v>
      </c>
      <c r="M5458" s="4" t="s">
        <v>15</v>
      </c>
      <c r="N5458" s="4" t="s">
        <v>15</v>
      </c>
      <c r="O5458" s="4" t="s">
        <v>15</v>
      </c>
      <c r="P5458" s="4" t="s">
        <v>8</v>
      </c>
      <c r="Q5458" s="4" t="s">
        <v>8</v>
      </c>
      <c r="R5458" s="4" t="s">
        <v>16</v>
      </c>
      <c r="S5458" s="4" t="s">
        <v>7</v>
      </c>
      <c r="T5458" s="4" t="s">
        <v>16</v>
      </c>
      <c r="U5458" s="4" t="s">
        <v>16</v>
      </c>
      <c r="V5458" s="4" t="s">
        <v>10</v>
      </c>
    </row>
    <row r="5459" spans="1:22">
      <c r="A5459" t="n">
        <v>53713</v>
      </c>
      <c r="B5459" s="52" t="n">
        <v>19</v>
      </c>
      <c r="C5459" s="7" t="n">
        <v>9</v>
      </c>
      <c r="D5459" s="7" t="s">
        <v>554</v>
      </c>
      <c r="E5459" s="7" t="s">
        <v>555</v>
      </c>
      <c r="F5459" s="7" t="s">
        <v>20</v>
      </c>
      <c r="G5459" s="7" t="n">
        <v>0</v>
      </c>
      <c r="H5459" s="7" t="n">
        <v>1</v>
      </c>
      <c r="I5459" s="7" t="n">
        <v>0</v>
      </c>
      <c r="J5459" s="7" t="n">
        <v>0</v>
      </c>
      <c r="K5459" s="7" t="n">
        <v>0</v>
      </c>
      <c r="L5459" s="7" t="n">
        <v>0</v>
      </c>
      <c r="M5459" s="7" t="n">
        <v>1</v>
      </c>
      <c r="N5459" s="7" t="n">
        <v>1.60000002384186</v>
      </c>
      <c r="O5459" s="7" t="n">
        <v>0.0900000035762787</v>
      </c>
      <c r="P5459" s="7" t="s">
        <v>20</v>
      </c>
      <c r="Q5459" s="7" t="s">
        <v>20</v>
      </c>
      <c r="R5459" s="7" t="n">
        <v>-1</v>
      </c>
      <c r="S5459" s="7" t="n">
        <v>0</v>
      </c>
      <c r="T5459" s="7" t="n">
        <v>0</v>
      </c>
      <c r="U5459" s="7" t="n">
        <v>0</v>
      </c>
      <c r="V5459" s="7" t="n">
        <v>0</v>
      </c>
    </row>
    <row r="5460" spans="1:22">
      <c r="A5460" t="s">
        <v>4</v>
      </c>
      <c r="B5460" s="4" t="s">
        <v>5</v>
      </c>
      <c r="C5460" s="4" t="s">
        <v>10</v>
      </c>
      <c r="D5460" s="4" t="s">
        <v>8</v>
      </c>
      <c r="E5460" s="4" t="s">
        <v>8</v>
      </c>
      <c r="F5460" s="4" t="s">
        <v>8</v>
      </c>
      <c r="G5460" s="4" t="s">
        <v>7</v>
      </c>
      <c r="H5460" s="4" t="s">
        <v>16</v>
      </c>
      <c r="I5460" s="4" t="s">
        <v>15</v>
      </c>
      <c r="J5460" s="4" t="s">
        <v>15</v>
      </c>
      <c r="K5460" s="4" t="s">
        <v>15</v>
      </c>
      <c r="L5460" s="4" t="s">
        <v>15</v>
      </c>
      <c r="M5460" s="4" t="s">
        <v>15</v>
      </c>
      <c r="N5460" s="4" t="s">
        <v>15</v>
      </c>
      <c r="O5460" s="4" t="s">
        <v>15</v>
      </c>
      <c r="P5460" s="4" t="s">
        <v>8</v>
      </c>
      <c r="Q5460" s="4" t="s">
        <v>8</v>
      </c>
      <c r="R5460" s="4" t="s">
        <v>16</v>
      </c>
      <c r="S5460" s="4" t="s">
        <v>7</v>
      </c>
      <c r="T5460" s="4" t="s">
        <v>16</v>
      </c>
      <c r="U5460" s="4" t="s">
        <v>16</v>
      </c>
      <c r="V5460" s="4" t="s">
        <v>10</v>
      </c>
    </row>
    <row r="5461" spans="1:22">
      <c r="A5461" t="n">
        <v>53788</v>
      </c>
      <c r="B5461" s="52" t="n">
        <v>19</v>
      </c>
      <c r="C5461" s="7" t="n">
        <v>16</v>
      </c>
      <c r="D5461" s="7" t="s">
        <v>279</v>
      </c>
      <c r="E5461" s="7" t="s">
        <v>280</v>
      </c>
      <c r="F5461" s="7" t="s">
        <v>20</v>
      </c>
      <c r="G5461" s="7" t="n">
        <v>0</v>
      </c>
      <c r="H5461" s="7" t="n">
        <v>1</v>
      </c>
      <c r="I5461" s="7" t="n">
        <v>0</v>
      </c>
      <c r="J5461" s="7" t="n">
        <v>0</v>
      </c>
      <c r="K5461" s="7" t="n">
        <v>0</v>
      </c>
      <c r="L5461" s="7" t="n">
        <v>0</v>
      </c>
      <c r="M5461" s="7" t="n">
        <v>1</v>
      </c>
      <c r="N5461" s="7" t="n">
        <v>1.60000002384186</v>
      </c>
      <c r="O5461" s="7" t="n">
        <v>0.0900000035762787</v>
      </c>
      <c r="P5461" s="7" t="s">
        <v>20</v>
      </c>
      <c r="Q5461" s="7" t="s">
        <v>20</v>
      </c>
      <c r="R5461" s="7" t="n">
        <v>-1</v>
      </c>
      <c r="S5461" s="7" t="n">
        <v>0</v>
      </c>
      <c r="T5461" s="7" t="n">
        <v>0</v>
      </c>
      <c r="U5461" s="7" t="n">
        <v>0</v>
      </c>
      <c r="V5461" s="7" t="n">
        <v>0</v>
      </c>
    </row>
    <row r="5462" spans="1:22">
      <c r="A5462" t="s">
        <v>4</v>
      </c>
      <c r="B5462" s="4" t="s">
        <v>5</v>
      </c>
      <c r="C5462" s="4" t="s">
        <v>10</v>
      </c>
      <c r="D5462" s="4" t="s">
        <v>8</v>
      </c>
      <c r="E5462" s="4" t="s">
        <v>8</v>
      </c>
      <c r="F5462" s="4" t="s">
        <v>8</v>
      </c>
      <c r="G5462" s="4" t="s">
        <v>7</v>
      </c>
      <c r="H5462" s="4" t="s">
        <v>16</v>
      </c>
      <c r="I5462" s="4" t="s">
        <v>15</v>
      </c>
      <c r="J5462" s="4" t="s">
        <v>15</v>
      </c>
      <c r="K5462" s="4" t="s">
        <v>15</v>
      </c>
      <c r="L5462" s="4" t="s">
        <v>15</v>
      </c>
      <c r="M5462" s="4" t="s">
        <v>15</v>
      </c>
      <c r="N5462" s="4" t="s">
        <v>15</v>
      </c>
      <c r="O5462" s="4" t="s">
        <v>15</v>
      </c>
      <c r="P5462" s="4" t="s">
        <v>8</v>
      </c>
      <c r="Q5462" s="4" t="s">
        <v>8</v>
      </c>
      <c r="R5462" s="4" t="s">
        <v>16</v>
      </c>
      <c r="S5462" s="4" t="s">
        <v>7</v>
      </c>
      <c r="T5462" s="4" t="s">
        <v>16</v>
      </c>
      <c r="U5462" s="4" t="s">
        <v>16</v>
      </c>
      <c r="V5462" s="4" t="s">
        <v>10</v>
      </c>
    </row>
    <row r="5463" spans="1:22">
      <c r="A5463" t="n">
        <v>53857</v>
      </c>
      <c r="B5463" s="52" t="n">
        <v>19</v>
      </c>
      <c r="C5463" s="7" t="n">
        <v>15</v>
      </c>
      <c r="D5463" s="7" t="s">
        <v>496</v>
      </c>
      <c r="E5463" s="7" t="s">
        <v>556</v>
      </c>
      <c r="F5463" s="7" t="s">
        <v>20</v>
      </c>
      <c r="G5463" s="7" t="n">
        <v>0</v>
      </c>
      <c r="H5463" s="7" t="n">
        <v>1</v>
      </c>
      <c r="I5463" s="7" t="n">
        <v>0</v>
      </c>
      <c r="J5463" s="7" t="n">
        <v>0</v>
      </c>
      <c r="K5463" s="7" t="n">
        <v>0</v>
      </c>
      <c r="L5463" s="7" t="n">
        <v>0</v>
      </c>
      <c r="M5463" s="7" t="n">
        <v>1</v>
      </c>
      <c r="N5463" s="7" t="n">
        <v>1.60000002384186</v>
      </c>
      <c r="O5463" s="7" t="n">
        <v>0.0900000035762787</v>
      </c>
      <c r="P5463" s="7" t="s">
        <v>20</v>
      </c>
      <c r="Q5463" s="7" t="s">
        <v>20</v>
      </c>
      <c r="R5463" s="7" t="n">
        <v>-1</v>
      </c>
      <c r="S5463" s="7" t="n">
        <v>0</v>
      </c>
      <c r="T5463" s="7" t="n">
        <v>0</v>
      </c>
      <c r="U5463" s="7" t="n">
        <v>0</v>
      </c>
      <c r="V5463" s="7" t="n">
        <v>0</v>
      </c>
    </row>
    <row r="5464" spans="1:22">
      <c r="A5464" t="s">
        <v>4</v>
      </c>
      <c r="B5464" s="4" t="s">
        <v>5</v>
      </c>
      <c r="C5464" s="4" t="s">
        <v>10</v>
      </c>
      <c r="D5464" s="4" t="s">
        <v>8</v>
      </c>
      <c r="E5464" s="4" t="s">
        <v>8</v>
      </c>
      <c r="F5464" s="4" t="s">
        <v>8</v>
      </c>
      <c r="G5464" s="4" t="s">
        <v>7</v>
      </c>
      <c r="H5464" s="4" t="s">
        <v>16</v>
      </c>
      <c r="I5464" s="4" t="s">
        <v>15</v>
      </c>
      <c r="J5464" s="4" t="s">
        <v>15</v>
      </c>
      <c r="K5464" s="4" t="s">
        <v>15</v>
      </c>
      <c r="L5464" s="4" t="s">
        <v>15</v>
      </c>
      <c r="M5464" s="4" t="s">
        <v>15</v>
      </c>
      <c r="N5464" s="4" t="s">
        <v>15</v>
      </c>
      <c r="O5464" s="4" t="s">
        <v>15</v>
      </c>
      <c r="P5464" s="4" t="s">
        <v>8</v>
      </c>
      <c r="Q5464" s="4" t="s">
        <v>8</v>
      </c>
      <c r="R5464" s="4" t="s">
        <v>16</v>
      </c>
      <c r="S5464" s="4" t="s">
        <v>7</v>
      </c>
      <c r="T5464" s="4" t="s">
        <v>16</v>
      </c>
      <c r="U5464" s="4" t="s">
        <v>16</v>
      </c>
      <c r="V5464" s="4" t="s">
        <v>10</v>
      </c>
    </row>
    <row r="5465" spans="1:22">
      <c r="A5465" t="n">
        <v>53939</v>
      </c>
      <c r="B5465" s="52" t="n">
        <v>19</v>
      </c>
      <c r="C5465" s="7" t="n">
        <v>7032</v>
      </c>
      <c r="D5465" s="7" t="s">
        <v>277</v>
      </c>
      <c r="E5465" s="7" t="s">
        <v>278</v>
      </c>
      <c r="F5465" s="7" t="s">
        <v>20</v>
      </c>
      <c r="G5465" s="7" t="n">
        <v>0</v>
      </c>
      <c r="H5465" s="7" t="n">
        <v>1</v>
      </c>
      <c r="I5465" s="7" t="n">
        <v>0</v>
      </c>
      <c r="J5465" s="7" t="n">
        <v>0</v>
      </c>
      <c r="K5465" s="7" t="n">
        <v>0</v>
      </c>
      <c r="L5465" s="7" t="n">
        <v>0</v>
      </c>
      <c r="M5465" s="7" t="n">
        <v>1</v>
      </c>
      <c r="N5465" s="7" t="n">
        <v>1.60000002384186</v>
      </c>
      <c r="O5465" s="7" t="n">
        <v>0.0900000035762787</v>
      </c>
      <c r="P5465" s="7" t="s">
        <v>20</v>
      </c>
      <c r="Q5465" s="7" t="s">
        <v>20</v>
      </c>
      <c r="R5465" s="7" t="n">
        <v>-1</v>
      </c>
      <c r="S5465" s="7" t="n">
        <v>0</v>
      </c>
      <c r="T5465" s="7" t="n">
        <v>0</v>
      </c>
      <c r="U5465" s="7" t="n">
        <v>0</v>
      </c>
      <c r="V5465" s="7" t="n">
        <v>0</v>
      </c>
    </row>
    <row r="5466" spans="1:22">
      <c r="A5466" t="s">
        <v>4</v>
      </c>
      <c r="B5466" s="4" t="s">
        <v>5</v>
      </c>
      <c r="C5466" s="4" t="s">
        <v>10</v>
      </c>
      <c r="D5466" s="4" t="s">
        <v>8</v>
      </c>
      <c r="E5466" s="4" t="s">
        <v>8</v>
      </c>
      <c r="F5466" s="4" t="s">
        <v>8</v>
      </c>
      <c r="G5466" s="4" t="s">
        <v>7</v>
      </c>
      <c r="H5466" s="4" t="s">
        <v>16</v>
      </c>
      <c r="I5466" s="4" t="s">
        <v>15</v>
      </c>
      <c r="J5466" s="4" t="s">
        <v>15</v>
      </c>
      <c r="K5466" s="4" t="s">
        <v>15</v>
      </c>
      <c r="L5466" s="4" t="s">
        <v>15</v>
      </c>
      <c r="M5466" s="4" t="s">
        <v>15</v>
      </c>
      <c r="N5466" s="4" t="s">
        <v>15</v>
      </c>
      <c r="O5466" s="4" t="s">
        <v>15</v>
      </c>
      <c r="P5466" s="4" t="s">
        <v>8</v>
      </c>
      <c r="Q5466" s="4" t="s">
        <v>8</v>
      </c>
      <c r="R5466" s="4" t="s">
        <v>16</v>
      </c>
      <c r="S5466" s="4" t="s">
        <v>7</v>
      </c>
      <c r="T5466" s="4" t="s">
        <v>16</v>
      </c>
      <c r="U5466" s="4" t="s">
        <v>16</v>
      </c>
      <c r="V5466" s="4" t="s">
        <v>10</v>
      </c>
    </row>
    <row r="5467" spans="1:22">
      <c r="A5467" t="n">
        <v>54009</v>
      </c>
      <c r="B5467" s="52" t="n">
        <v>19</v>
      </c>
      <c r="C5467" s="7" t="n">
        <v>14</v>
      </c>
      <c r="D5467" s="7" t="s">
        <v>557</v>
      </c>
      <c r="E5467" s="7" t="s">
        <v>558</v>
      </c>
      <c r="F5467" s="7" t="s">
        <v>20</v>
      </c>
      <c r="G5467" s="7" t="n">
        <v>0</v>
      </c>
      <c r="H5467" s="7" t="n">
        <v>1</v>
      </c>
      <c r="I5467" s="7" t="n">
        <v>0</v>
      </c>
      <c r="J5467" s="7" t="n">
        <v>0</v>
      </c>
      <c r="K5467" s="7" t="n">
        <v>0</v>
      </c>
      <c r="L5467" s="7" t="n">
        <v>0</v>
      </c>
      <c r="M5467" s="7" t="n">
        <v>1</v>
      </c>
      <c r="N5467" s="7" t="n">
        <v>1.60000002384186</v>
      </c>
      <c r="O5467" s="7" t="n">
        <v>0.0900000035762787</v>
      </c>
      <c r="P5467" s="7" t="s">
        <v>20</v>
      </c>
      <c r="Q5467" s="7" t="s">
        <v>20</v>
      </c>
      <c r="R5467" s="7" t="n">
        <v>-1</v>
      </c>
      <c r="S5467" s="7" t="n">
        <v>0</v>
      </c>
      <c r="T5467" s="7" t="n">
        <v>0</v>
      </c>
      <c r="U5467" s="7" t="n">
        <v>0</v>
      </c>
      <c r="V5467" s="7" t="n">
        <v>0</v>
      </c>
    </row>
    <row r="5468" spans="1:22">
      <c r="A5468" t="s">
        <v>4</v>
      </c>
      <c r="B5468" s="4" t="s">
        <v>5</v>
      </c>
      <c r="C5468" s="4" t="s">
        <v>10</v>
      </c>
      <c r="D5468" s="4" t="s">
        <v>8</v>
      </c>
      <c r="E5468" s="4" t="s">
        <v>8</v>
      </c>
      <c r="F5468" s="4" t="s">
        <v>8</v>
      </c>
      <c r="G5468" s="4" t="s">
        <v>7</v>
      </c>
      <c r="H5468" s="4" t="s">
        <v>16</v>
      </c>
      <c r="I5468" s="4" t="s">
        <v>15</v>
      </c>
      <c r="J5468" s="4" t="s">
        <v>15</v>
      </c>
      <c r="K5468" s="4" t="s">
        <v>15</v>
      </c>
      <c r="L5468" s="4" t="s">
        <v>15</v>
      </c>
      <c r="M5468" s="4" t="s">
        <v>15</v>
      </c>
      <c r="N5468" s="4" t="s">
        <v>15</v>
      </c>
      <c r="O5468" s="4" t="s">
        <v>15</v>
      </c>
      <c r="P5468" s="4" t="s">
        <v>8</v>
      </c>
      <c r="Q5468" s="4" t="s">
        <v>8</v>
      </c>
      <c r="R5468" s="4" t="s">
        <v>16</v>
      </c>
      <c r="S5468" s="4" t="s">
        <v>7</v>
      </c>
      <c r="T5468" s="4" t="s">
        <v>16</v>
      </c>
      <c r="U5468" s="4" t="s">
        <v>16</v>
      </c>
      <c r="V5468" s="4" t="s">
        <v>10</v>
      </c>
    </row>
    <row r="5469" spans="1:22">
      <c r="A5469" t="n">
        <v>54079</v>
      </c>
      <c r="B5469" s="52" t="n">
        <v>19</v>
      </c>
      <c r="C5469" s="7" t="n">
        <v>5703</v>
      </c>
      <c r="D5469" s="7" t="s">
        <v>495</v>
      </c>
      <c r="E5469" s="7" t="s">
        <v>286</v>
      </c>
      <c r="F5469" s="7" t="s">
        <v>20</v>
      </c>
      <c r="G5469" s="7" t="n">
        <v>0</v>
      </c>
      <c r="H5469" s="7" t="n">
        <v>1</v>
      </c>
      <c r="I5469" s="7" t="n">
        <v>0</v>
      </c>
      <c r="J5469" s="7" t="n">
        <v>0</v>
      </c>
      <c r="K5469" s="7" t="n">
        <v>0</v>
      </c>
      <c r="L5469" s="7" t="n">
        <v>0</v>
      </c>
      <c r="M5469" s="7" t="n">
        <v>1</v>
      </c>
      <c r="N5469" s="7" t="n">
        <v>1.60000002384186</v>
      </c>
      <c r="O5469" s="7" t="n">
        <v>0.0900000035762787</v>
      </c>
      <c r="P5469" s="7" t="s">
        <v>20</v>
      </c>
      <c r="Q5469" s="7" t="s">
        <v>20</v>
      </c>
      <c r="R5469" s="7" t="n">
        <v>-1</v>
      </c>
      <c r="S5469" s="7" t="n">
        <v>0</v>
      </c>
      <c r="T5469" s="7" t="n">
        <v>0</v>
      </c>
      <c r="U5469" s="7" t="n">
        <v>0</v>
      </c>
      <c r="V5469" s="7" t="n">
        <v>0</v>
      </c>
    </row>
    <row r="5470" spans="1:22">
      <c r="A5470" t="s">
        <v>4</v>
      </c>
      <c r="B5470" s="4" t="s">
        <v>5</v>
      </c>
      <c r="C5470" s="4" t="s">
        <v>10</v>
      </c>
      <c r="D5470" s="4" t="s">
        <v>8</v>
      </c>
      <c r="E5470" s="4" t="s">
        <v>8</v>
      </c>
      <c r="F5470" s="4" t="s">
        <v>8</v>
      </c>
      <c r="G5470" s="4" t="s">
        <v>7</v>
      </c>
      <c r="H5470" s="4" t="s">
        <v>16</v>
      </c>
      <c r="I5470" s="4" t="s">
        <v>15</v>
      </c>
      <c r="J5470" s="4" t="s">
        <v>15</v>
      </c>
      <c r="K5470" s="4" t="s">
        <v>15</v>
      </c>
      <c r="L5470" s="4" t="s">
        <v>15</v>
      </c>
      <c r="M5470" s="4" t="s">
        <v>15</v>
      </c>
      <c r="N5470" s="4" t="s">
        <v>15</v>
      </c>
      <c r="O5470" s="4" t="s">
        <v>15</v>
      </c>
      <c r="P5470" s="4" t="s">
        <v>8</v>
      </c>
      <c r="Q5470" s="4" t="s">
        <v>8</v>
      </c>
      <c r="R5470" s="4" t="s">
        <v>16</v>
      </c>
      <c r="S5470" s="4" t="s">
        <v>7</v>
      </c>
      <c r="T5470" s="4" t="s">
        <v>16</v>
      </c>
      <c r="U5470" s="4" t="s">
        <v>16</v>
      </c>
      <c r="V5470" s="4" t="s">
        <v>10</v>
      </c>
    </row>
    <row r="5471" spans="1:22">
      <c r="A5471" t="n">
        <v>54162</v>
      </c>
      <c r="B5471" s="52" t="n">
        <v>19</v>
      </c>
      <c r="C5471" s="7" t="n">
        <v>5704</v>
      </c>
      <c r="D5471" s="7" t="s">
        <v>287</v>
      </c>
      <c r="E5471" s="7" t="s">
        <v>288</v>
      </c>
      <c r="F5471" s="7" t="s">
        <v>20</v>
      </c>
      <c r="G5471" s="7" t="n">
        <v>0</v>
      </c>
      <c r="H5471" s="7" t="n">
        <v>1</v>
      </c>
      <c r="I5471" s="7" t="n">
        <v>0</v>
      </c>
      <c r="J5471" s="7" t="n">
        <v>0</v>
      </c>
      <c r="K5471" s="7" t="n">
        <v>0</v>
      </c>
      <c r="L5471" s="7" t="n">
        <v>0</v>
      </c>
      <c r="M5471" s="7" t="n">
        <v>1</v>
      </c>
      <c r="N5471" s="7" t="n">
        <v>1.60000002384186</v>
      </c>
      <c r="O5471" s="7" t="n">
        <v>0.0900000035762787</v>
      </c>
      <c r="P5471" s="7" t="s">
        <v>20</v>
      </c>
      <c r="Q5471" s="7" t="s">
        <v>20</v>
      </c>
      <c r="R5471" s="7" t="n">
        <v>-1</v>
      </c>
      <c r="S5471" s="7" t="n">
        <v>0</v>
      </c>
      <c r="T5471" s="7" t="n">
        <v>0</v>
      </c>
      <c r="U5471" s="7" t="n">
        <v>0</v>
      </c>
      <c r="V5471" s="7" t="n">
        <v>0</v>
      </c>
    </row>
    <row r="5472" spans="1:22">
      <c r="A5472" t="s">
        <v>4</v>
      </c>
      <c r="B5472" s="4" t="s">
        <v>5</v>
      </c>
      <c r="C5472" s="4" t="s">
        <v>10</v>
      </c>
      <c r="D5472" s="4" t="s">
        <v>7</v>
      </c>
      <c r="E5472" s="4" t="s">
        <v>7</v>
      </c>
      <c r="F5472" s="4" t="s">
        <v>8</v>
      </c>
    </row>
    <row r="5473" spans="1:22">
      <c r="A5473" t="n">
        <v>54240</v>
      </c>
      <c r="B5473" s="23" t="n">
        <v>20</v>
      </c>
      <c r="C5473" s="7" t="n">
        <v>0</v>
      </c>
      <c r="D5473" s="7" t="n">
        <v>3</v>
      </c>
      <c r="E5473" s="7" t="n">
        <v>10</v>
      </c>
      <c r="F5473" s="7" t="s">
        <v>289</v>
      </c>
    </row>
    <row r="5474" spans="1:22">
      <c r="A5474" t="s">
        <v>4</v>
      </c>
      <c r="B5474" s="4" t="s">
        <v>5</v>
      </c>
      <c r="C5474" s="4" t="s">
        <v>10</v>
      </c>
    </row>
    <row r="5475" spans="1:22">
      <c r="A5475" t="n">
        <v>54258</v>
      </c>
      <c r="B5475" s="27" t="n">
        <v>16</v>
      </c>
      <c r="C5475" s="7" t="n">
        <v>0</v>
      </c>
    </row>
    <row r="5476" spans="1:22">
      <c r="A5476" t="s">
        <v>4</v>
      </c>
      <c r="B5476" s="4" t="s">
        <v>5</v>
      </c>
      <c r="C5476" s="4" t="s">
        <v>10</v>
      </c>
      <c r="D5476" s="4" t="s">
        <v>7</v>
      </c>
      <c r="E5476" s="4" t="s">
        <v>7</v>
      </c>
      <c r="F5476" s="4" t="s">
        <v>8</v>
      </c>
    </row>
    <row r="5477" spans="1:22">
      <c r="A5477" t="n">
        <v>54261</v>
      </c>
      <c r="B5477" s="23" t="n">
        <v>20</v>
      </c>
      <c r="C5477" s="7" t="n">
        <v>1</v>
      </c>
      <c r="D5477" s="7" t="n">
        <v>3</v>
      </c>
      <c r="E5477" s="7" t="n">
        <v>10</v>
      </c>
      <c r="F5477" s="7" t="s">
        <v>289</v>
      </c>
    </row>
    <row r="5478" spans="1:22">
      <c r="A5478" t="s">
        <v>4</v>
      </c>
      <c r="B5478" s="4" t="s">
        <v>5</v>
      </c>
      <c r="C5478" s="4" t="s">
        <v>10</v>
      </c>
    </row>
    <row r="5479" spans="1:22">
      <c r="A5479" t="n">
        <v>54279</v>
      </c>
      <c r="B5479" s="27" t="n">
        <v>16</v>
      </c>
      <c r="C5479" s="7" t="n">
        <v>0</v>
      </c>
    </row>
    <row r="5480" spans="1:22">
      <c r="A5480" t="s">
        <v>4</v>
      </c>
      <c r="B5480" s="4" t="s">
        <v>5</v>
      </c>
      <c r="C5480" s="4" t="s">
        <v>10</v>
      </c>
      <c r="D5480" s="4" t="s">
        <v>7</v>
      </c>
      <c r="E5480" s="4" t="s">
        <v>7</v>
      </c>
      <c r="F5480" s="4" t="s">
        <v>8</v>
      </c>
    </row>
    <row r="5481" spans="1:22">
      <c r="A5481" t="n">
        <v>54282</v>
      </c>
      <c r="B5481" s="23" t="n">
        <v>20</v>
      </c>
      <c r="C5481" s="7" t="n">
        <v>2</v>
      </c>
      <c r="D5481" s="7" t="n">
        <v>3</v>
      </c>
      <c r="E5481" s="7" t="n">
        <v>10</v>
      </c>
      <c r="F5481" s="7" t="s">
        <v>289</v>
      </c>
    </row>
    <row r="5482" spans="1:22">
      <c r="A5482" t="s">
        <v>4</v>
      </c>
      <c r="B5482" s="4" t="s">
        <v>5</v>
      </c>
      <c r="C5482" s="4" t="s">
        <v>10</v>
      </c>
    </row>
    <row r="5483" spans="1:22">
      <c r="A5483" t="n">
        <v>54300</v>
      </c>
      <c r="B5483" s="27" t="n">
        <v>16</v>
      </c>
      <c r="C5483" s="7" t="n">
        <v>0</v>
      </c>
    </row>
    <row r="5484" spans="1:22">
      <c r="A5484" t="s">
        <v>4</v>
      </c>
      <c r="B5484" s="4" t="s">
        <v>5</v>
      </c>
      <c r="C5484" s="4" t="s">
        <v>10</v>
      </c>
      <c r="D5484" s="4" t="s">
        <v>7</v>
      </c>
      <c r="E5484" s="4" t="s">
        <v>7</v>
      </c>
      <c r="F5484" s="4" t="s">
        <v>8</v>
      </c>
    </row>
    <row r="5485" spans="1:22">
      <c r="A5485" t="n">
        <v>54303</v>
      </c>
      <c r="B5485" s="23" t="n">
        <v>20</v>
      </c>
      <c r="C5485" s="7" t="n">
        <v>4</v>
      </c>
      <c r="D5485" s="7" t="n">
        <v>3</v>
      </c>
      <c r="E5485" s="7" t="n">
        <v>10</v>
      </c>
      <c r="F5485" s="7" t="s">
        <v>289</v>
      </c>
    </row>
    <row r="5486" spans="1:22">
      <c r="A5486" t="s">
        <v>4</v>
      </c>
      <c r="B5486" s="4" t="s">
        <v>5</v>
      </c>
      <c r="C5486" s="4" t="s">
        <v>10</v>
      </c>
    </row>
    <row r="5487" spans="1:22">
      <c r="A5487" t="n">
        <v>54321</v>
      </c>
      <c r="B5487" s="27" t="n">
        <v>16</v>
      </c>
      <c r="C5487" s="7" t="n">
        <v>0</v>
      </c>
    </row>
    <row r="5488" spans="1:22">
      <c r="A5488" t="s">
        <v>4</v>
      </c>
      <c r="B5488" s="4" t="s">
        <v>5</v>
      </c>
      <c r="C5488" s="4" t="s">
        <v>10</v>
      </c>
      <c r="D5488" s="4" t="s">
        <v>7</v>
      </c>
      <c r="E5488" s="4" t="s">
        <v>7</v>
      </c>
      <c r="F5488" s="4" t="s">
        <v>8</v>
      </c>
    </row>
    <row r="5489" spans="1:6">
      <c r="A5489" t="n">
        <v>54324</v>
      </c>
      <c r="B5489" s="23" t="n">
        <v>20</v>
      </c>
      <c r="C5489" s="7" t="n">
        <v>7</v>
      </c>
      <c r="D5489" s="7" t="n">
        <v>3</v>
      </c>
      <c r="E5489" s="7" t="n">
        <v>10</v>
      </c>
      <c r="F5489" s="7" t="s">
        <v>289</v>
      </c>
    </row>
    <row r="5490" spans="1:6">
      <c r="A5490" t="s">
        <v>4</v>
      </c>
      <c r="B5490" s="4" t="s">
        <v>5</v>
      </c>
      <c r="C5490" s="4" t="s">
        <v>10</v>
      </c>
    </row>
    <row r="5491" spans="1:6">
      <c r="A5491" t="n">
        <v>54342</v>
      </c>
      <c r="B5491" s="27" t="n">
        <v>16</v>
      </c>
      <c r="C5491" s="7" t="n">
        <v>0</v>
      </c>
    </row>
    <row r="5492" spans="1:6">
      <c r="A5492" t="s">
        <v>4</v>
      </c>
      <c r="B5492" s="4" t="s">
        <v>5</v>
      </c>
      <c r="C5492" s="4" t="s">
        <v>10</v>
      </c>
      <c r="D5492" s="4" t="s">
        <v>7</v>
      </c>
      <c r="E5492" s="4" t="s">
        <v>7</v>
      </c>
      <c r="F5492" s="4" t="s">
        <v>8</v>
      </c>
    </row>
    <row r="5493" spans="1:6">
      <c r="A5493" t="n">
        <v>54345</v>
      </c>
      <c r="B5493" s="23" t="n">
        <v>20</v>
      </c>
      <c r="C5493" s="7" t="n">
        <v>8</v>
      </c>
      <c r="D5493" s="7" t="n">
        <v>3</v>
      </c>
      <c r="E5493" s="7" t="n">
        <v>10</v>
      </c>
      <c r="F5493" s="7" t="s">
        <v>289</v>
      </c>
    </row>
    <row r="5494" spans="1:6">
      <c r="A5494" t="s">
        <v>4</v>
      </c>
      <c r="B5494" s="4" t="s">
        <v>5</v>
      </c>
      <c r="C5494" s="4" t="s">
        <v>10</v>
      </c>
    </row>
    <row r="5495" spans="1:6">
      <c r="A5495" t="n">
        <v>54363</v>
      </c>
      <c r="B5495" s="27" t="n">
        <v>16</v>
      </c>
      <c r="C5495" s="7" t="n">
        <v>0</v>
      </c>
    </row>
    <row r="5496" spans="1:6">
      <c r="A5496" t="s">
        <v>4</v>
      </c>
      <c r="B5496" s="4" t="s">
        <v>5</v>
      </c>
      <c r="C5496" s="4" t="s">
        <v>10</v>
      </c>
      <c r="D5496" s="4" t="s">
        <v>7</v>
      </c>
      <c r="E5496" s="4" t="s">
        <v>7</v>
      </c>
      <c r="F5496" s="4" t="s">
        <v>8</v>
      </c>
    </row>
    <row r="5497" spans="1:6">
      <c r="A5497" t="n">
        <v>54366</v>
      </c>
      <c r="B5497" s="23" t="n">
        <v>20</v>
      </c>
      <c r="C5497" s="7" t="n">
        <v>9</v>
      </c>
      <c r="D5497" s="7" t="n">
        <v>3</v>
      </c>
      <c r="E5497" s="7" t="n">
        <v>10</v>
      </c>
      <c r="F5497" s="7" t="s">
        <v>289</v>
      </c>
    </row>
    <row r="5498" spans="1:6">
      <c r="A5498" t="s">
        <v>4</v>
      </c>
      <c r="B5498" s="4" t="s">
        <v>5</v>
      </c>
      <c r="C5498" s="4" t="s">
        <v>10</v>
      </c>
    </row>
    <row r="5499" spans="1:6">
      <c r="A5499" t="n">
        <v>54384</v>
      </c>
      <c r="B5499" s="27" t="n">
        <v>16</v>
      </c>
      <c r="C5499" s="7" t="n">
        <v>0</v>
      </c>
    </row>
    <row r="5500" spans="1:6">
      <c r="A5500" t="s">
        <v>4</v>
      </c>
      <c r="B5500" s="4" t="s">
        <v>5</v>
      </c>
      <c r="C5500" s="4" t="s">
        <v>10</v>
      </c>
      <c r="D5500" s="4" t="s">
        <v>7</v>
      </c>
      <c r="E5500" s="4" t="s">
        <v>7</v>
      </c>
      <c r="F5500" s="4" t="s">
        <v>8</v>
      </c>
    </row>
    <row r="5501" spans="1:6">
      <c r="A5501" t="n">
        <v>54387</v>
      </c>
      <c r="B5501" s="23" t="n">
        <v>20</v>
      </c>
      <c r="C5501" s="7" t="n">
        <v>16</v>
      </c>
      <c r="D5501" s="7" t="n">
        <v>3</v>
      </c>
      <c r="E5501" s="7" t="n">
        <v>10</v>
      </c>
      <c r="F5501" s="7" t="s">
        <v>289</v>
      </c>
    </row>
    <row r="5502" spans="1:6">
      <c r="A5502" t="s">
        <v>4</v>
      </c>
      <c r="B5502" s="4" t="s">
        <v>5</v>
      </c>
      <c r="C5502" s="4" t="s">
        <v>10</v>
      </c>
    </row>
    <row r="5503" spans="1:6">
      <c r="A5503" t="n">
        <v>54405</v>
      </c>
      <c r="B5503" s="27" t="n">
        <v>16</v>
      </c>
      <c r="C5503" s="7" t="n">
        <v>0</v>
      </c>
    </row>
    <row r="5504" spans="1:6">
      <c r="A5504" t="s">
        <v>4</v>
      </c>
      <c r="B5504" s="4" t="s">
        <v>5</v>
      </c>
      <c r="C5504" s="4" t="s">
        <v>10</v>
      </c>
      <c r="D5504" s="4" t="s">
        <v>7</v>
      </c>
      <c r="E5504" s="4" t="s">
        <v>7</v>
      </c>
      <c r="F5504" s="4" t="s">
        <v>8</v>
      </c>
    </row>
    <row r="5505" spans="1:6">
      <c r="A5505" t="n">
        <v>54408</v>
      </c>
      <c r="B5505" s="23" t="n">
        <v>20</v>
      </c>
      <c r="C5505" s="7" t="n">
        <v>15</v>
      </c>
      <c r="D5505" s="7" t="n">
        <v>3</v>
      </c>
      <c r="E5505" s="7" t="n">
        <v>10</v>
      </c>
      <c r="F5505" s="7" t="s">
        <v>289</v>
      </c>
    </row>
    <row r="5506" spans="1:6">
      <c r="A5506" t="s">
        <v>4</v>
      </c>
      <c r="B5506" s="4" t="s">
        <v>5</v>
      </c>
      <c r="C5506" s="4" t="s">
        <v>10</v>
      </c>
    </row>
    <row r="5507" spans="1:6">
      <c r="A5507" t="n">
        <v>54426</v>
      </c>
      <c r="B5507" s="27" t="n">
        <v>16</v>
      </c>
      <c r="C5507" s="7" t="n">
        <v>0</v>
      </c>
    </row>
    <row r="5508" spans="1:6">
      <c r="A5508" t="s">
        <v>4</v>
      </c>
      <c r="B5508" s="4" t="s">
        <v>5</v>
      </c>
      <c r="C5508" s="4" t="s">
        <v>10</v>
      </c>
      <c r="D5508" s="4" t="s">
        <v>7</v>
      </c>
      <c r="E5508" s="4" t="s">
        <v>7</v>
      </c>
      <c r="F5508" s="4" t="s">
        <v>8</v>
      </c>
    </row>
    <row r="5509" spans="1:6">
      <c r="A5509" t="n">
        <v>54429</v>
      </c>
      <c r="B5509" s="23" t="n">
        <v>20</v>
      </c>
      <c r="C5509" s="7" t="n">
        <v>7032</v>
      </c>
      <c r="D5509" s="7" t="n">
        <v>3</v>
      </c>
      <c r="E5509" s="7" t="n">
        <v>10</v>
      </c>
      <c r="F5509" s="7" t="s">
        <v>289</v>
      </c>
    </row>
    <row r="5510" spans="1:6">
      <c r="A5510" t="s">
        <v>4</v>
      </c>
      <c r="B5510" s="4" t="s">
        <v>5</v>
      </c>
      <c r="C5510" s="4" t="s">
        <v>10</v>
      </c>
    </row>
    <row r="5511" spans="1:6">
      <c r="A5511" t="n">
        <v>54447</v>
      </c>
      <c r="B5511" s="27" t="n">
        <v>16</v>
      </c>
      <c r="C5511" s="7" t="n">
        <v>0</v>
      </c>
    </row>
    <row r="5512" spans="1:6">
      <c r="A5512" t="s">
        <v>4</v>
      </c>
      <c r="B5512" s="4" t="s">
        <v>5</v>
      </c>
      <c r="C5512" s="4" t="s">
        <v>10</v>
      </c>
      <c r="D5512" s="4" t="s">
        <v>7</v>
      </c>
      <c r="E5512" s="4" t="s">
        <v>7</v>
      </c>
      <c r="F5512" s="4" t="s">
        <v>8</v>
      </c>
    </row>
    <row r="5513" spans="1:6">
      <c r="A5513" t="n">
        <v>54450</v>
      </c>
      <c r="B5513" s="23" t="n">
        <v>20</v>
      </c>
      <c r="C5513" s="7" t="n">
        <v>14</v>
      </c>
      <c r="D5513" s="7" t="n">
        <v>3</v>
      </c>
      <c r="E5513" s="7" t="n">
        <v>10</v>
      </c>
      <c r="F5513" s="7" t="s">
        <v>289</v>
      </c>
    </row>
    <row r="5514" spans="1:6">
      <c r="A5514" t="s">
        <v>4</v>
      </c>
      <c r="B5514" s="4" t="s">
        <v>5</v>
      </c>
      <c r="C5514" s="4" t="s">
        <v>10</v>
      </c>
    </row>
    <row r="5515" spans="1:6">
      <c r="A5515" t="n">
        <v>54468</v>
      </c>
      <c r="B5515" s="27" t="n">
        <v>16</v>
      </c>
      <c r="C5515" s="7" t="n">
        <v>0</v>
      </c>
    </row>
    <row r="5516" spans="1:6">
      <c r="A5516" t="s">
        <v>4</v>
      </c>
      <c r="B5516" s="4" t="s">
        <v>5</v>
      </c>
      <c r="C5516" s="4" t="s">
        <v>10</v>
      </c>
      <c r="D5516" s="4" t="s">
        <v>7</v>
      </c>
      <c r="E5516" s="4" t="s">
        <v>7</v>
      </c>
      <c r="F5516" s="4" t="s">
        <v>8</v>
      </c>
    </row>
    <row r="5517" spans="1:6">
      <c r="A5517" t="n">
        <v>54471</v>
      </c>
      <c r="B5517" s="23" t="n">
        <v>20</v>
      </c>
      <c r="C5517" s="7" t="n">
        <v>5703</v>
      </c>
      <c r="D5517" s="7" t="n">
        <v>3</v>
      </c>
      <c r="E5517" s="7" t="n">
        <v>10</v>
      </c>
      <c r="F5517" s="7" t="s">
        <v>289</v>
      </c>
    </row>
    <row r="5518" spans="1:6">
      <c r="A5518" t="s">
        <v>4</v>
      </c>
      <c r="B5518" s="4" t="s">
        <v>5</v>
      </c>
      <c r="C5518" s="4" t="s">
        <v>10</v>
      </c>
    </row>
    <row r="5519" spans="1:6">
      <c r="A5519" t="n">
        <v>54489</v>
      </c>
      <c r="B5519" s="27" t="n">
        <v>16</v>
      </c>
      <c r="C5519" s="7" t="n">
        <v>0</v>
      </c>
    </row>
    <row r="5520" spans="1:6">
      <c r="A5520" t="s">
        <v>4</v>
      </c>
      <c r="B5520" s="4" t="s">
        <v>5</v>
      </c>
      <c r="C5520" s="4" t="s">
        <v>10</v>
      </c>
      <c r="D5520" s="4" t="s">
        <v>7</v>
      </c>
      <c r="E5520" s="4" t="s">
        <v>7</v>
      </c>
      <c r="F5520" s="4" t="s">
        <v>8</v>
      </c>
    </row>
    <row r="5521" spans="1:6">
      <c r="A5521" t="n">
        <v>54492</v>
      </c>
      <c r="B5521" s="23" t="n">
        <v>20</v>
      </c>
      <c r="C5521" s="7" t="n">
        <v>5704</v>
      </c>
      <c r="D5521" s="7" t="n">
        <v>3</v>
      </c>
      <c r="E5521" s="7" t="n">
        <v>10</v>
      </c>
      <c r="F5521" s="7" t="s">
        <v>289</v>
      </c>
    </row>
    <row r="5522" spans="1:6">
      <c r="A5522" t="s">
        <v>4</v>
      </c>
      <c r="B5522" s="4" t="s">
        <v>5</v>
      </c>
      <c r="C5522" s="4" t="s">
        <v>10</v>
      </c>
    </row>
    <row r="5523" spans="1:6">
      <c r="A5523" t="n">
        <v>54510</v>
      </c>
      <c r="B5523" s="27" t="n">
        <v>16</v>
      </c>
      <c r="C5523" s="7" t="n">
        <v>0</v>
      </c>
    </row>
    <row r="5524" spans="1:6">
      <c r="A5524" t="s">
        <v>4</v>
      </c>
      <c r="B5524" s="4" t="s">
        <v>5</v>
      </c>
      <c r="C5524" s="4" t="s">
        <v>7</v>
      </c>
      <c r="D5524" s="4" t="s">
        <v>10</v>
      </c>
      <c r="E5524" s="4" t="s">
        <v>7</v>
      </c>
      <c r="F5524" s="4" t="s">
        <v>8</v>
      </c>
      <c r="G5524" s="4" t="s">
        <v>8</v>
      </c>
      <c r="H5524" s="4" t="s">
        <v>8</v>
      </c>
      <c r="I5524" s="4" t="s">
        <v>8</v>
      </c>
      <c r="J5524" s="4" t="s">
        <v>8</v>
      </c>
      <c r="K5524" s="4" t="s">
        <v>8</v>
      </c>
      <c r="L5524" s="4" t="s">
        <v>8</v>
      </c>
      <c r="M5524" s="4" t="s">
        <v>8</v>
      </c>
      <c r="N5524" s="4" t="s">
        <v>8</v>
      </c>
      <c r="O5524" s="4" t="s">
        <v>8</v>
      </c>
      <c r="P5524" s="4" t="s">
        <v>8</v>
      </c>
      <c r="Q5524" s="4" t="s">
        <v>8</v>
      </c>
      <c r="R5524" s="4" t="s">
        <v>8</v>
      </c>
      <c r="S5524" s="4" t="s">
        <v>8</v>
      </c>
      <c r="T5524" s="4" t="s">
        <v>8</v>
      </c>
      <c r="U5524" s="4" t="s">
        <v>8</v>
      </c>
    </row>
    <row r="5525" spans="1:6">
      <c r="A5525" t="n">
        <v>54513</v>
      </c>
      <c r="B5525" s="29" t="n">
        <v>36</v>
      </c>
      <c r="C5525" s="7" t="n">
        <v>8</v>
      </c>
      <c r="D5525" s="7" t="n">
        <v>5703</v>
      </c>
      <c r="E5525" s="7" t="n">
        <v>0</v>
      </c>
      <c r="F5525" s="7" t="s">
        <v>50</v>
      </c>
      <c r="G5525" s="7" t="s">
        <v>20</v>
      </c>
      <c r="H5525" s="7" t="s">
        <v>20</v>
      </c>
      <c r="I5525" s="7" t="s">
        <v>20</v>
      </c>
      <c r="J5525" s="7" t="s">
        <v>20</v>
      </c>
      <c r="K5525" s="7" t="s">
        <v>20</v>
      </c>
      <c r="L5525" s="7" t="s">
        <v>20</v>
      </c>
      <c r="M5525" s="7" t="s">
        <v>20</v>
      </c>
      <c r="N5525" s="7" t="s">
        <v>20</v>
      </c>
      <c r="O5525" s="7" t="s">
        <v>20</v>
      </c>
      <c r="P5525" s="7" t="s">
        <v>20</v>
      </c>
      <c r="Q5525" s="7" t="s">
        <v>20</v>
      </c>
      <c r="R5525" s="7" t="s">
        <v>20</v>
      </c>
      <c r="S5525" s="7" t="s">
        <v>20</v>
      </c>
      <c r="T5525" s="7" t="s">
        <v>20</v>
      </c>
      <c r="U5525" s="7" t="s">
        <v>20</v>
      </c>
    </row>
    <row r="5526" spans="1:6">
      <c r="A5526" t="s">
        <v>4</v>
      </c>
      <c r="B5526" s="4" t="s">
        <v>5</v>
      </c>
      <c r="C5526" s="4" t="s">
        <v>7</v>
      </c>
      <c r="D5526" s="4" t="s">
        <v>10</v>
      </c>
      <c r="E5526" s="4" t="s">
        <v>7</v>
      </c>
      <c r="F5526" s="4" t="s">
        <v>8</v>
      </c>
      <c r="G5526" s="4" t="s">
        <v>8</v>
      </c>
      <c r="H5526" s="4" t="s">
        <v>8</v>
      </c>
      <c r="I5526" s="4" t="s">
        <v>8</v>
      </c>
      <c r="J5526" s="4" t="s">
        <v>8</v>
      </c>
      <c r="K5526" s="4" t="s">
        <v>8</v>
      </c>
      <c r="L5526" s="4" t="s">
        <v>8</v>
      </c>
      <c r="M5526" s="4" t="s">
        <v>8</v>
      </c>
      <c r="N5526" s="4" t="s">
        <v>8</v>
      </c>
      <c r="O5526" s="4" t="s">
        <v>8</v>
      </c>
      <c r="P5526" s="4" t="s">
        <v>8</v>
      </c>
      <c r="Q5526" s="4" t="s">
        <v>8</v>
      </c>
      <c r="R5526" s="4" t="s">
        <v>8</v>
      </c>
      <c r="S5526" s="4" t="s">
        <v>8</v>
      </c>
      <c r="T5526" s="4" t="s">
        <v>8</v>
      </c>
      <c r="U5526" s="4" t="s">
        <v>8</v>
      </c>
    </row>
    <row r="5527" spans="1:6">
      <c r="A5527" t="n">
        <v>54543</v>
      </c>
      <c r="B5527" s="29" t="n">
        <v>36</v>
      </c>
      <c r="C5527" s="7" t="n">
        <v>8</v>
      </c>
      <c r="D5527" s="7" t="n">
        <v>5704</v>
      </c>
      <c r="E5527" s="7" t="n">
        <v>0</v>
      </c>
      <c r="F5527" s="7" t="s">
        <v>149</v>
      </c>
      <c r="G5527" s="7" t="s">
        <v>20</v>
      </c>
      <c r="H5527" s="7" t="s">
        <v>20</v>
      </c>
      <c r="I5527" s="7" t="s">
        <v>20</v>
      </c>
      <c r="J5527" s="7" t="s">
        <v>20</v>
      </c>
      <c r="K5527" s="7" t="s">
        <v>20</v>
      </c>
      <c r="L5527" s="7" t="s">
        <v>20</v>
      </c>
      <c r="M5527" s="7" t="s">
        <v>20</v>
      </c>
      <c r="N5527" s="7" t="s">
        <v>20</v>
      </c>
      <c r="O5527" s="7" t="s">
        <v>20</v>
      </c>
      <c r="P5527" s="7" t="s">
        <v>20</v>
      </c>
      <c r="Q5527" s="7" t="s">
        <v>20</v>
      </c>
      <c r="R5527" s="7" t="s">
        <v>20</v>
      </c>
      <c r="S5527" s="7" t="s">
        <v>20</v>
      </c>
      <c r="T5527" s="7" t="s">
        <v>20</v>
      </c>
      <c r="U5527" s="7" t="s">
        <v>20</v>
      </c>
    </row>
    <row r="5528" spans="1:6">
      <c r="A5528" t="s">
        <v>4</v>
      </c>
      <c r="B5528" s="4" t="s">
        <v>5</v>
      </c>
      <c r="C5528" s="4" t="s">
        <v>7</v>
      </c>
      <c r="D5528" s="4" t="s">
        <v>10</v>
      </c>
      <c r="E5528" s="4" t="s">
        <v>7</v>
      </c>
      <c r="F5528" s="4" t="s">
        <v>8</v>
      </c>
      <c r="G5528" s="4" t="s">
        <v>8</v>
      </c>
      <c r="H5528" s="4" t="s">
        <v>8</v>
      </c>
      <c r="I5528" s="4" t="s">
        <v>8</v>
      </c>
      <c r="J5528" s="4" t="s">
        <v>8</v>
      </c>
      <c r="K5528" s="4" t="s">
        <v>8</v>
      </c>
      <c r="L5528" s="4" t="s">
        <v>8</v>
      </c>
      <c r="M5528" s="4" t="s">
        <v>8</v>
      </c>
      <c r="N5528" s="4" t="s">
        <v>8</v>
      </c>
      <c r="O5528" s="4" t="s">
        <v>8</v>
      </c>
      <c r="P5528" s="4" t="s">
        <v>8</v>
      </c>
      <c r="Q5528" s="4" t="s">
        <v>8</v>
      </c>
      <c r="R5528" s="4" t="s">
        <v>8</v>
      </c>
      <c r="S5528" s="4" t="s">
        <v>8</v>
      </c>
      <c r="T5528" s="4" t="s">
        <v>8</v>
      </c>
      <c r="U5528" s="4" t="s">
        <v>8</v>
      </c>
    </row>
    <row r="5529" spans="1:6">
      <c r="A5529" t="n">
        <v>54577</v>
      </c>
      <c r="B5529" s="29" t="n">
        <v>36</v>
      </c>
      <c r="C5529" s="7" t="n">
        <v>8</v>
      </c>
      <c r="D5529" s="7" t="n">
        <v>1</v>
      </c>
      <c r="E5529" s="7" t="n">
        <v>0</v>
      </c>
      <c r="F5529" s="7" t="s">
        <v>149</v>
      </c>
      <c r="G5529" s="7" t="s">
        <v>20</v>
      </c>
      <c r="H5529" s="7" t="s">
        <v>20</v>
      </c>
      <c r="I5529" s="7" t="s">
        <v>20</v>
      </c>
      <c r="J5529" s="7" t="s">
        <v>20</v>
      </c>
      <c r="K5529" s="7" t="s">
        <v>20</v>
      </c>
      <c r="L5529" s="7" t="s">
        <v>20</v>
      </c>
      <c r="M5529" s="7" t="s">
        <v>20</v>
      </c>
      <c r="N5529" s="7" t="s">
        <v>20</v>
      </c>
      <c r="O5529" s="7" t="s">
        <v>20</v>
      </c>
      <c r="P5529" s="7" t="s">
        <v>20</v>
      </c>
      <c r="Q5529" s="7" t="s">
        <v>20</v>
      </c>
      <c r="R5529" s="7" t="s">
        <v>20</v>
      </c>
      <c r="S5529" s="7" t="s">
        <v>20</v>
      </c>
      <c r="T5529" s="7" t="s">
        <v>20</v>
      </c>
      <c r="U5529" s="7" t="s">
        <v>20</v>
      </c>
    </row>
    <row r="5530" spans="1:6">
      <c r="A5530" t="s">
        <v>4</v>
      </c>
      <c r="B5530" s="4" t="s">
        <v>5</v>
      </c>
      <c r="C5530" s="4" t="s">
        <v>7</v>
      </c>
      <c r="D5530" s="4" t="s">
        <v>10</v>
      </c>
      <c r="E5530" s="4" t="s">
        <v>7</v>
      </c>
      <c r="F5530" s="4" t="s">
        <v>8</v>
      </c>
      <c r="G5530" s="4" t="s">
        <v>8</v>
      </c>
      <c r="H5530" s="4" t="s">
        <v>8</v>
      </c>
      <c r="I5530" s="4" t="s">
        <v>8</v>
      </c>
      <c r="J5530" s="4" t="s">
        <v>8</v>
      </c>
      <c r="K5530" s="4" t="s">
        <v>8</v>
      </c>
      <c r="L5530" s="4" t="s">
        <v>8</v>
      </c>
      <c r="M5530" s="4" t="s">
        <v>8</v>
      </c>
      <c r="N5530" s="4" t="s">
        <v>8</v>
      </c>
      <c r="O5530" s="4" t="s">
        <v>8</v>
      </c>
      <c r="P5530" s="4" t="s">
        <v>8</v>
      </c>
      <c r="Q5530" s="4" t="s">
        <v>8</v>
      </c>
      <c r="R5530" s="4" t="s">
        <v>8</v>
      </c>
      <c r="S5530" s="4" t="s">
        <v>8</v>
      </c>
      <c r="T5530" s="4" t="s">
        <v>8</v>
      </c>
      <c r="U5530" s="4" t="s">
        <v>8</v>
      </c>
    </row>
    <row r="5531" spans="1:6">
      <c r="A5531" t="n">
        <v>54611</v>
      </c>
      <c r="B5531" s="29" t="n">
        <v>36</v>
      </c>
      <c r="C5531" s="7" t="n">
        <v>8</v>
      </c>
      <c r="D5531" s="7" t="n">
        <v>8</v>
      </c>
      <c r="E5531" s="7" t="n">
        <v>0</v>
      </c>
      <c r="F5531" s="7" t="s">
        <v>243</v>
      </c>
      <c r="G5531" s="7" t="s">
        <v>20</v>
      </c>
      <c r="H5531" s="7" t="s">
        <v>20</v>
      </c>
      <c r="I5531" s="7" t="s">
        <v>20</v>
      </c>
      <c r="J5531" s="7" t="s">
        <v>20</v>
      </c>
      <c r="K5531" s="7" t="s">
        <v>20</v>
      </c>
      <c r="L5531" s="7" t="s">
        <v>20</v>
      </c>
      <c r="M5531" s="7" t="s">
        <v>20</v>
      </c>
      <c r="N5531" s="7" t="s">
        <v>20</v>
      </c>
      <c r="O5531" s="7" t="s">
        <v>20</v>
      </c>
      <c r="P5531" s="7" t="s">
        <v>20</v>
      </c>
      <c r="Q5531" s="7" t="s">
        <v>20</v>
      </c>
      <c r="R5531" s="7" t="s">
        <v>20</v>
      </c>
      <c r="S5531" s="7" t="s">
        <v>20</v>
      </c>
      <c r="T5531" s="7" t="s">
        <v>20</v>
      </c>
      <c r="U5531" s="7" t="s">
        <v>20</v>
      </c>
    </row>
    <row r="5532" spans="1:6">
      <c r="A5532" t="s">
        <v>4</v>
      </c>
      <c r="B5532" s="4" t="s">
        <v>5</v>
      </c>
      <c r="C5532" s="4" t="s">
        <v>7</v>
      </c>
    </row>
    <row r="5533" spans="1:6">
      <c r="A5533" t="n">
        <v>54644</v>
      </c>
      <c r="B5533" s="53" t="n">
        <v>116</v>
      </c>
      <c r="C5533" s="7" t="n">
        <v>0</v>
      </c>
    </row>
    <row r="5534" spans="1:6">
      <c r="A5534" t="s">
        <v>4</v>
      </c>
      <c r="B5534" s="4" t="s">
        <v>5</v>
      </c>
      <c r="C5534" s="4" t="s">
        <v>7</v>
      </c>
      <c r="D5534" s="4" t="s">
        <v>10</v>
      </c>
    </row>
    <row r="5535" spans="1:6">
      <c r="A5535" t="n">
        <v>54646</v>
      </c>
      <c r="B5535" s="53" t="n">
        <v>116</v>
      </c>
      <c r="C5535" s="7" t="n">
        <v>2</v>
      </c>
      <c r="D5535" s="7" t="n">
        <v>1</v>
      </c>
    </row>
    <row r="5536" spans="1:6">
      <c r="A5536" t="s">
        <v>4</v>
      </c>
      <c r="B5536" s="4" t="s">
        <v>5</v>
      </c>
      <c r="C5536" s="4" t="s">
        <v>7</v>
      </c>
      <c r="D5536" s="4" t="s">
        <v>16</v>
      </c>
    </row>
    <row r="5537" spans="1:21">
      <c r="A5537" t="n">
        <v>54650</v>
      </c>
      <c r="B5537" s="53" t="n">
        <v>116</v>
      </c>
      <c r="C5537" s="7" t="n">
        <v>5</v>
      </c>
      <c r="D5537" s="7" t="n">
        <v>1103626240</v>
      </c>
    </row>
    <row r="5538" spans="1:21">
      <c r="A5538" t="s">
        <v>4</v>
      </c>
      <c r="B5538" s="4" t="s">
        <v>5</v>
      </c>
      <c r="C5538" s="4" t="s">
        <v>7</v>
      </c>
      <c r="D5538" s="4" t="s">
        <v>10</v>
      </c>
    </row>
    <row r="5539" spans="1:21">
      <c r="A5539" t="n">
        <v>54656</v>
      </c>
      <c r="B5539" s="53" t="n">
        <v>116</v>
      </c>
      <c r="C5539" s="7" t="n">
        <v>6</v>
      </c>
      <c r="D5539" s="7" t="n">
        <v>1</v>
      </c>
    </row>
    <row r="5540" spans="1:21">
      <c r="A5540" t="s">
        <v>4</v>
      </c>
      <c r="B5540" s="4" t="s">
        <v>5</v>
      </c>
      <c r="C5540" s="4" t="s">
        <v>10</v>
      </c>
      <c r="D5540" s="4" t="s">
        <v>7</v>
      </c>
      <c r="E5540" s="4" t="s">
        <v>8</v>
      </c>
      <c r="F5540" s="4" t="s">
        <v>15</v>
      </c>
      <c r="G5540" s="4" t="s">
        <v>15</v>
      </c>
      <c r="H5540" s="4" t="s">
        <v>15</v>
      </c>
    </row>
    <row r="5541" spans="1:21">
      <c r="A5541" t="n">
        <v>54660</v>
      </c>
      <c r="B5541" s="30" t="n">
        <v>48</v>
      </c>
      <c r="C5541" s="7" t="n">
        <v>5703</v>
      </c>
      <c r="D5541" s="7" t="n">
        <v>0</v>
      </c>
      <c r="E5541" s="7" t="s">
        <v>50</v>
      </c>
      <c r="F5541" s="7" t="n">
        <v>0</v>
      </c>
      <c r="G5541" s="7" t="n">
        <v>1</v>
      </c>
      <c r="H5541" s="7" t="n">
        <v>0</v>
      </c>
    </row>
    <row r="5542" spans="1:21">
      <c r="A5542" t="s">
        <v>4</v>
      </c>
      <c r="B5542" s="4" t="s">
        <v>5</v>
      </c>
      <c r="C5542" s="4" t="s">
        <v>10</v>
      </c>
      <c r="D5542" s="4" t="s">
        <v>15</v>
      </c>
      <c r="E5542" s="4" t="s">
        <v>15</v>
      </c>
      <c r="F5542" s="4" t="s">
        <v>15</v>
      </c>
      <c r="G5542" s="4" t="s">
        <v>15</v>
      </c>
    </row>
    <row r="5543" spans="1:21">
      <c r="A5543" t="n">
        <v>54686</v>
      </c>
      <c r="B5543" s="26" t="n">
        <v>46</v>
      </c>
      <c r="C5543" s="7" t="n">
        <v>5703</v>
      </c>
      <c r="D5543" s="7" t="n">
        <v>16.3500003814697</v>
      </c>
      <c r="E5543" s="7" t="n">
        <v>4.48000001907349</v>
      </c>
      <c r="F5543" s="7" t="n">
        <v>11.1800003051758</v>
      </c>
      <c r="G5543" s="7" t="n">
        <v>180</v>
      </c>
    </row>
    <row r="5544" spans="1:21">
      <c r="A5544" t="s">
        <v>4</v>
      </c>
      <c r="B5544" s="4" t="s">
        <v>5</v>
      </c>
      <c r="C5544" s="4" t="s">
        <v>10</v>
      </c>
      <c r="D5544" s="4" t="s">
        <v>16</v>
      </c>
    </row>
    <row r="5545" spans="1:21">
      <c r="A5545" t="n">
        <v>54705</v>
      </c>
      <c r="B5545" s="31" t="n">
        <v>43</v>
      </c>
      <c r="C5545" s="7" t="n">
        <v>5703</v>
      </c>
      <c r="D5545" s="7" t="n">
        <v>512</v>
      </c>
    </row>
    <row r="5546" spans="1:21">
      <c r="A5546" t="s">
        <v>4</v>
      </c>
      <c r="B5546" s="4" t="s">
        <v>5</v>
      </c>
      <c r="C5546" s="4" t="s">
        <v>10</v>
      </c>
      <c r="D5546" s="4" t="s">
        <v>10</v>
      </c>
      <c r="E5546" s="4" t="s">
        <v>10</v>
      </c>
    </row>
    <row r="5547" spans="1:21">
      <c r="A5547" t="n">
        <v>54712</v>
      </c>
      <c r="B5547" s="34" t="n">
        <v>61</v>
      </c>
      <c r="C5547" s="7" t="n">
        <v>5703</v>
      </c>
      <c r="D5547" s="7" t="n">
        <v>0</v>
      </c>
      <c r="E5547" s="7" t="n">
        <v>0</v>
      </c>
    </row>
    <row r="5548" spans="1:21">
      <c r="A5548" t="s">
        <v>4</v>
      </c>
      <c r="B5548" s="4" t="s">
        <v>5</v>
      </c>
      <c r="C5548" s="4" t="s">
        <v>10</v>
      </c>
      <c r="D5548" s="4" t="s">
        <v>15</v>
      </c>
      <c r="E5548" s="4" t="s">
        <v>15</v>
      </c>
      <c r="F5548" s="4" t="s">
        <v>15</v>
      </c>
      <c r="G5548" s="4" t="s">
        <v>10</v>
      </c>
      <c r="H5548" s="4" t="s">
        <v>10</v>
      </c>
    </row>
    <row r="5549" spans="1:21">
      <c r="A5549" t="n">
        <v>54719</v>
      </c>
      <c r="B5549" s="28" t="n">
        <v>60</v>
      </c>
      <c r="C5549" s="7" t="n">
        <v>5703</v>
      </c>
      <c r="D5549" s="7" t="n">
        <v>0</v>
      </c>
      <c r="E5549" s="7" t="n">
        <v>-15</v>
      </c>
      <c r="F5549" s="7" t="n">
        <v>0</v>
      </c>
      <c r="G5549" s="7" t="n">
        <v>300</v>
      </c>
      <c r="H5549" s="7" t="n">
        <v>0</v>
      </c>
    </row>
    <row r="5550" spans="1:21">
      <c r="A5550" t="s">
        <v>4</v>
      </c>
      <c r="B5550" s="4" t="s">
        <v>5</v>
      </c>
      <c r="C5550" s="4" t="s">
        <v>10</v>
      </c>
      <c r="D5550" s="4" t="s">
        <v>15</v>
      </c>
      <c r="E5550" s="4" t="s">
        <v>15</v>
      </c>
      <c r="F5550" s="4" t="s">
        <v>15</v>
      </c>
      <c r="G5550" s="4" t="s">
        <v>15</v>
      </c>
    </row>
    <row r="5551" spans="1:21">
      <c r="A5551" t="n">
        <v>54738</v>
      </c>
      <c r="B5551" s="26" t="n">
        <v>46</v>
      </c>
      <c r="C5551" s="7" t="n">
        <v>5704</v>
      </c>
      <c r="D5551" s="7" t="n">
        <v>17.5</v>
      </c>
      <c r="E5551" s="7" t="n">
        <v>4</v>
      </c>
      <c r="F5551" s="7" t="n">
        <v>11.75</v>
      </c>
      <c r="G5551" s="7" t="n">
        <v>270</v>
      </c>
    </row>
    <row r="5552" spans="1:21">
      <c r="A5552" t="s">
        <v>4</v>
      </c>
      <c r="B5552" s="4" t="s">
        <v>5</v>
      </c>
      <c r="C5552" s="4" t="s">
        <v>10</v>
      </c>
      <c r="D5552" s="4" t="s">
        <v>10</v>
      </c>
      <c r="E5552" s="4" t="s">
        <v>10</v>
      </c>
    </row>
    <row r="5553" spans="1:8">
      <c r="A5553" t="n">
        <v>54757</v>
      </c>
      <c r="B5553" s="34" t="n">
        <v>61</v>
      </c>
      <c r="C5553" s="7" t="n">
        <v>5704</v>
      </c>
      <c r="D5553" s="7" t="n">
        <v>5703</v>
      </c>
      <c r="E5553" s="7" t="n">
        <v>0</v>
      </c>
    </row>
    <row r="5554" spans="1:8">
      <c r="A5554" t="s">
        <v>4</v>
      </c>
      <c r="B5554" s="4" t="s">
        <v>5</v>
      </c>
      <c r="C5554" s="4" t="s">
        <v>10</v>
      </c>
      <c r="D5554" s="4" t="s">
        <v>7</v>
      </c>
      <c r="E5554" s="4" t="s">
        <v>8</v>
      </c>
      <c r="F5554" s="4" t="s">
        <v>15</v>
      </c>
      <c r="G5554" s="4" t="s">
        <v>15</v>
      </c>
      <c r="H5554" s="4" t="s">
        <v>15</v>
      </c>
    </row>
    <row r="5555" spans="1:8">
      <c r="A5555" t="n">
        <v>54764</v>
      </c>
      <c r="B5555" s="30" t="n">
        <v>48</v>
      </c>
      <c r="C5555" s="7" t="n">
        <v>5704</v>
      </c>
      <c r="D5555" s="7" t="n">
        <v>0</v>
      </c>
      <c r="E5555" s="7" t="s">
        <v>149</v>
      </c>
      <c r="F5555" s="7" t="n">
        <v>-1</v>
      </c>
      <c r="G5555" s="7" t="n">
        <v>1</v>
      </c>
      <c r="H5555" s="7" t="n">
        <v>1.40129846432482e-45</v>
      </c>
    </row>
    <row r="5556" spans="1:8">
      <c r="A5556" t="s">
        <v>4</v>
      </c>
      <c r="B5556" s="4" t="s">
        <v>5</v>
      </c>
      <c r="C5556" s="4" t="s">
        <v>10</v>
      </c>
      <c r="D5556" s="4" t="s">
        <v>15</v>
      </c>
      <c r="E5556" s="4" t="s">
        <v>15</v>
      </c>
      <c r="F5556" s="4" t="s">
        <v>15</v>
      </c>
      <c r="G5556" s="4" t="s">
        <v>15</v>
      </c>
    </row>
    <row r="5557" spans="1:8">
      <c r="A5557" t="n">
        <v>54794</v>
      </c>
      <c r="B5557" s="26" t="n">
        <v>46</v>
      </c>
      <c r="C5557" s="7" t="n">
        <v>0</v>
      </c>
      <c r="D5557" s="7" t="n">
        <v>17.5</v>
      </c>
      <c r="E5557" s="7" t="n">
        <v>4</v>
      </c>
      <c r="F5557" s="7" t="n">
        <v>10.6999998092651</v>
      </c>
      <c r="G5557" s="7" t="n">
        <v>305</v>
      </c>
    </row>
    <row r="5558" spans="1:8">
      <c r="A5558" t="s">
        <v>4</v>
      </c>
      <c r="B5558" s="4" t="s">
        <v>5</v>
      </c>
      <c r="C5558" s="4" t="s">
        <v>10</v>
      </c>
      <c r="D5558" s="4" t="s">
        <v>15</v>
      </c>
      <c r="E5558" s="4" t="s">
        <v>15</v>
      </c>
      <c r="F5558" s="4" t="s">
        <v>15</v>
      </c>
      <c r="G5558" s="4" t="s">
        <v>15</v>
      </c>
    </row>
    <row r="5559" spans="1:8">
      <c r="A5559" t="n">
        <v>54813</v>
      </c>
      <c r="B5559" s="26" t="n">
        <v>46</v>
      </c>
      <c r="C5559" s="7" t="n">
        <v>15</v>
      </c>
      <c r="D5559" s="7" t="n">
        <v>15.3000001907349</v>
      </c>
      <c r="E5559" s="7" t="n">
        <v>4</v>
      </c>
      <c r="F5559" s="7" t="n">
        <v>10.5</v>
      </c>
      <c r="G5559" s="7" t="n">
        <v>45</v>
      </c>
    </row>
    <row r="5560" spans="1:8">
      <c r="A5560" t="s">
        <v>4</v>
      </c>
      <c r="B5560" s="4" t="s">
        <v>5</v>
      </c>
      <c r="C5560" s="4" t="s">
        <v>10</v>
      </c>
      <c r="D5560" s="4" t="s">
        <v>15</v>
      </c>
      <c r="E5560" s="4" t="s">
        <v>15</v>
      </c>
      <c r="F5560" s="4" t="s">
        <v>15</v>
      </c>
      <c r="G5560" s="4" t="s">
        <v>15</v>
      </c>
    </row>
    <row r="5561" spans="1:8">
      <c r="A5561" t="n">
        <v>54832</v>
      </c>
      <c r="B5561" s="26" t="n">
        <v>46</v>
      </c>
      <c r="C5561" s="7" t="n">
        <v>16</v>
      </c>
      <c r="D5561" s="7" t="n">
        <v>14.6999998092651</v>
      </c>
      <c r="E5561" s="7" t="n">
        <v>4</v>
      </c>
      <c r="F5561" s="7" t="n">
        <v>10.8000001907349</v>
      </c>
      <c r="G5561" s="7" t="n">
        <v>65</v>
      </c>
    </row>
    <row r="5562" spans="1:8">
      <c r="A5562" t="s">
        <v>4</v>
      </c>
      <c r="B5562" s="4" t="s">
        <v>5</v>
      </c>
      <c r="C5562" s="4" t="s">
        <v>10</v>
      </c>
      <c r="D5562" s="4" t="s">
        <v>15</v>
      </c>
      <c r="E5562" s="4" t="s">
        <v>15</v>
      </c>
      <c r="F5562" s="4" t="s">
        <v>15</v>
      </c>
      <c r="G5562" s="4" t="s">
        <v>15</v>
      </c>
    </row>
    <row r="5563" spans="1:8">
      <c r="A5563" t="n">
        <v>54851</v>
      </c>
      <c r="B5563" s="26" t="n">
        <v>46</v>
      </c>
      <c r="C5563" s="7" t="n">
        <v>1</v>
      </c>
      <c r="D5563" s="7" t="n">
        <v>18.1000003814697</v>
      </c>
      <c r="E5563" s="7" t="n">
        <v>4</v>
      </c>
      <c r="F5563" s="7" t="n">
        <v>10.8999996185303</v>
      </c>
      <c r="G5563" s="7" t="n">
        <v>290</v>
      </c>
    </row>
    <row r="5564" spans="1:8">
      <c r="A5564" t="s">
        <v>4</v>
      </c>
      <c r="B5564" s="4" t="s">
        <v>5</v>
      </c>
      <c r="C5564" s="4" t="s">
        <v>10</v>
      </c>
      <c r="D5564" s="4" t="s">
        <v>15</v>
      </c>
      <c r="E5564" s="4" t="s">
        <v>15</v>
      </c>
      <c r="F5564" s="4" t="s">
        <v>15</v>
      </c>
      <c r="G5564" s="4" t="s">
        <v>15</v>
      </c>
    </row>
    <row r="5565" spans="1:8">
      <c r="A5565" t="n">
        <v>54870</v>
      </c>
      <c r="B5565" s="26" t="n">
        <v>46</v>
      </c>
      <c r="C5565" s="7" t="n">
        <v>14</v>
      </c>
      <c r="D5565" s="7" t="n">
        <v>15.3000001907349</v>
      </c>
      <c r="E5565" s="7" t="n">
        <v>4</v>
      </c>
      <c r="F5565" s="7" t="n">
        <v>11.3999996185303</v>
      </c>
      <c r="G5565" s="7" t="n">
        <v>80</v>
      </c>
    </row>
    <row r="5566" spans="1:8">
      <c r="A5566" t="s">
        <v>4</v>
      </c>
      <c r="B5566" s="4" t="s">
        <v>5</v>
      </c>
      <c r="C5566" s="4" t="s">
        <v>10</v>
      </c>
      <c r="D5566" s="4" t="s">
        <v>15</v>
      </c>
      <c r="E5566" s="4" t="s">
        <v>15</v>
      </c>
      <c r="F5566" s="4" t="s">
        <v>15</v>
      </c>
      <c r="G5566" s="4" t="s">
        <v>15</v>
      </c>
    </row>
    <row r="5567" spans="1:8">
      <c r="A5567" t="n">
        <v>54889</v>
      </c>
      <c r="B5567" s="26" t="n">
        <v>46</v>
      </c>
      <c r="C5567" s="7" t="n">
        <v>4</v>
      </c>
      <c r="D5567" s="7" t="n">
        <v>19</v>
      </c>
      <c r="E5567" s="7" t="n">
        <v>4</v>
      </c>
      <c r="F5567" s="7" t="n">
        <v>10.8000001907349</v>
      </c>
      <c r="G5567" s="7" t="n">
        <v>290</v>
      </c>
    </row>
    <row r="5568" spans="1:8">
      <c r="A5568" t="s">
        <v>4</v>
      </c>
      <c r="B5568" s="4" t="s">
        <v>5</v>
      </c>
      <c r="C5568" s="4" t="s">
        <v>10</v>
      </c>
      <c r="D5568" s="4" t="s">
        <v>15</v>
      </c>
      <c r="E5568" s="4" t="s">
        <v>15</v>
      </c>
      <c r="F5568" s="4" t="s">
        <v>15</v>
      </c>
      <c r="G5568" s="4" t="s">
        <v>15</v>
      </c>
    </row>
    <row r="5569" spans="1:8">
      <c r="A5569" t="n">
        <v>54908</v>
      </c>
      <c r="B5569" s="26" t="n">
        <v>46</v>
      </c>
      <c r="C5569" s="7" t="n">
        <v>7</v>
      </c>
      <c r="D5569" s="7" t="n">
        <v>17.7000007629395</v>
      </c>
      <c r="E5569" s="7" t="n">
        <v>4</v>
      </c>
      <c r="F5569" s="7" t="n">
        <v>9.89999961853027</v>
      </c>
      <c r="G5569" s="7" t="n">
        <v>325</v>
      </c>
    </row>
    <row r="5570" spans="1:8">
      <c r="A5570" t="s">
        <v>4</v>
      </c>
      <c r="B5570" s="4" t="s">
        <v>5</v>
      </c>
      <c r="C5570" s="4" t="s">
        <v>10</v>
      </c>
      <c r="D5570" s="4" t="s">
        <v>15</v>
      </c>
      <c r="E5570" s="4" t="s">
        <v>15</v>
      </c>
      <c r="F5570" s="4" t="s">
        <v>15</v>
      </c>
      <c r="G5570" s="4" t="s">
        <v>15</v>
      </c>
    </row>
    <row r="5571" spans="1:8">
      <c r="A5571" t="n">
        <v>54927</v>
      </c>
      <c r="B5571" s="26" t="n">
        <v>46</v>
      </c>
      <c r="C5571" s="7" t="n">
        <v>2</v>
      </c>
      <c r="D5571" s="7" t="n">
        <v>18.2000007629395</v>
      </c>
      <c r="E5571" s="7" t="n">
        <v>4</v>
      </c>
      <c r="F5571" s="7" t="n">
        <v>9.89999961853027</v>
      </c>
      <c r="G5571" s="7" t="n">
        <v>315</v>
      </c>
    </row>
    <row r="5572" spans="1:8">
      <c r="A5572" t="s">
        <v>4</v>
      </c>
      <c r="B5572" s="4" t="s">
        <v>5</v>
      </c>
      <c r="C5572" s="4" t="s">
        <v>10</v>
      </c>
      <c r="D5572" s="4" t="s">
        <v>15</v>
      </c>
      <c r="E5572" s="4" t="s">
        <v>15</v>
      </c>
      <c r="F5572" s="4" t="s">
        <v>15</v>
      </c>
      <c r="G5572" s="4" t="s">
        <v>15</v>
      </c>
    </row>
    <row r="5573" spans="1:8">
      <c r="A5573" t="n">
        <v>54946</v>
      </c>
      <c r="B5573" s="26" t="n">
        <v>46</v>
      </c>
      <c r="C5573" s="7" t="n">
        <v>9</v>
      </c>
      <c r="D5573" s="7" t="n">
        <v>17.5</v>
      </c>
      <c r="E5573" s="7" t="n">
        <v>4</v>
      </c>
      <c r="F5573" s="7" t="n">
        <v>9.39999961853027</v>
      </c>
      <c r="G5573" s="7" t="n">
        <v>340</v>
      </c>
    </row>
    <row r="5574" spans="1:8">
      <c r="A5574" t="s">
        <v>4</v>
      </c>
      <c r="B5574" s="4" t="s">
        <v>5</v>
      </c>
      <c r="C5574" s="4" t="s">
        <v>10</v>
      </c>
      <c r="D5574" s="4" t="s">
        <v>15</v>
      </c>
      <c r="E5574" s="4" t="s">
        <v>15</v>
      </c>
      <c r="F5574" s="4" t="s">
        <v>15</v>
      </c>
      <c r="G5574" s="4" t="s">
        <v>15</v>
      </c>
    </row>
    <row r="5575" spans="1:8">
      <c r="A5575" t="n">
        <v>54965</v>
      </c>
      <c r="B5575" s="26" t="n">
        <v>46</v>
      </c>
      <c r="C5575" s="7" t="n">
        <v>8</v>
      </c>
      <c r="D5575" s="7" t="n">
        <v>18</v>
      </c>
      <c r="E5575" s="7" t="n">
        <v>4</v>
      </c>
      <c r="F5575" s="7" t="n">
        <v>9.39999961853027</v>
      </c>
      <c r="G5575" s="7" t="n">
        <v>330</v>
      </c>
    </row>
    <row r="5576" spans="1:8">
      <c r="A5576" t="s">
        <v>4</v>
      </c>
      <c r="B5576" s="4" t="s">
        <v>5</v>
      </c>
      <c r="C5576" s="4" t="s">
        <v>10</v>
      </c>
      <c r="D5576" s="4" t="s">
        <v>10</v>
      </c>
      <c r="E5576" s="4" t="s">
        <v>10</v>
      </c>
    </row>
    <row r="5577" spans="1:8">
      <c r="A5577" t="n">
        <v>54984</v>
      </c>
      <c r="B5577" s="34" t="n">
        <v>61</v>
      </c>
      <c r="C5577" s="7" t="n">
        <v>0</v>
      </c>
      <c r="D5577" s="7" t="n">
        <v>5703</v>
      </c>
      <c r="E5577" s="7" t="n">
        <v>0</v>
      </c>
    </row>
    <row r="5578" spans="1:8">
      <c r="A5578" t="s">
        <v>4</v>
      </c>
      <c r="B5578" s="4" t="s">
        <v>5</v>
      </c>
      <c r="C5578" s="4" t="s">
        <v>10</v>
      </c>
      <c r="D5578" s="4" t="s">
        <v>10</v>
      </c>
      <c r="E5578" s="4" t="s">
        <v>10</v>
      </c>
    </row>
    <row r="5579" spans="1:8">
      <c r="A5579" t="n">
        <v>54991</v>
      </c>
      <c r="B5579" s="34" t="n">
        <v>61</v>
      </c>
      <c r="C5579" s="7" t="n">
        <v>4</v>
      </c>
      <c r="D5579" s="7" t="n">
        <v>5703</v>
      </c>
      <c r="E5579" s="7" t="n">
        <v>0</v>
      </c>
    </row>
    <row r="5580" spans="1:8">
      <c r="A5580" t="s">
        <v>4</v>
      </c>
      <c r="B5580" s="4" t="s">
        <v>5</v>
      </c>
      <c r="C5580" s="4" t="s">
        <v>10</v>
      </c>
      <c r="D5580" s="4" t="s">
        <v>10</v>
      </c>
      <c r="E5580" s="4" t="s">
        <v>10</v>
      </c>
    </row>
    <row r="5581" spans="1:8">
      <c r="A5581" t="n">
        <v>54998</v>
      </c>
      <c r="B5581" s="34" t="n">
        <v>61</v>
      </c>
      <c r="C5581" s="7" t="n">
        <v>2</v>
      </c>
      <c r="D5581" s="7" t="n">
        <v>5703</v>
      </c>
      <c r="E5581" s="7" t="n">
        <v>0</v>
      </c>
    </row>
    <row r="5582" spans="1:8">
      <c r="A5582" t="s">
        <v>4</v>
      </c>
      <c r="B5582" s="4" t="s">
        <v>5</v>
      </c>
      <c r="C5582" s="4" t="s">
        <v>10</v>
      </c>
      <c r="D5582" s="4" t="s">
        <v>10</v>
      </c>
      <c r="E5582" s="4" t="s">
        <v>10</v>
      </c>
    </row>
    <row r="5583" spans="1:8">
      <c r="A5583" t="n">
        <v>55005</v>
      </c>
      <c r="B5583" s="34" t="n">
        <v>61</v>
      </c>
      <c r="C5583" s="7" t="n">
        <v>7</v>
      </c>
      <c r="D5583" s="7" t="n">
        <v>5703</v>
      </c>
      <c r="E5583" s="7" t="n">
        <v>0</v>
      </c>
    </row>
    <row r="5584" spans="1:8">
      <c r="A5584" t="s">
        <v>4</v>
      </c>
      <c r="B5584" s="4" t="s">
        <v>5</v>
      </c>
      <c r="C5584" s="4" t="s">
        <v>10</v>
      </c>
      <c r="D5584" s="4" t="s">
        <v>10</v>
      </c>
      <c r="E5584" s="4" t="s">
        <v>10</v>
      </c>
    </row>
    <row r="5585" spans="1:7">
      <c r="A5585" t="n">
        <v>55012</v>
      </c>
      <c r="B5585" s="34" t="n">
        <v>61</v>
      </c>
      <c r="C5585" s="7" t="n">
        <v>1</v>
      </c>
      <c r="D5585" s="7" t="n">
        <v>5703</v>
      </c>
      <c r="E5585" s="7" t="n">
        <v>0</v>
      </c>
    </row>
    <row r="5586" spans="1:7">
      <c r="A5586" t="s">
        <v>4</v>
      </c>
      <c r="B5586" s="4" t="s">
        <v>5</v>
      </c>
      <c r="C5586" s="4" t="s">
        <v>10</v>
      </c>
      <c r="D5586" s="4" t="s">
        <v>10</v>
      </c>
      <c r="E5586" s="4" t="s">
        <v>10</v>
      </c>
    </row>
    <row r="5587" spans="1:7">
      <c r="A5587" t="n">
        <v>55019</v>
      </c>
      <c r="B5587" s="34" t="n">
        <v>61</v>
      </c>
      <c r="C5587" s="7" t="n">
        <v>8</v>
      </c>
      <c r="D5587" s="7" t="n">
        <v>5703</v>
      </c>
      <c r="E5587" s="7" t="n">
        <v>0</v>
      </c>
    </row>
    <row r="5588" spans="1:7">
      <c r="A5588" t="s">
        <v>4</v>
      </c>
      <c r="B5588" s="4" t="s">
        <v>5</v>
      </c>
      <c r="C5588" s="4" t="s">
        <v>10</v>
      </c>
      <c r="D5588" s="4" t="s">
        <v>10</v>
      </c>
      <c r="E5588" s="4" t="s">
        <v>10</v>
      </c>
    </row>
    <row r="5589" spans="1:7">
      <c r="A5589" t="n">
        <v>55026</v>
      </c>
      <c r="B5589" s="34" t="n">
        <v>61</v>
      </c>
      <c r="C5589" s="7" t="n">
        <v>9</v>
      </c>
      <c r="D5589" s="7" t="n">
        <v>5703</v>
      </c>
      <c r="E5589" s="7" t="n">
        <v>0</v>
      </c>
    </row>
    <row r="5590" spans="1:7">
      <c r="A5590" t="s">
        <v>4</v>
      </c>
      <c r="B5590" s="4" t="s">
        <v>5</v>
      </c>
      <c r="C5590" s="4" t="s">
        <v>10</v>
      </c>
      <c r="D5590" s="4" t="s">
        <v>10</v>
      </c>
      <c r="E5590" s="4" t="s">
        <v>10</v>
      </c>
    </row>
    <row r="5591" spans="1:7">
      <c r="A5591" t="n">
        <v>55033</v>
      </c>
      <c r="B5591" s="34" t="n">
        <v>61</v>
      </c>
      <c r="C5591" s="7" t="n">
        <v>15</v>
      </c>
      <c r="D5591" s="7" t="n">
        <v>5703</v>
      </c>
      <c r="E5591" s="7" t="n">
        <v>0</v>
      </c>
    </row>
    <row r="5592" spans="1:7">
      <c r="A5592" t="s">
        <v>4</v>
      </c>
      <c r="B5592" s="4" t="s">
        <v>5</v>
      </c>
      <c r="C5592" s="4" t="s">
        <v>10</v>
      </c>
      <c r="D5592" s="4" t="s">
        <v>10</v>
      </c>
      <c r="E5592" s="4" t="s">
        <v>10</v>
      </c>
    </row>
    <row r="5593" spans="1:7">
      <c r="A5593" t="n">
        <v>55040</v>
      </c>
      <c r="B5593" s="34" t="n">
        <v>61</v>
      </c>
      <c r="C5593" s="7" t="n">
        <v>16</v>
      </c>
      <c r="D5593" s="7" t="n">
        <v>5703</v>
      </c>
      <c r="E5593" s="7" t="n">
        <v>0</v>
      </c>
    </row>
    <row r="5594" spans="1:7">
      <c r="A5594" t="s">
        <v>4</v>
      </c>
      <c r="B5594" s="4" t="s">
        <v>5</v>
      </c>
      <c r="C5594" s="4" t="s">
        <v>10</v>
      </c>
      <c r="D5594" s="4" t="s">
        <v>10</v>
      </c>
      <c r="E5594" s="4" t="s">
        <v>10</v>
      </c>
    </row>
    <row r="5595" spans="1:7">
      <c r="A5595" t="n">
        <v>55047</v>
      </c>
      <c r="B5595" s="34" t="n">
        <v>61</v>
      </c>
      <c r="C5595" s="7" t="n">
        <v>14</v>
      </c>
      <c r="D5595" s="7" t="n">
        <v>5703</v>
      </c>
      <c r="E5595" s="7" t="n">
        <v>0</v>
      </c>
    </row>
    <row r="5596" spans="1:7">
      <c r="A5596" t="s">
        <v>4</v>
      </c>
      <c r="B5596" s="4" t="s">
        <v>5</v>
      </c>
      <c r="C5596" s="4" t="s">
        <v>10</v>
      </c>
      <c r="D5596" s="4" t="s">
        <v>7</v>
      </c>
      <c r="E5596" s="4" t="s">
        <v>8</v>
      </c>
      <c r="F5596" s="4" t="s">
        <v>15</v>
      </c>
      <c r="G5596" s="4" t="s">
        <v>15</v>
      </c>
      <c r="H5596" s="4" t="s">
        <v>15</v>
      </c>
    </row>
    <row r="5597" spans="1:7">
      <c r="A5597" t="n">
        <v>55054</v>
      </c>
      <c r="B5597" s="30" t="n">
        <v>48</v>
      </c>
      <c r="C5597" s="7" t="n">
        <v>1</v>
      </c>
      <c r="D5597" s="7" t="n">
        <v>0</v>
      </c>
      <c r="E5597" s="7" t="s">
        <v>149</v>
      </c>
      <c r="F5597" s="7" t="n">
        <v>-1</v>
      </c>
      <c r="G5597" s="7" t="n">
        <v>1</v>
      </c>
      <c r="H5597" s="7" t="n">
        <v>1.40129846432482e-45</v>
      </c>
    </row>
    <row r="5598" spans="1:7">
      <c r="A5598" t="s">
        <v>4</v>
      </c>
      <c r="B5598" s="4" t="s">
        <v>5</v>
      </c>
      <c r="C5598" s="4" t="s">
        <v>10</v>
      </c>
      <c r="D5598" s="4" t="s">
        <v>15</v>
      </c>
      <c r="E5598" s="4" t="s">
        <v>15</v>
      </c>
      <c r="F5598" s="4" t="s">
        <v>15</v>
      </c>
      <c r="G5598" s="4" t="s">
        <v>15</v>
      </c>
    </row>
    <row r="5599" spans="1:7">
      <c r="A5599" t="n">
        <v>55084</v>
      </c>
      <c r="B5599" s="26" t="n">
        <v>46</v>
      </c>
      <c r="C5599" s="7" t="n">
        <v>7032</v>
      </c>
      <c r="D5599" s="7" t="n">
        <v>17.7000007629395</v>
      </c>
      <c r="E5599" s="7" t="n">
        <v>4</v>
      </c>
      <c r="F5599" s="7" t="n">
        <v>11.1999998092651</v>
      </c>
      <c r="G5599" s="7" t="n">
        <v>270</v>
      </c>
    </row>
    <row r="5600" spans="1:7">
      <c r="A5600" t="s">
        <v>4</v>
      </c>
      <c r="B5600" s="4" t="s">
        <v>5</v>
      </c>
      <c r="C5600" s="4" t="s">
        <v>10</v>
      </c>
      <c r="D5600" s="4" t="s">
        <v>15</v>
      </c>
      <c r="E5600" s="4" t="s">
        <v>15</v>
      </c>
      <c r="F5600" s="4" t="s">
        <v>15</v>
      </c>
      <c r="G5600" s="4" t="s">
        <v>10</v>
      </c>
      <c r="H5600" s="4" t="s">
        <v>10</v>
      </c>
    </row>
    <row r="5601" spans="1:8">
      <c r="A5601" t="n">
        <v>55103</v>
      </c>
      <c r="B5601" s="28" t="n">
        <v>60</v>
      </c>
      <c r="C5601" s="7" t="n">
        <v>7032</v>
      </c>
      <c r="D5601" s="7" t="n">
        <v>0</v>
      </c>
      <c r="E5601" s="7" t="n">
        <v>15</v>
      </c>
      <c r="F5601" s="7" t="n">
        <v>0</v>
      </c>
      <c r="G5601" s="7" t="n">
        <v>300</v>
      </c>
      <c r="H5601" s="7" t="n">
        <v>0</v>
      </c>
    </row>
    <row r="5602" spans="1:8">
      <c r="A5602" t="s">
        <v>4</v>
      </c>
      <c r="B5602" s="4" t="s">
        <v>5</v>
      </c>
      <c r="C5602" s="4" t="s">
        <v>7</v>
      </c>
      <c r="D5602" s="4" t="s">
        <v>8</v>
      </c>
      <c r="E5602" s="4" t="s">
        <v>10</v>
      </c>
    </row>
    <row r="5603" spans="1:8">
      <c r="A5603" t="n">
        <v>55122</v>
      </c>
      <c r="B5603" s="20" t="n">
        <v>94</v>
      </c>
      <c r="C5603" s="7" t="n">
        <v>0</v>
      </c>
      <c r="D5603" s="7" t="s">
        <v>28</v>
      </c>
      <c r="E5603" s="7" t="n">
        <v>1</v>
      </c>
    </row>
    <row r="5604" spans="1:8">
      <c r="A5604" t="s">
        <v>4</v>
      </c>
      <c r="B5604" s="4" t="s">
        <v>5</v>
      </c>
      <c r="C5604" s="4" t="s">
        <v>7</v>
      </c>
      <c r="D5604" s="4" t="s">
        <v>8</v>
      </c>
      <c r="E5604" s="4" t="s">
        <v>10</v>
      </c>
    </row>
    <row r="5605" spans="1:8">
      <c r="A5605" t="n">
        <v>55134</v>
      </c>
      <c r="B5605" s="20" t="n">
        <v>94</v>
      </c>
      <c r="C5605" s="7" t="n">
        <v>0</v>
      </c>
      <c r="D5605" s="7" t="s">
        <v>28</v>
      </c>
      <c r="E5605" s="7" t="n">
        <v>2</v>
      </c>
    </row>
    <row r="5606" spans="1:8">
      <c r="A5606" t="s">
        <v>4</v>
      </c>
      <c r="B5606" s="4" t="s">
        <v>5</v>
      </c>
      <c r="C5606" s="4" t="s">
        <v>7</v>
      </c>
      <c r="D5606" s="4" t="s">
        <v>8</v>
      </c>
      <c r="E5606" s="4" t="s">
        <v>10</v>
      </c>
    </row>
    <row r="5607" spans="1:8">
      <c r="A5607" t="n">
        <v>55146</v>
      </c>
      <c r="B5607" s="20" t="n">
        <v>94</v>
      </c>
      <c r="C5607" s="7" t="n">
        <v>1</v>
      </c>
      <c r="D5607" s="7" t="s">
        <v>28</v>
      </c>
      <c r="E5607" s="7" t="n">
        <v>4</v>
      </c>
    </row>
    <row r="5608" spans="1:8">
      <c r="A5608" t="s">
        <v>4</v>
      </c>
      <c r="B5608" s="4" t="s">
        <v>5</v>
      </c>
      <c r="C5608" s="4" t="s">
        <v>7</v>
      </c>
      <c r="D5608" s="4" t="s">
        <v>8</v>
      </c>
    </row>
    <row r="5609" spans="1:8">
      <c r="A5609" t="n">
        <v>55158</v>
      </c>
      <c r="B5609" s="20" t="n">
        <v>94</v>
      </c>
      <c r="C5609" s="7" t="n">
        <v>5</v>
      </c>
      <c r="D5609" s="7" t="s">
        <v>28</v>
      </c>
    </row>
    <row r="5610" spans="1:8">
      <c r="A5610" t="s">
        <v>4</v>
      </c>
      <c r="B5610" s="4" t="s">
        <v>5</v>
      </c>
      <c r="C5610" s="4" t="s">
        <v>10</v>
      </c>
    </row>
    <row r="5611" spans="1:8">
      <c r="A5611" t="n">
        <v>55168</v>
      </c>
      <c r="B5611" s="27" t="n">
        <v>16</v>
      </c>
      <c r="C5611" s="7" t="n">
        <v>0</v>
      </c>
    </row>
    <row r="5612" spans="1:8">
      <c r="A5612" t="s">
        <v>4</v>
      </c>
      <c r="B5612" s="4" t="s">
        <v>5</v>
      </c>
      <c r="C5612" s="4" t="s">
        <v>7</v>
      </c>
      <c r="D5612" s="4" t="s">
        <v>8</v>
      </c>
      <c r="E5612" s="4" t="s">
        <v>15</v>
      </c>
      <c r="F5612" s="4" t="s">
        <v>15</v>
      </c>
      <c r="G5612" s="4" t="s">
        <v>15</v>
      </c>
    </row>
    <row r="5613" spans="1:8">
      <c r="A5613" t="n">
        <v>55171</v>
      </c>
      <c r="B5613" s="20" t="n">
        <v>94</v>
      </c>
      <c r="C5613" s="7" t="n">
        <v>2</v>
      </c>
      <c r="D5613" s="7" t="s">
        <v>28</v>
      </c>
      <c r="E5613" s="7" t="n">
        <v>18.6450004577637</v>
      </c>
      <c r="F5613" s="7" t="n">
        <v>4</v>
      </c>
      <c r="G5613" s="7" t="n">
        <v>11.6260004043579</v>
      </c>
    </row>
    <row r="5614" spans="1:8">
      <c r="A5614" t="s">
        <v>4</v>
      </c>
      <c r="B5614" s="4" t="s">
        <v>5</v>
      </c>
      <c r="C5614" s="4" t="s">
        <v>7</v>
      </c>
      <c r="D5614" s="4" t="s">
        <v>10</v>
      </c>
      <c r="E5614" s="4" t="s">
        <v>8</v>
      </c>
      <c r="F5614" s="4" t="s">
        <v>8</v>
      </c>
      <c r="G5614" s="4" t="s">
        <v>7</v>
      </c>
    </row>
    <row r="5615" spans="1:8">
      <c r="A5615" t="n">
        <v>55193</v>
      </c>
      <c r="B5615" s="21" t="n">
        <v>32</v>
      </c>
      <c r="C5615" s="7" t="n">
        <v>0</v>
      </c>
      <c r="D5615" s="7" t="n">
        <v>65533</v>
      </c>
      <c r="E5615" s="7" t="s">
        <v>24</v>
      </c>
      <c r="F5615" s="7" t="s">
        <v>25</v>
      </c>
      <c r="G5615" s="7" t="n">
        <v>0</v>
      </c>
    </row>
    <row r="5616" spans="1:8">
      <c r="A5616" t="s">
        <v>4</v>
      </c>
      <c r="B5616" s="4" t="s">
        <v>5</v>
      </c>
      <c r="C5616" s="4" t="s">
        <v>7</v>
      </c>
      <c r="D5616" s="4" t="s">
        <v>10</v>
      </c>
      <c r="E5616" s="4" t="s">
        <v>8</v>
      </c>
      <c r="F5616" s="4" t="s">
        <v>8</v>
      </c>
      <c r="G5616" s="4" t="s">
        <v>7</v>
      </c>
    </row>
    <row r="5617" spans="1:8">
      <c r="A5617" t="n">
        <v>55210</v>
      </c>
      <c r="B5617" s="21" t="n">
        <v>32</v>
      </c>
      <c r="C5617" s="7" t="n">
        <v>0</v>
      </c>
      <c r="D5617" s="7" t="n">
        <v>65533</v>
      </c>
      <c r="E5617" s="7" t="s">
        <v>24</v>
      </c>
      <c r="F5617" s="7" t="s">
        <v>26</v>
      </c>
      <c r="G5617" s="7" t="n">
        <v>1</v>
      </c>
    </row>
    <row r="5618" spans="1:8">
      <c r="A5618" t="s">
        <v>4</v>
      </c>
      <c r="B5618" s="4" t="s">
        <v>5</v>
      </c>
      <c r="C5618" s="4" t="s">
        <v>7</v>
      </c>
      <c r="D5618" s="4" t="s">
        <v>10</v>
      </c>
      <c r="E5618" s="4" t="s">
        <v>8</v>
      </c>
      <c r="F5618" s="4" t="s">
        <v>8</v>
      </c>
      <c r="G5618" s="4" t="s">
        <v>7</v>
      </c>
    </row>
    <row r="5619" spans="1:8">
      <c r="A5619" t="n">
        <v>55227</v>
      </c>
      <c r="B5619" s="21" t="n">
        <v>32</v>
      </c>
      <c r="C5619" s="7" t="n">
        <v>0</v>
      </c>
      <c r="D5619" s="7" t="n">
        <v>65533</v>
      </c>
      <c r="E5619" s="7" t="s">
        <v>24</v>
      </c>
      <c r="F5619" s="7" t="s">
        <v>27</v>
      </c>
      <c r="G5619" s="7" t="n">
        <v>0</v>
      </c>
    </row>
    <row r="5620" spans="1:8">
      <c r="A5620" t="s">
        <v>4</v>
      </c>
      <c r="B5620" s="4" t="s">
        <v>5</v>
      </c>
      <c r="C5620" s="4" t="s">
        <v>7</v>
      </c>
      <c r="D5620" s="4" t="s">
        <v>7</v>
      </c>
      <c r="E5620" s="4" t="s">
        <v>15</v>
      </c>
      <c r="F5620" s="4" t="s">
        <v>15</v>
      </c>
      <c r="G5620" s="4" t="s">
        <v>15</v>
      </c>
      <c r="H5620" s="4" t="s">
        <v>10</v>
      </c>
    </row>
    <row r="5621" spans="1:8">
      <c r="A5621" t="n">
        <v>55244</v>
      </c>
      <c r="B5621" s="54" t="n">
        <v>45</v>
      </c>
      <c r="C5621" s="7" t="n">
        <v>2</v>
      </c>
      <c r="D5621" s="7" t="n">
        <v>3</v>
      </c>
      <c r="E5621" s="7" t="n">
        <v>16.3500003814697</v>
      </c>
      <c r="F5621" s="7" t="n">
        <v>4.69999980926514</v>
      </c>
      <c r="G5621" s="7" t="n">
        <v>11.3999996185303</v>
      </c>
      <c r="H5621" s="7" t="n">
        <v>0</v>
      </c>
    </row>
    <row r="5622" spans="1:8">
      <c r="A5622" t="s">
        <v>4</v>
      </c>
      <c r="B5622" s="4" t="s">
        <v>5</v>
      </c>
      <c r="C5622" s="4" t="s">
        <v>7</v>
      </c>
      <c r="D5622" s="4" t="s">
        <v>7</v>
      </c>
      <c r="E5622" s="4" t="s">
        <v>15</v>
      </c>
      <c r="F5622" s="4" t="s">
        <v>15</v>
      </c>
      <c r="G5622" s="4" t="s">
        <v>15</v>
      </c>
      <c r="H5622" s="4" t="s">
        <v>10</v>
      </c>
      <c r="I5622" s="4" t="s">
        <v>7</v>
      </c>
    </row>
    <row r="5623" spans="1:8">
      <c r="A5623" t="n">
        <v>55261</v>
      </c>
      <c r="B5623" s="54" t="n">
        <v>45</v>
      </c>
      <c r="C5623" s="7" t="n">
        <v>4</v>
      </c>
      <c r="D5623" s="7" t="n">
        <v>3</v>
      </c>
      <c r="E5623" s="7" t="n">
        <v>22</v>
      </c>
      <c r="F5623" s="7" t="n">
        <v>215</v>
      </c>
      <c r="G5623" s="7" t="n">
        <v>0</v>
      </c>
      <c r="H5623" s="7" t="n">
        <v>0</v>
      </c>
      <c r="I5623" s="7" t="n">
        <v>0</v>
      </c>
    </row>
    <row r="5624" spans="1:8">
      <c r="A5624" t="s">
        <v>4</v>
      </c>
      <c r="B5624" s="4" t="s">
        <v>5</v>
      </c>
      <c r="C5624" s="4" t="s">
        <v>7</v>
      </c>
      <c r="D5624" s="4" t="s">
        <v>7</v>
      </c>
      <c r="E5624" s="4" t="s">
        <v>15</v>
      </c>
      <c r="F5624" s="4" t="s">
        <v>10</v>
      </c>
    </row>
    <row r="5625" spans="1:8">
      <c r="A5625" t="n">
        <v>55279</v>
      </c>
      <c r="B5625" s="54" t="n">
        <v>45</v>
      </c>
      <c r="C5625" s="7" t="n">
        <v>5</v>
      </c>
      <c r="D5625" s="7" t="n">
        <v>3</v>
      </c>
      <c r="E5625" s="7" t="n">
        <v>8</v>
      </c>
      <c r="F5625" s="7" t="n">
        <v>0</v>
      </c>
    </row>
    <row r="5626" spans="1:8">
      <c r="A5626" t="s">
        <v>4</v>
      </c>
      <c r="B5626" s="4" t="s">
        <v>5</v>
      </c>
      <c r="C5626" s="4" t="s">
        <v>7</v>
      </c>
      <c r="D5626" s="4" t="s">
        <v>7</v>
      </c>
      <c r="E5626" s="4" t="s">
        <v>15</v>
      </c>
      <c r="F5626" s="4" t="s">
        <v>10</v>
      </c>
    </row>
    <row r="5627" spans="1:8">
      <c r="A5627" t="n">
        <v>55288</v>
      </c>
      <c r="B5627" s="54" t="n">
        <v>45</v>
      </c>
      <c r="C5627" s="7" t="n">
        <v>11</v>
      </c>
      <c r="D5627" s="7" t="n">
        <v>3</v>
      </c>
      <c r="E5627" s="7" t="n">
        <v>34</v>
      </c>
      <c r="F5627" s="7" t="n">
        <v>0</v>
      </c>
    </row>
    <row r="5628" spans="1:8">
      <c r="A5628" t="s">
        <v>4</v>
      </c>
      <c r="B5628" s="4" t="s">
        <v>5</v>
      </c>
      <c r="C5628" s="4" t="s">
        <v>7</v>
      </c>
      <c r="D5628" s="4" t="s">
        <v>10</v>
      </c>
      <c r="E5628" s="4" t="s">
        <v>16</v>
      </c>
      <c r="F5628" s="4" t="s">
        <v>10</v>
      </c>
      <c r="G5628" s="4" t="s">
        <v>16</v>
      </c>
      <c r="H5628" s="4" t="s">
        <v>7</v>
      </c>
    </row>
    <row r="5629" spans="1:8">
      <c r="A5629" t="n">
        <v>55297</v>
      </c>
      <c r="B5629" s="17" t="n">
        <v>49</v>
      </c>
      <c r="C5629" s="7" t="n">
        <v>0</v>
      </c>
      <c r="D5629" s="7" t="n">
        <v>523</v>
      </c>
      <c r="E5629" s="7" t="n">
        <v>1065353216</v>
      </c>
      <c r="F5629" s="7" t="n">
        <v>0</v>
      </c>
      <c r="G5629" s="7" t="n">
        <v>0</v>
      </c>
      <c r="H5629" s="7" t="n">
        <v>0</v>
      </c>
    </row>
    <row r="5630" spans="1:8">
      <c r="A5630" t="s">
        <v>4</v>
      </c>
      <c r="B5630" s="4" t="s">
        <v>5</v>
      </c>
      <c r="C5630" s="4" t="s">
        <v>7</v>
      </c>
      <c r="D5630" s="4" t="s">
        <v>7</v>
      </c>
      <c r="E5630" s="4" t="s">
        <v>15</v>
      </c>
      <c r="F5630" s="4" t="s">
        <v>15</v>
      </c>
      <c r="G5630" s="4" t="s">
        <v>15</v>
      </c>
      <c r="H5630" s="4" t="s">
        <v>10</v>
      </c>
      <c r="I5630" s="4" t="s">
        <v>7</v>
      </c>
    </row>
    <row r="5631" spans="1:8">
      <c r="A5631" t="n">
        <v>55312</v>
      </c>
      <c r="B5631" s="54" t="n">
        <v>45</v>
      </c>
      <c r="C5631" s="7" t="n">
        <v>4</v>
      </c>
      <c r="D5631" s="7" t="n">
        <v>3</v>
      </c>
      <c r="E5631" s="7" t="n">
        <v>22</v>
      </c>
      <c r="F5631" s="7" t="n">
        <v>195</v>
      </c>
      <c r="G5631" s="7" t="n">
        <v>0</v>
      </c>
      <c r="H5631" s="7" t="n">
        <v>6000</v>
      </c>
      <c r="I5631" s="7" t="n">
        <v>0</v>
      </c>
    </row>
    <row r="5632" spans="1:8">
      <c r="A5632" t="s">
        <v>4</v>
      </c>
      <c r="B5632" s="4" t="s">
        <v>5</v>
      </c>
      <c r="C5632" s="4" t="s">
        <v>7</v>
      </c>
      <c r="D5632" s="4" t="s">
        <v>7</v>
      </c>
      <c r="E5632" s="4" t="s">
        <v>15</v>
      </c>
      <c r="F5632" s="4" t="s">
        <v>10</v>
      </c>
    </row>
    <row r="5633" spans="1:9">
      <c r="A5633" t="n">
        <v>55330</v>
      </c>
      <c r="B5633" s="54" t="n">
        <v>45</v>
      </c>
      <c r="C5633" s="7" t="n">
        <v>5</v>
      </c>
      <c r="D5633" s="7" t="n">
        <v>3</v>
      </c>
      <c r="E5633" s="7" t="n">
        <v>5</v>
      </c>
      <c r="F5633" s="7" t="n">
        <v>6000</v>
      </c>
    </row>
    <row r="5634" spans="1:9">
      <c r="A5634" t="s">
        <v>4</v>
      </c>
      <c r="B5634" s="4" t="s">
        <v>5</v>
      </c>
      <c r="C5634" s="4" t="s">
        <v>7</v>
      </c>
      <c r="D5634" s="4" t="s">
        <v>10</v>
      </c>
      <c r="E5634" s="4" t="s">
        <v>15</v>
      </c>
    </row>
    <row r="5635" spans="1:9">
      <c r="A5635" t="n">
        <v>55339</v>
      </c>
      <c r="B5635" s="41" t="n">
        <v>58</v>
      </c>
      <c r="C5635" s="7" t="n">
        <v>100</v>
      </c>
      <c r="D5635" s="7" t="n">
        <v>2000</v>
      </c>
      <c r="E5635" s="7" t="n">
        <v>1</v>
      </c>
    </row>
    <row r="5636" spans="1:9">
      <c r="A5636" t="s">
        <v>4</v>
      </c>
      <c r="B5636" s="4" t="s">
        <v>5</v>
      </c>
      <c r="C5636" s="4" t="s">
        <v>7</v>
      </c>
      <c r="D5636" s="4" t="s">
        <v>10</v>
      </c>
    </row>
    <row r="5637" spans="1:9">
      <c r="A5637" t="n">
        <v>55347</v>
      </c>
      <c r="B5637" s="41" t="n">
        <v>58</v>
      </c>
      <c r="C5637" s="7" t="n">
        <v>255</v>
      </c>
      <c r="D5637" s="7" t="n">
        <v>0</v>
      </c>
    </row>
    <row r="5638" spans="1:9">
      <c r="A5638" t="s">
        <v>4</v>
      </c>
      <c r="B5638" s="4" t="s">
        <v>5</v>
      </c>
      <c r="C5638" s="4" t="s">
        <v>7</v>
      </c>
      <c r="D5638" s="4" t="s">
        <v>10</v>
      </c>
    </row>
    <row r="5639" spans="1:9">
      <c r="A5639" t="n">
        <v>55351</v>
      </c>
      <c r="B5639" s="54" t="n">
        <v>45</v>
      </c>
      <c r="C5639" s="7" t="n">
        <v>7</v>
      </c>
      <c r="D5639" s="7" t="n">
        <v>255</v>
      </c>
    </row>
    <row r="5640" spans="1:9">
      <c r="A5640" t="s">
        <v>4</v>
      </c>
      <c r="B5640" s="4" t="s">
        <v>5</v>
      </c>
      <c r="C5640" s="4" t="s">
        <v>7</v>
      </c>
      <c r="D5640" s="4" t="s">
        <v>10</v>
      </c>
      <c r="E5640" s="4" t="s">
        <v>15</v>
      </c>
    </row>
    <row r="5641" spans="1:9">
      <c r="A5641" t="n">
        <v>55355</v>
      </c>
      <c r="B5641" s="41" t="n">
        <v>58</v>
      </c>
      <c r="C5641" s="7" t="n">
        <v>101</v>
      </c>
      <c r="D5641" s="7" t="n">
        <v>1000</v>
      </c>
      <c r="E5641" s="7" t="n">
        <v>1</v>
      </c>
    </row>
    <row r="5642" spans="1:9">
      <c r="A5642" t="s">
        <v>4</v>
      </c>
      <c r="B5642" s="4" t="s">
        <v>5</v>
      </c>
      <c r="C5642" s="4" t="s">
        <v>7</v>
      </c>
      <c r="D5642" s="4" t="s">
        <v>10</v>
      </c>
    </row>
    <row r="5643" spans="1:9">
      <c r="A5643" t="n">
        <v>55363</v>
      </c>
      <c r="B5643" s="41" t="n">
        <v>58</v>
      </c>
      <c r="C5643" s="7" t="n">
        <v>254</v>
      </c>
      <c r="D5643" s="7" t="n">
        <v>0</v>
      </c>
    </row>
    <row r="5644" spans="1:9">
      <c r="A5644" t="s">
        <v>4</v>
      </c>
      <c r="B5644" s="4" t="s">
        <v>5</v>
      </c>
      <c r="C5644" s="4" t="s">
        <v>7</v>
      </c>
      <c r="D5644" s="4" t="s">
        <v>7</v>
      </c>
      <c r="E5644" s="4" t="s">
        <v>15</v>
      </c>
      <c r="F5644" s="4" t="s">
        <v>15</v>
      </c>
      <c r="G5644" s="4" t="s">
        <v>15</v>
      </c>
      <c r="H5644" s="4" t="s">
        <v>10</v>
      </c>
    </row>
    <row r="5645" spans="1:9">
      <c r="A5645" t="n">
        <v>55367</v>
      </c>
      <c r="B5645" s="54" t="n">
        <v>45</v>
      </c>
      <c r="C5645" s="7" t="n">
        <v>2</v>
      </c>
      <c r="D5645" s="7" t="n">
        <v>3</v>
      </c>
      <c r="E5645" s="7" t="n">
        <v>16.3500003814697</v>
      </c>
      <c r="F5645" s="7" t="n">
        <v>4.75</v>
      </c>
      <c r="G5645" s="7" t="n">
        <v>11.5500001907349</v>
      </c>
      <c r="H5645" s="7" t="n">
        <v>0</v>
      </c>
    </row>
    <row r="5646" spans="1:9">
      <c r="A5646" t="s">
        <v>4</v>
      </c>
      <c r="B5646" s="4" t="s">
        <v>5</v>
      </c>
      <c r="C5646" s="4" t="s">
        <v>7</v>
      </c>
      <c r="D5646" s="4" t="s">
        <v>7</v>
      </c>
      <c r="E5646" s="4" t="s">
        <v>15</v>
      </c>
      <c r="F5646" s="4" t="s">
        <v>15</v>
      </c>
      <c r="G5646" s="4" t="s">
        <v>15</v>
      </c>
      <c r="H5646" s="4" t="s">
        <v>10</v>
      </c>
      <c r="I5646" s="4" t="s">
        <v>7</v>
      </c>
    </row>
    <row r="5647" spans="1:9">
      <c r="A5647" t="n">
        <v>55384</v>
      </c>
      <c r="B5647" s="54" t="n">
        <v>45</v>
      </c>
      <c r="C5647" s="7" t="n">
        <v>4</v>
      </c>
      <c r="D5647" s="7" t="n">
        <v>3</v>
      </c>
      <c r="E5647" s="7" t="n">
        <v>29</v>
      </c>
      <c r="F5647" s="7" t="n">
        <v>117</v>
      </c>
      <c r="G5647" s="7" t="n">
        <v>0</v>
      </c>
      <c r="H5647" s="7" t="n">
        <v>0</v>
      </c>
      <c r="I5647" s="7" t="n">
        <v>0</v>
      </c>
    </row>
    <row r="5648" spans="1:9">
      <c r="A5648" t="s">
        <v>4</v>
      </c>
      <c r="B5648" s="4" t="s">
        <v>5</v>
      </c>
      <c r="C5648" s="4" t="s">
        <v>7</v>
      </c>
      <c r="D5648" s="4" t="s">
        <v>7</v>
      </c>
      <c r="E5648" s="4" t="s">
        <v>15</v>
      </c>
      <c r="F5648" s="4" t="s">
        <v>10</v>
      </c>
    </row>
    <row r="5649" spans="1:9">
      <c r="A5649" t="n">
        <v>55402</v>
      </c>
      <c r="B5649" s="54" t="n">
        <v>45</v>
      </c>
      <c r="C5649" s="7" t="n">
        <v>5</v>
      </c>
      <c r="D5649" s="7" t="n">
        <v>3</v>
      </c>
      <c r="E5649" s="7" t="n">
        <v>3.29999995231628</v>
      </c>
      <c r="F5649" s="7" t="n">
        <v>0</v>
      </c>
    </row>
    <row r="5650" spans="1:9">
      <c r="A5650" t="s">
        <v>4</v>
      </c>
      <c r="B5650" s="4" t="s">
        <v>5</v>
      </c>
      <c r="C5650" s="4" t="s">
        <v>7</v>
      </c>
      <c r="D5650" s="4" t="s">
        <v>7</v>
      </c>
      <c r="E5650" s="4" t="s">
        <v>15</v>
      </c>
      <c r="F5650" s="4" t="s">
        <v>10</v>
      </c>
    </row>
    <row r="5651" spans="1:9">
      <c r="A5651" t="n">
        <v>55411</v>
      </c>
      <c r="B5651" s="54" t="n">
        <v>45</v>
      </c>
      <c r="C5651" s="7" t="n">
        <v>11</v>
      </c>
      <c r="D5651" s="7" t="n">
        <v>3</v>
      </c>
      <c r="E5651" s="7" t="n">
        <v>25.8999996185303</v>
      </c>
      <c r="F5651" s="7" t="n">
        <v>0</v>
      </c>
    </row>
    <row r="5652" spans="1:9">
      <c r="A5652" t="s">
        <v>4</v>
      </c>
      <c r="B5652" s="4" t="s">
        <v>5</v>
      </c>
      <c r="C5652" s="4" t="s">
        <v>7</v>
      </c>
      <c r="D5652" s="4" t="s">
        <v>10</v>
      </c>
    </row>
    <row r="5653" spans="1:9">
      <c r="A5653" t="n">
        <v>55420</v>
      </c>
      <c r="B5653" s="41" t="n">
        <v>58</v>
      </c>
      <c r="C5653" s="7" t="n">
        <v>255</v>
      </c>
      <c r="D5653" s="7" t="n">
        <v>0</v>
      </c>
    </row>
    <row r="5654" spans="1:9">
      <c r="A5654" t="s">
        <v>4</v>
      </c>
      <c r="B5654" s="4" t="s">
        <v>5</v>
      </c>
      <c r="C5654" s="4" t="s">
        <v>7</v>
      </c>
      <c r="D5654" s="4" t="s">
        <v>10</v>
      </c>
      <c r="E5654" s="4" t="s">
        <v>8</v>
      </c>
    </row>
    <row r="5655" spans="1:9">
      <c r="A5655" t="n">
        <v>55424</v>
      </c>
      <c r="B5655" s="32" t="n">
        <v>51</v>
      </c>
      <c r="C5655" s="7" t="n">
        <v>4</v>
      </c>
      <c r="D5655" s="7" t="n">
        <v>5703</v>
      </c>
      <c r="E5655" s="7" t="s">
        <v>58</v>
      </c>
    </row>
    <row r="5656" spans="1:9">
      <c r="A5656" t="s">
        <v>4</v>
      </c>
      <c r="B5656" s="4" t="s">
        <v>5</v>
      </c>
      <c r="C5656" s="4" t="s">
        <v>10</v>
      </c>
    </row>
    <row r="5657" spans="1:9">
      <c r="A5657" t="n">
        <v>55438</v>
      </c>
      <c r="B5657" s="27" t="n">
        <v>16</v>
      </c>
      <c r="C5657" s="7" t="n">
        <v>0</v>
      </c>
    </row>
    <row r="5658" spans="1:9">
      <c r="A5658" t="s">
        <v>4</v>
      </c>
      <c r="B5658" s="4" t="s">
        <v>5</v>
      </c>
      <c r="C5658" s="4" t="s">
        <v>10</v>
      </c>
      <c r="D5658" s="4" t="s">
        <v>59</v>
      </c>
      <c r="E5658" s="4" t="s">
        <v>7</v>
      </c>
      <c r="F5658" s="4" t="s">
        <v>7</v>
      </c>
      <c r="G5658" s="4" t="s">
        <v>59</v>
      </c>
      <c r="H5658" s="4" t="s">
        <v>7</v>
      </c>
      <c r="I5658" s="4" t="s">
        <v>7</v>
      </c>
      <c r="J5658" s="4" t="s">
        <v>59</v>
      </c>
      <c r="K5658" s="4" t="s">
        <v>7</v>
      </c>
      <c r="L5658" s="4" t="s">
        <v>7</v>
      </c>
    </row>
    <row r="5659" spans="1:9">
      <c r="A5659" t="n">
        <v>55441</v>
      </c>
      <c r="B5659" s="37" t="n">
        <v>26</v>
      </c>
      <c r="C5659" s="7" t="n">
        <v>5703</v>
      </c>
      <c r="D5659" s="7" t="s">
        <v>559</v>
      </c>
      <c r="E5659" s="7" t="n">
        <v>2</v>
      </c>
      <c r="F5659" s="7" t="n">
        <v>3</v>
      </c>
      <c r="G5659" s="7" t="s">
        <v>560</v>
      </c>
      <c r="H5659" s="7" t="n">
        <v>2</v>
      </c>
      <c r="I5659" s="7" t="n">
        <v>3</v>
      </c>
      <c r="J5659" s="7" t="s">
        <v>561</v>
      </c>
      <c r="K5659" s="7" t="n">
        <v>2</v>
      </c>
      <c r="L5659" s="7" t="n">
        <v>0</v>
      </c>
    </row>
    <row r="5660" spans="1:9">
      <c r="A5660" t="s">
        <v>4</v>
      </c>
      <c r="B5660" s="4" t="s">
        <v>5</v>
      </c>
    </row>
    <row r="5661" spans="1:9">
      <c r="A5661" t="n">
        <v>55617</v>
      </c>
      <c r="B5661" s="38" t="n">
        <v>28</v>
      </c>
    </row>
    <row r="5662" spans="1:9">
      <c r="A5662" t="s">
        <v>4</v>
      </c>
      <c r="B5662" s="4" t="s">
        <v>5</v>
      </c>
      <c r="C5662" s="4" t="s">
        <v>7</v>
      </c>
      <c r="D5662" s="4" t="s">
        <v>10</v>
      </c>
      <c r="E5662" s="4" t="s">
        <v>8</v>
      </c>
    </row>
    <row r="5663" spans="1:9">
      <c r="A5663" t="n">
        <v>55618</v>
      </c>
      <c r="B5663" s="32" t="n">
        <v>51</v>
      </c>
      <c r="C5663" s="7" t="n">
        <v>4</v>
      </c>
      <c r="D5663" s="7" t="n">
        <v>0</v>
      </c>
      <c r="E5663" s="7" t="s">
        <v>63</v>
      </c>
    </row>
    <row r="5664" spans="1:9">
      <c r="A5664" t="s">
        <v>4</v>
      </c>
      <c r="B5664" s="4" t="s">
        <v>5</v>
      </c>
      <c r="C5664" s="4" t="s">
        <v>10</v>
      </c>
    </row>
    <row r="5665" spans="1:12">
      <c r="A5665" t="n">
        <v>55631</v>
      </c>
      <c r="B5665" s="27" t="n">
        <v>16</v>
      </c>
      <c r="C5665" s="7" t="n">
        <v>0</v>
      </c>
    </row>
    <row r="5666" spans="1:12">
      <c r="A5666" t="s">
        <v>4</v>
      </c>
      <c r="B5666" s="4" t="s">
        <v>5</v>
      </c>
      <c r="C5666" s="4" t="s">
        <v>10</v>
      </c>
      <c r="D5666" s="4" t="s">
        <v>59</v>
      </c>
      <c r="E5666" s="4" t="s">
        <v>7</v>
      </c>
      <c r="F5666" s="4" t="s">
        <v>7</v>
      </c>
    </row>
    <row r="5667" spans="1:12">
      <c r="A5667" t="n">
        <v>55634</v>
      </c>
      <c r="B5667" s="37" t="n">
        <v>26</v>
      </c>
      <c r="C5667" s="7" t="n">
        <v>0</v>
      </c>
      <c r="D5667" s="7" t="s">
        <v>562</v>
      </c>
      <c r="E5667" s="7" t="n">
        <v>2</v>
      </c>
      <c r="F5667" s="7" t="n">
        <v>0</v>
      </c>
    </row>
    <row r="5668" spans="1:12">
      <c r="A5668" t="s">
        <v>4</v>
      </c>
      <c r="B5668" s="4" t="s">
        <v>5</v>
      </c>
    </row>
    <row r="5669" spans="1:12">
      <c r="A5669" t="n">
        <v>55648</v>
      </c>
      <c r="B5669" s="38" t="n">
        <v>28</v>
      </c>
    </row>
    <row r="5670" spans="1:12">
      <c r="A5670" t="s">
        <v>4</v>
      </c>
      <c r="B5670" s="4" t="s">
        <v>5</v>
      </c>
      <c r="C5670" s="4" t="s">
        <v>7</v>
      </c>
      <c r="D5670" s="4" t="s">
        <v>10</v>
      </c>
      <c r="E5670" s="4" t="s">
        <v>10</v>
      </c>
      <c r="F5670" s="4" t="s">
        <v>7</v>
      </c>
    </row>
    <row r="5671" spans="1:12">
      <c r="A5671" t="n">
        <v>55649</v>
      </c>
      <c r="B5671" s="42" t="n">
        <v>25</v>
      </c>
      <c r="C5671" s="7" t="n">
        <v>1</v>
      </c>
      <c r="D5671" s="7" t="n">
        <v>60</v>
      </c>
      <c r="E5671" s="7" t="n">
        <v>640</v>
      </c>
      <c r="F5671" s="7" t="n">
        <v>2</v>
      </c>
    </row>
    <row r="5672" spans="1:12">
      <c r="A5672" t="s">
        <v>4</v>
      </c>
      <c r="B5672" s="4" t="s">
        <v>5</v>
      </c>
      <c r="C5672" s="4" t="s">
        <v>7</v>
      </c>
      <c r="D5672" s="4" t="s">
        <v>10</v>
      </c>
      <c r="E5672" s="4" t="s">
        <v>8</v>
      </c>
    </row>
    <row r="5673" spans="1:12">
      <c r="A5673" t="n">
        <v>55656</v>
      </c>
      <c r="B5673" s="32" t="n">
        <v>51</v>
      </c>
      <c r="C5673" s="7" t="n">
        <v>4</v>
      </c>
      <c r="D5673" s="7" t="n">
        <v>2</v>
      </c>
      <c r="E5673" s="7" t="s">
        <v>68</v>
      </c>
    </row>
    <row r="5674" spans="1:12">
      <c r="A5674" t="s">
        <v>4</v>
      </c>
      <c r="B5674" s="4" t="s">
        <v>5</v>
      </c>
      <c r="C5674" s="4" t="s">
        <v>10</v>
      </c>
    </row>
    <row r="5675" spans="1:12">
      <c r="A5675" t="n">
        <v>55669</v>
      </c>
      <c r="B5675" s="27" t="n">
        <v>16</v>
      </c>
      <c r="C5675" s="7" t="n">
        <v>0</v>
      </c>
    </row>
    <row r="5676" spans="1:12">
      <c r="A5676" t="s">
        <v>4</v>
      </c>
      <c r="B5676" s="4" t="s">
        <v>5</v>
      </c>
      <c r="C5676" s="4" t="s">
        <v>10</v>
      </c>
      <c r="D5676" s="4" t="s">
        <v>59</v>
      </c>
      <c r="E5676" s="4" t="s">
        <v>7</v>
      </c>
      <c r="F5676" s="4" t="s">
        <v>7</v>
      </c>
    </row>
    <row r="5677" spans="1:12">
      <c r="A5677" t="n">
        <v>55672</v>
      </c>
      <c r="B5677" s="37" t="n">
        <v>26</v>
      </c>
      <c r="C5677" s="7" t="n">
        <v>2</v>
      </c>
      <c r="D5677" s="7" t="s">
        <v>563</v>
      </c>
      <c r="E5677" s="7" t="n">
        <v>2</v>
      </c>
      <c r="F5677" s="7" t="n">
        <v>0</v>
      </c>
    </row>
    <row r="5678" spans="1:12">
      <c r="A5678" t="s">
        <v>4</v>
      </c>
      <c r="B5678" s="4" t="s">
        <v>5</v>
      </c>
    </row>
    <row r="5679" spans="1:12">
      <c r="A5679" t="n">
        <v>55735</v>
      </c>
      <c r="B5679" s="38" t="n">
        <v>28</v>
      </c>
    </row>
    <row r="5680" spans="1:12">
      <c r="A5680" t="s">
        <v>4</v>
      </c>
      <c r="B5680" s="4" t="s">
        <v>5</v>
      </c>
      <c r="C5680" s="4" t="s">
        <v>7</v>
      </c>
      <c r="D5680" s="4" t="s">
        <v>10</v>
      </c>
      <c r="E5680" s="4" t="s">
        <v>10</v>
      </c>
      <c r="F5680" s="4" t="s">
        <v>7</v>
      </c>
    </row>
    <row r="5681" spans="1:6">
      <c r="A5681" t="n">
        <v>55736</v>
      </c>
      <c r="B5681" s="42" t="n">
        <v>25</v>
      </c>
      <c r="C5681" s="7" t="n">
        <v>1</v>
      </c>
      <c r="D5681" s="7" t="n">
        <v>65535</v>
      </c>
      <c r="E5681" s="7" t="n">
        <v>65535</v>
      </c>
      <c r="F5681" s="7" t="n">
        <v>0</v>
      </c>
    </row>
    <row r="5682" spans="1:6">
      <c r="A5682" t="s">
        <v>4</v>
      </c>
      <c r="B5682" s="4" t="s">
        <v>5</v>
      </c>
      <c r="C5682" s="4" t="s">
        <v>7</v>
      </c>
      <c r="D5682" s="4" t="s">
        <v>10</v>
      </c>
      <c r="E5682" s="4" t="s">
        <v>8</v>
      </c>
    </row>
    <row r="5683" spans="1:6">
      <c r="A5683" t="n">
        <v>55743</v>
      </c>
      <c r="B5683" s="32" t="n">
        <v>51</v>
      </c>
      <c r="C5683" s="7" t="n">
        <v>4</v>
      </c>
      <c r="D5683" s="7" t="n">
        <v>1</v>
      </c>
      <c r="E5683" s="7" t="s">
        <v>84</v>
      </c>
    </row>
    <row r="5684" spans="1:6">
      <c r="A5684" t="s">
        <v>4</v>
      </c>
      <c r="B5684" s="4" t="s">
        <v>5</v>
      </c>
      <c r="C5684" s="4" t="s">
        <v>10</v>
      </c>
    </row>
    <row r="5685" spans="1:6">
      <c r="A5685" t="n">
        <v>55756</v>
      </c>
      <c r="B5685" s="27" t="n">
        <v>16</v>
      </c>
      <c r="C5685" s="7" t="n">
        <v>0</v>
      </c>
    </row>
    <row r="5686" spans="1:6">
      <c r="A5686" t="s">
        <v>4</v>
      </c>
      <c r="B5686" s="4" t="s">
        <v>5</v>
      </c>
      <c r="C5686" s="4" t="s">
        <v>10</v>
      </c>
      <c r="D5686" s="4" t="s">
        <v>59</v>
      </c>
      <c r="E5686" s="4" t="s">
        <v>7</v>
      </c>
      <c r="F5686" s="4" t="s">
        <v>7</v>
      </c>
      <c r="G5686" s="4" t="s">
        <v>59</v>
      </c>
      <c r="H5686" s="4" t="s">
        <v>7</v>
      </c>
      <c r="I5686" s="4" t="s">
        <v>7</v>
      </c>
    </row>
    <row r="5687" spans="1:6">
      <c r="A5687" t="n">
        <v>55759</v>
      </c>
      <c r="B5687" s="37" t="n">
        <v>26</v>
      </c>
      <c r="C5687" s="7" t="n">
        <v>1</v>
      </c>
      <c r="D5687" s="7" t="s">
        <v>564</v>
      </c>
      <c r="E5687" s="7" t="n">
        <v>2</v>
      </c>
      <c r="F5687" s="7" t="n">
        <v>3</v>
      </c>
      <c r="G5687" s="7" t="s">
        <v>565</v>
      </c>
      <c r="H5687" s="7" t="n">
        <v>2</v>
      </c>
      <c r="I5687" s="7" t="n">
        <v>0</v>
      </c>
    </row>
    <row r="5688" spans="1:6">
      <c r="A5688" t="s">
        <v>4</v>
      </c>
      <c r="B5688" s="4" t="s">
        <v>5</v>
      </c>
    </row>
    <row r="5689" spans="1:6">
      <c r="A5689" t="n">
        <v>55884</v>
      </c>
      <c r="B5689" s="38" t="n">
        <v>28</v>
      </c>
    </row>
    <row r="5690" spans="1:6">
      <c r="A5690" t="s">
        <v>4</v>
      </c>
      <c r="B5690" s="4" t="s">
        <v>5</v>
      </c>
      <c r="C5690" s="4" t="s">
        <v>7</v>
      </c>
      <c r="D5690" s="4" t="s">
        <v>10</v>
      </c>
      <c r="E5690" s="4" t="s">
        <v>8</v>
      </c>
    </row>
    <row r="5691" spans="1:6">
      <c r="A5691" t="n">
        <v>55885</v>
      </c>
      <c r="B5691" s="32" t="n">
        <v>51</v>
      </c>
      <c r="C5691" s="7" t="n">
        <v>4</v>
      </c>
      <c r="D5691" s="7" t="n">
        <v>5703</v>
      </c>
      <c r="E5691" s="7" t="s">
        <v>58</v>
      </c>
    </row>
    <row r="5692" spans="1:6">
      <c r="A5692" t="s">
        <v>4</v>
      </c>
      <c r="B5692" s="4" t="s">
        <v>5</v>
      </c>
      <c r="C5692" s="4" t="s">
        <v>10</v>
      </c>
    </row>
    <row r="5693" spans="1:6">
      <c r="A5693" t="n">
        <v>55899</v>
      </c>
      <c r="B5693" s="27" t="n">
        <v>16</v>
      </c>
      <c r="C5693" s="7" t="n">
        <v>0</v>
      </c>
    </row>
    <row r="5694" spans="1:6">
      <c r="A5694" t="s">
        <v>4</v>
      </c>
      <c r="B5694" s="4" t="s">
        <v>5</v>
      </c>
      <c r="C5694" s="4" t="s">
        <v>10</v>
      </c>
      <c r="D5694" s="4" t="s">
        <v>59</v>
      </c>
      <c r="E5694" s="4" t="s">
        <v>7</v>
      </c>
      <c r="F5694" s="4" t="s">
        <v>7</v>
      </c>
    </row>
    <row r="5695" spans="1:6">
      <c r="A5695" t="n">
        <v>55902</v>
      </c>
      <c r="B5695" s="37" t="n">
        <v>26</v>
      </c>
      <c r="C5695" s="7" t="n">
        <v>5703</v>
      </c>
      <c r="D5695" s="7" t="s">
        <v>566</v>
      </c>
      <c r="E5695" s="7" t="n">
        <v>2</v>
      </c>
      <c r="F5695" s="7" t="n">
        <v>0</v>
      </c>
    </row>
    <row r="5696" spans="1:6">
      <c r="A5696" t="s">
        <v>4</v>
      </c>
      <c r="B5696" s="4" t="s">
        <v>5</v>
      </c>
    </row>
    <row r="5697" spans="1:9">
      <c r="A5697" t="n">
        <v>55939</v>
      </c>
      <c r="B5697" s="38" t="n">
        <v>28</v>
      </c>
    </row>
    <row r="5698" spans="1:9">
      <c r="A5698" t="s">
        <v>4</v>
      </c>
      <c r="B5698" s="4" t="s">
        <v>5</v>
      </c>
      <c r="C5698" s="4" t="s">
        <v>10</v>
      </c>
      <c r="D5698" s="4" t="s">
        <v>7</v>
      </c>
    </row>
    <row r="5699" spans="1:9">
      <c r="A5699" t="n">
        <v>55940</v>
      </c>
      <c r="B5699" s="40" t="n">
        <v>89</v>
      </c>
      <c r="C5699" s="7" t="n">
        <v>65533</v>
      </c>
      <c r="D5699" s="7" t="n">
        <v>1</v>
      </c>
    </row>
    <row r="5700" spans="1:9">
      <c r="A5700" t="s">
        <v>4</v>
      </c>
      <c r="B5700" s="4" t="s">
        <v>5</v>
      </c>
      <c r="C5700" s="4" t="s">
        <v>7</v>
      </c>
      <c r="D5700" s="4" t="s">
        <v>10</v>
      </c>
      <c r="E5700" s="4" t="s">
        <v>15</v>
      </c>
    </row>
    <row r="5701" spans="1:9">
      <c r="A5701" t="n">
        <v>55944</v>
      </c>
      <c r="B5701" s="41" t="n">
        <v>58</v>
      </c>
      <c r="C5701" s="7" t="n">
        <v>101</v>
      </c>
      <c r="D5701" s="7" t="n">
        <v>300</v>
      </c>
      <c r="E5701" s="7" t="n">
        <v>1</v>
      </c>
    </row>
    <row r="5702" spans="1:9">
      <c r="A5702" t="s">
        <v>4</v>
      </c>
      <c r="B5702" s="4" t="s">
        <v>5</v>
      </c>
      <c r="C5702" s="4" t="s">
        <v>7</v>
      </c>
      <c r="D5702" s="4" t="s">
        <v>10</v>
      </c>
    </row>
    <row r="5703" spans="1:9">
      <c r="A5703" t="n">
        <v>55952</v>
      </c>
      <c r="B5703" s="41" t="n">
        <v>58</v>
      </c>
      <c r="C5703" s="7" t="n">
        <v>254</v>
      </c>
      <c r="D5703" s="7" t="n">
        <v>0</v>
      </c>
    </row>
    <row r="5704" spans="1:9">
      <c r="A5704" t="s">
        <v>4</v>
      </c>
      <c r="B5704" s="4" t="s">
        <v>5</v>
      </c>
      <c r="C5704" s="4" t="s">
        <v>7</v>
      </c>
      <c r="D5704" s="4" t="s">
        <v>7</v>
      </c>
      <c r="E5704" s="4" t="s">
        <v>15</v>
      </c>
      <c r="F5704" s="4" t="s">
        <v>15</v>
      </c>
      <c r="G5704" s="4" t="s">
        <v>15</v>
      </c>
      <c r="H5704" s="4" t="s">
        <v>10</v>
      </c>
    </row>
    <row r="5705" spans="1:9">
      <c r="A5705" t="n">
        <v>55956</v>
      </c>
      <c r="B5705" s="54" t="n">
        <v>45</v>
      </c>
      <c r="C5705" s="7" t="n">
        <v>2</v>
      </c>
      <c r="D5705" s="7" t="n">
        <v>3</v>
      </c>
      <c r="E5705" s="7" t="n">
        <v>16.3500003814697</v>
      </c>
      <c r="F5705" s="7" t="n">
        <v>4.75</v>
      </c>
      <c r="G5705" s="7" t="n">
        <v>11.5500001907349</v>
      </c>
      <c r="H5705" s="7" t="n">
        <v>0</v>
      </c>
    </row>
    <row r="5706" spans="1:9">
      <c r="A5706" t="s">
        <v>4</v>
      </c>
      <c r="B5706" s="4" t="s">
        <v>5</v>
      </c>
      <c r="C5706" s="4" t="s">
        <v>7</v>
      </c>
      <c r="D5706" s="4" t="s">
        <v>7</v>
      </c>
      <c r="E5706" s="4" t="s">
        <v>15</v>
      </c>
      <c r="F5706" s="4" t="s">
        <v>15</v>
      </c>
      <c r="G5706" s="4" t="s">
        <v>15</v>
      </c>
      <c r="H5706" s="4" t="s">
        <v>10</v>
      </c>
      <c r="I5706" s="4" t="s">
        <v>7</v>
      </c>
    </row>
    <row r="5707" spans="1:9">
      <c r="A5707" t="n">
        <v>55973</v>
      </c>
      <c r="B5707" s="54" t="n">
        <v>45</v>
      </c>
      <c r="C5707" s="7" t="n">
        <v>4</v>
      </c>
      <c r="D5707" s="7" t="n">
        <v>3</v>
      </c>
      <c r="E5707" s="7" t="n">
        <v>34</v>
      </c>
      <c r="F5707" s="7" t="n">
        <v>237</v>
      </c>
      <c r="G5707" s="7" t="n">
        <v>0</v>
      </c>
      <c r="H5707" s="7" t="n">
        <v>0</v>
      </c>
      <c r="I5707" s="7" t="n">
        <v>0</v>
      </c>
    </row>
    <row r="5708" spans="1:9">
      <c r="A5708" t="s">
        <v>4</v>
      </c>
      <c r="B5708" s="4" t="s">
        <v>5</v>
      </c>
      <c r="C5708" s="4" t="s">
        <v>7</v>
      </c>
      <c r="D5708" s="4" t="s">
        <v>7</v>
      </c>
      <c r="E5708" s="4" t="s">
        <v>15</v>
      </c>
      <c r="F5708" s="4" t="s">
        <v>10</v>
      </c>
    </row>
    <row r="5709" spans="1:9">
      <c r="A5709" t="n">
        <v>55991</v>
      </c>
      <c r="B5709" s="54" t="n">
        <v>45</v>
      </c>
      <c r="C5709" s="7" t="n">
        <v>5</v>
      </c>
      <c r="D5709" s="7" t="n">
        <v>3</v>
      </c>
      <c r="E5709" s="7" t="n">
        <v>3.5</v>
      </c>
      <c r="F5709" s="7" t="n">
        <v>0</v>
      </c>
    </row>
    <row r="5710" spans="1:9">
      <c r="A5710" t="s">
        <v>4</v>
      </c>
      <c r="B5710" s="4" t="s">
        <v>5</v>
      </c>
      <c r="C5710" s="4" t="s">
        <v>7</v>
      </c>
      <c r="D5710" s="4" t="s">
        <v>7</v>
      </c>
      <c r="E5710" s="4" t="s">
        <v>15</v>
      </c>
      <c r="F5710" s="4" t="s">
        <v>10</v>
      </c>
    </row>
    <row r="5711" spans="1:9">
      <c r="A5711" t="n">
        <v>56000</v>
      </c>
      <c r="B5711" s="54" t="n">
        <v>45</v>
      </c>
      <c r="C5711" s="7" t="n">
        <v>11</v>
      </c>
      <c r="D5711" s="7" t="n">
        <v>3</v>
      </c>
      <c r="E5711" s="7" t="n">
        <v>25.8999996185303</v>
      </c>
      <c r="F5711" s="7" t="n">
        <v>0</v>
      </c>
    </row>
    <row r="5712" spans="1:9">
      <c r="A5712" t="s">
        <v>4</v>
      </c>
      <c r="B5712" s="4" t="s">
        <v>5</v>
      </c>
      <c r="C5712" s="4" t="s">
        <v>7</v>
      </c>
      <c r="D5712" s="4" t="s">
        <v>10</v>
      </c>
    </row>
    <row r="5713" spans="1:9">
      <c r="A5713" t="n">
        <v>56009</v>
      </c>
      <c r="B5713" s="41" t="n">
        <v>58</v>
      </c>
      <c r="C5713" s="7" t="n">
        <v>255</v>
      </c>
      <c r="D5713" s="7" t="n">
        <v>0</v>
      </c>
    </row>
    <row r="5714" spans="1:9">
      <c r="A5714" t="s">
        <v>4</v>
      </c>
      <c r="B5714" s="4" t="s">
        <v>5</v>
      </c>
      <c r="C5714" s="4" t="s">
        <v>10</v>
      </c>
      <c r="D5714" s="4" t="s">
        <v>10</v>
      </c>
      <c r="E5714" s="4" t="s">
        <v>10</v>
      </c>
    </row>
    <row r="5715" spans="1:9">
      <c r="A5715" t="n">
        <v>56013</v>
      </c>
      <c r="B5715" s="34" t="n">
        <v>61</v>
      </c>
      <c r="C5715" s="7" t="n">
        <v>5703</v>
      </c>
      <c r="D5715" s="7" t="n">
        <v>15</v>
      </c>
      <c r="E5715" s="7" t="n">
        <v>1000</v>
      </c>
    </row>
    <row r="5716" spans="1:9">
      <c r="A5716" t="s">
        <v>4</v>
      </c>
      <c r="B5716" s="4" t="s">
        <v>5</v>
      </c>
      <c r="C5716" s="4" t="s">
        <v>7</v>
      </c>
      <c r="D5716" s="4" t="s">
        <v>10</v>
      </c>
      <c r="E5716" s="4" t="s">
        <v>8</v>
      </c>
    </row>
    <row r="5717" spans="1:9">
      <c r="A5717" t="n">
        <v>56020</v>
      </c>
      <c r="B5717" s="32" t="n">
        <v>51</v>
      </c>
      <c r="C5717" s="7" t="n">
        <v>4</v>
      </c>
      <c r="D5717" s="7" t="n">
        <v>5703</v>
      </c>
      <c r="E5717" s="7" t="s">
        <v>68</v>
      </c>
    </row>
    <row r="5718" spans="1:9">
      <c r="A5718" t="s">
        <v>4</v>
      </c>
      <c r="B5718" s="4" t="s">
        <v>5</v>
      </c>
      <c r="C5718" s="4" t="s">
        <v>10</v>
      </c>
    </row>
    <row r="5719" spans="1:9">
      <c r="A5719" t="n">
        <v>56033</v>
      </c>
      <c r="B5719" s="27" t="n">
        <v>16</v>
      </c>
      <c r="C5719" s="7" t="n">
        <v>0</v>
      </c>
    </row>
    <row r="5720" spans="1:9">
      <c r="A5720" t="s">
        <v>4</v>
      </c>
      <c r="B5720" s="4" t="s">
        <v>5</v>
      </c>
      <c r="C5720" s="4" t="s">
        <v>10</v>
      </c>
      <c r="D5720" s="4" t="s">
        <v>59</v>
      </c>
      <c r="E5720" s="4" t="s">
        <v>7</v>
      </c>
      <c r="F5720" s="4" t="s">
        <v>7</v>
      </c>
      <c r="G5720" s="4" t="s">
        <v>59</v>
      </c>
      <c r="H5720" s="4" t="s">
        <v>7</v>
      </c>
      <c r="I5720" s="4" t="s">
        <v>7</v>
      </c>
      <c r="J5720" s="4" t="s">
        <v>59</v>
      </c>
      <c r="K5720" s="4" t="s">
        <v>7</v>
      </c>
      <c r="L5720" s="4" t="s">
        <v>7</v>
      </c>
    </row>
    <row r="5721" spans="1:9">
      <c r="A5721" t="n">
        <v>56036</v>
      </c>
      <c r="B5721" s="37" t="n">
        <v>26</v>
      </c>
      <c r="C5721" s="7" t="n">
        <v>5703</v>
      </c>
      <c r="D5721" s="7" t="s">
        <v>567</v>
      </c>
      <c r="E5721" s="7" t="n">
        <v>2</v>
      </c>
      <c r="F5721" s="7" t="n">
        <v>3</v>
      </c>
      <c r="G5721" s="7" t="s">
        <v>568</v>
      </c>
      <c r="H5721" s="7" t="n">
        <v>2</v>
      </c>
      <c r="I5721" s="7" t="n">
        <v>3</v>
      </c>
      <c r="J5721" s="7" t="s">
        <v>569</v>
      </c>
      <c r="K5721" s="7" t="n">
        <v>2</v>
      </c>
      <c r="L5721" s="7" t="n">
        <v>0</v>
      </c>
    </row>
    <row r="5722" spans="1:9">
      <c r="A5722" t="s">
        <v>4</v>
      </c>
      <c r="B5722" s="4" t="s">
        <v>5</v>
      </c>
    </row>
    <row r="5723" spans="1:9">
      <c r="A5723" t="n">
        <v>56335</v>
      </c>
      <c r="B5723" s="38" t="n">
        <v>28</v>
      </c>
    </row>
    <row r="5724" spans="1:9">
      <c r="A5724" t="s">
        <v>4</v>
      </c>
      <c r="B5724" s="4" t="s">
        <v>5</v>
      </c>
      <c r="C5724" s="4" t="s">
        <v>7</v>
      </c>
      <c r="D5724" s="4" t="s">
        <v>10</v>
      </c>
      <c r="E5724" s="4" t="s">
        <v>8</v>
      </c>
    </row>
    <row r="5725" spans="1:9">
      <c r="A5725" t="n">
        <v>56336</v>
      </c>
      <c r="B5725" s="32" t="n">
        <v>51</v>
      </c>
      <c r="C5725" s="7" t="n">
        <v>4</v>
      </c>
      <c r="D5725" s="7" t="n">
        <v>16</v>
      </c>
      <c r="E5725" s="7" t="s">
        <v>322</v>
      </c>
    </row>
    <row r="5726" spans="1:9">
      <c r="A5726" t="s">
        <v>4</v>
      </c>
      <c r="B5726" s="4" t="s">
        <v>5</v>
      </c>
      <c r="C5726" s="4" t="s">
        <v>10</v>
      </c>
    </row>
    <row r="5727" spans="1:9">
      <c r="A5727" t="n">
        <v>56349</v>
      </c>
      <c r="B5727" s="27" t="n">
        <v>16</v>
      </c>
      <c r="C5727" s="7" t="n">
        <v>0</v>
      </c>
    </row>
    <row r="5728" spans="1:9">
      <c r="A5728" t="s">
        <v>4</v>
      </c>
      <c r="B5728" s="4" t="s">
        <v>5</v>
      </c>
      <c r="C5728" s="4" t="s">
        <v>10</v>
      </c>
      <c r="D5728" s="4" t="s">
        <v>59</v>
      </c>
      <c r="E5728" s="4" t="s">
        <v>7</v>
      </c>
      <c r="F5728" s="4" t="s">
        <v>7</v>
      </c>
    </row>
    <row r="5729" spans="1:12">
      <c r="A5729" t="n">
        <v>56352</v>
      </c>
      <c r="B5729" s="37" t="n">
        <v>26</v>
      </c>
      <c r="C5729" s="7" t="n">
        <v>16</v>
      </c>
      <c r="D5729" s="7" t="s">
        <v>570</v>
      </c>
      <c r="E5729" s="7" t="n">
        <v>2</v>
      </c>
      <c r="F5729" s="7" t="n">
        <v>0</v>
      </c>
    </row>
    <row r="5730" spans="1:12">
      <c r="A5730" t="s">
        <v>4</v>
      </c>
      <c r="B5730" s="4" t="s">
        <v>5</v>
      </c>
    </row>
    <row r="5731" spans="1:12">
      <c r="A5731" t="n">
        <v>56448</v>
      </c>
      <c r="B5731" s="38" t="n">
        <v>28</v>
      </c>
    </row>
    <row r="5732" spans="1:12">
      <c r="A5732" t="s">
        <v>4</v>
      </c>
      <c r="B5732" s="4" t="s">
        <v>5</v>
      </c>
      <c r="C5732" s="4" t="s">
        <v>7</v>
      </c>
      <c r="D5732" s="4" t="s">
        <v>10</v>
      </c>
      <c r="E5732" s="4" t="s">
        <v>8</v>
      </c>
    </row>
    <row r="5733" spans="1:12">
      <c r="A5733" t="n">
        <v>56449</v>
      </c>
      <c r="B5733" s="32" t="n">
        <v>51</v>
      </c>
      <c r="C5733" s="7" t="n">
        <v>4</v>
      </c>
      <c r="D5733" s="7" t="n">
        <v>15</v>
      </c>
      <c r="E5733" s="7" t="s">
        <v>58</v>
      </c>
    </row>
    <row r="5734" spans="1:12">
      <c r="A5734" t="s">
        <v>4</v>
      </c>
      <c r="B5734" s="4" t="s">
        <v>5</v>
      </c>
      <c r="C5734" s="4" t="s">
        <v>10</v>
      </c>
    </row>
    <row r="5735" spans="1:12">
      <c r="A5735" t="n">
        <v>56463</v>
      </c>
      <c r="B5735" s="27" t="n">
        <v>16</v>
      </c>
      <c r="C5735" s="7" t="n">
        <v>0</v>
      </c>
    </row>
    <row r="5736" spans="1:12">
      <c r="A5736" t="s">
        <v>4</v>
      </c>
      <c r="B5736" s="4" t="s">
        <v>5</v>
      </c>
      <c r="C5736" s="4" t="s">
        <v>10</v>
      </c>
      <c r="D5736" s="4" t="s">
        <v>59</v>
      </c>
      <c r="E5736" s="4" t="s">
        <v>7</v>
      </c>
      <c r="F5736" s="4" t="s">
        <v>7</v>
      </c>
      <c r="G5736" s="4" t="s">
        <v>59</v>
      </c>
      <c r="H5736" s="4" t="s">
        <v>7</v>
      </c>
      <c r="I5736" s="4" t="s">
        <v>7</v>
      </c>
    </row>
    <row r="5737" spans="1:12">
      <c r="A5737" t="n">
        <v>56466</v>
      </c>
      <c r="B5737" s="37" t="n">
        <v>26</v>
      </c>
      <c r="C5737" s="7" t="n">
        <v>15</v>
      </c>
      <c r="D5737" s="7" t="s">
        <v>571</v>
      </c>
      <c r="E5737" s="7" t="n">
        <v>2</v>
      </c>
      <c r="F5737" s="7" t="n">
        <v>3</v>
      </c>
      <c r="G5737" s="7" t="s">
        <v>572</v>
      </c>
      <c r="H5737" s="7" t="n">
        <v>2</v>
      </c>
      <c r="I5737" s="7" t="n">
        <v>0</v>
      </c>
    </row>
    <row r="5738" spans="1:12">
      <c r="A5738" t="s">
        <v>4</v>
      </c>
      <c r="B5738" s="4" t="s">
        <v>5</v>
      </c>
    </row>
    <row r="5739" spans="1:12">
      <c r="A5739" t="n">
        <v>56707</v>
      </c>
      <c r="B5739" s="38" t="n">
        <v>28</v>
      </c>
    </row>
    <row r="5740" spans="1:12">
      <c r="A5740" t="s">
        <v>4</v>
      </c>
      <c r="B5740" s="4" t="s">
        <v>5</v>
      </c>
      <c r="C5740" s="4" t="s">
        <v>7</v>
      </c>
      <c r="D5740" s="4" t="s">
        <v>10</v>
      </c>
      <c r="E5740" s="4" t="s">
        <v>8</v>
      </c>
    </row>
    <row r="5741" spans="1:12">
      <c r="A5741" t="n">
        <v>56708</v>
      </c>
      <c r="B5741" s="32" t="n">
        <v>51</v>
      </c>
      <c r="C5741" s="7" t="n">
        <v>4</v>
      </c>
      <c r="D5741" s="7" t="n">
        <v>5703</v>
      </c>
      <c r="E5741" s="7" t="s">
        <v>58</v>
      </c>
    </row>
    <row r="5742" spans="1:12">
      <c r="A5742" t="s">
        <v>4</v>
      </c>
      <c r="B5742" s="4" t="s">
        <v>5</v>
      </c>
      <c r="C5742" s="4" t="s">
        <v>10</v>
      </c>
    </row>
    <row r="5743" spans="1:12">
      <c r="A5743" t="n">
        <v>56722</v>
      </c>
      <c r="B5743" s="27" t="n">
        <v>16</v>
      </c>
      <c r="C5743" s="7" t="n">
        <v>0</v>
      </c>
    </row>
    <row r="5744" spans="1:12">
      <c r="A5744" t="s">
        <v>4</v>
      </c>
      <c r="B5744" s="4" t="s">
        <v>5</v>
      </c>
      <c r="C5744" s="4" t="s">
        <v>10</v>
      </c>
      <c r="D5744" s="4" t="s">
        <v>59</v>
      </c>
      <c r="E5744" s="4" t="s">
        <v>7</v>
      </c>
      <c r="F5744" s="4" t="s">
        <v>7</v>
      </c>
    </row>
    <row r="5745" spans="1:9">
      <c r="A5745" t="n">
        <v>56725</v>
      </c>
      <c r="B5745" s="37" t="n">
        <v>26</v>
      </c>
      <c r="C5745" s="7" t="n">
        <v>5703</v>
      </c>
      <c r="D5745" s="7" t="s">
        <v>573</v>
      </c>
      <c r="E5745" s="7" t="n">
        <v>2</v>
      </c>
      <c r="F5745" s="7" t="n">
        <v>0</v>
      </c>
    </row>
    <row r="5746" spans="1:9">
      <c r="A5746" t="s">
        <v>4</v>
      </c>
      <c r="B5746" s="4" t="s">
        <v>5</v>
      </c>
    </row>
    <row r="5747" spans="1:9">
      <c r="A5747" t="n">
        <v>56755</v>
      </c>
      <c r="B5747" s="38" t="n">
        <v>28</v>
      </c>
    </row>
    <row r="5748" spans="1:9">
      <c r="A5748" t="s">
        <v>4</v>
      </c>
      <c r="B5748" s="4" t="s">
        <v>5</v>
      </c>
      <c r="C5748" s="4" t="s">
        <v>10</v>
      </c>
      <c r="D5748" s="4" t="s">
        <v>7</v>
      </c>
    </row>
    <row r="5749" spans="1:9">
      <c r="A5749" t="n">
        <v>56756</v>
      </c>
      <c r="B5749" s="40" t="n">
        <v>89</v>
      </c>
      <c r="C5749" s="7" t="n">
        <v>65533</v>
      </c>
      <c r="D5749" s="7" t="n">
        <v>1</v>
      </c>
    </row>
    <row r="5750" spans="1:9">
      <c r="A5750" t="s">
        <v>4</v>
      </c>
      <c r="B5750" s="4" t="s">
        <v>5</v>
      </c>
      <c r="C5750" s="4" t="s">
        <v>7</v>
      </c>
      <c r="D5750" s="4" t="s">
        <v>10</v>
      </c>
      <c r="E5750" s="4" t="s">
        <v>15</v>
      </c>
    </row>
    <row r="5751" spans="1:9">
      <c r="A5751" t="n">
        <v>56760</v>
      </c>
      <c r="B5751" s="41" t="n">
        <v>58</v>
      </c>
      <c r="C5751" s="7" t="n">
        <v>101</v>
      </c>
      <c r="D5751" s="7" t="n">
        <v>300</v>
      </c>
      <c r="E5751" s="7" t="n">
        <v>1</v>
      </c>
    </row>
    <row r="5752" spans="1:9">
      <c r="A5752" t="s">
        <v>4</v>
      </c>
      <c r="B5752" s="4" t="s">
        <v>5</v>
      </c>
      <c r="C5752" s="4" t="s">
        <v>7</v>
      </c>
      <c r="D5752" s="4" t="s">
        <v>10</v>
      </c>
    </row>
    <row r="5753" spans="1:9">
      <c r="A5753" t="n">
        <v>56768</v>
      </c>
      <c r="B5753" s="41" t="n">
        <v>58</v>
      </c>
      <c r="C5753" s="7" t="n">
        <v>254</v>
      </c>
      <c r="D5753" s="7" t="n">
        <v>0</v>
      </c>
    </row>
    <row r="5754" spans="1:9">
      <c r="A5754" t="s">
        <v>4</v>
      </c>
      <c r="B5754" s="4" t="s">
        <v>5</v>
      </c>
      <c r="C5754" s="4" t="s">
        <v>7</v>
      </c>
      <c r="D5754" s="4" t="s">
        <v>7</v>
      </c>
      <c r="E5754" s="4" t="s">
        <v>15</v>
      </c>
      <c r="F5754" s="4" t="s">
        <v>15</v>
      </c>
      <c r="G5754" s="4" t="s">
        <v>15</v>
      </c>
      <c r="H5754" s="4" t="s">
        <v>10</v>
      </c>
    </row>
    <row r="5755" spans="1:9">
      <c r="A5755" t="n">
        <v>56772</v>
      </c>
      <c r="B5755" s="54" t="n">
        <v>45</v>
      </c>
      <c r="C5755" s="7" t="n">
        <v>2</v>
      </c>
      <c r="D5755" s="7" t="n">
        <v>3</v>
      </c>
      <c r="E5755" s="7" t="n">
        <v>16.3500003814697</v>
      </c>
      <c r="F5755" s="7" t="n">
        <v>5</v>
      </c>
      <c r="G5755" s="7" t="n">
        <v>11.6000003814697</v>
      </c>
      <c r="H5755" s="7" t="n">
        <v>0</v>
      </c>
    </row>
    <row r="5756" spans="1:9">
      <c r="A5756" t="s">
        <v>4</v>
      </c>
      <c r="B5756" s="4" t="s">
        <v>5</v>
      </c>
      <c r="C5756" s="4" t="s">
        <v>7</v>
      </c>
      <c r="D5756" s="4" t="s">
        <v>7</v>
      </c>
      <c r="E5756" s="4" t="s">
        <v>15</v>
      </c>
      <c r="F5756" s="4" t="s">
        <v>15</v>
      </c>
      <c r="G5756" s="4" t="s">
        <v>15</v>
      </c>
      <c r="H5756" s="4" t="s">
        <v>10</v>
      </c>
      <c r="I5756" s="4" t="s">
        <v>7</v>
      </c>
    </row>
    <row r="5757" spans="1:9">
      <c r="A5757" t="n">
        <v>56789</v>
      </c>
      <c r="B5757" s="54" t="n">
        <v>45</v>
      </c>
      <c r="C5757" s="7" t="n">
        <v>4</v>
      </c>
      <c r="D5757" s="7" t="n">
        <v>3</v>
      </c>
      <c r="E5757" s="7" t="n">
        <v>355</v>
      </c>
      <c r="F5757" s="7" t="n">
        <v>295</v>
      </c>
      <c r="G5757" s="7" t="n">
        <v>0</v>
      </c>
      <c r="H5757" s="7" t="n">
        <v>0</v>
      </c>
      <c r="I5757" s="7" t="n">
        <v>0</v>
      </c>
    </row>
    <row r="5758" spans="1:9">
      <c r="A5758" t="s">
        <v>4</v>
      </c>
      <c r="B5758" s="4" t="s">
        <v>5</v>
      </c>
      <c r="C5758" s="4" t="s">
        <v>7</v>
      </c>
      <c r="D5758" s="4" t="s">
        <v>7</v>
      </c>
      <c r="E5758" s="4" t="s">
        <v>15</v>
      </c>
      <c r="F5758" s="4" t="s">
        <v>10</v>
      </c>
    </row>
    <row r="5759" spans="1:9">
      <c r="A5759" t="n">
        <v>56807</v>
      </c>
      <c r="B5759" s="54" t="n">
        <v>45</v>
      </c>
      <c r="C5759" s="7" t="n">
        <v>5</v>
      </c>
      <c r="D5759" s="7" t="n">
        <v>3</v>
      </c>
      <c r="E5759" s="7" t="n">
        <v>1.29999995231628</v>
      </c>
      <c r="F5759" s="7" t="n">
        <v>0</v>
      </c>
    </row>
    <row r="5760" spans="1:9">
      <c r="A5760" t="s">
        <v>4</v>
      </c>
      <c r="B5760" s="4" t="s">
        <v>5</v>
      </c>
      <c r="C5760" s="4" t="s">
        <v>7</v>
      </c>
      <c r="D5760" s="4" t="s">
        <v>7</v>
      </c>
      <c r="E5760" s="4" t="s">
        <v>15</v>
      </c>
      <c r="F5760" s="4" t="s">
        <v>10</v>
      </c>
    </row>
    <row r="5761" spans="1:9">
      <c r="A5761" t="n">
        <v>56816</v>
      </c>
      <c r="B5761" s="54" t="n">
        <v>45</v>
      </c>
      <c r="C5761" s="7" t="n">
        <v>11</v>
      </c>
      <c r="D5761" s="7" t="n">
        <v>3</v>
      </c>
      <c r="E5761" s="7" t="n">
        <v>34.5999984741211</v>
      </c>
      <c r="F5761" s="7" t="n">
        <v>0</v>
      </c>
    </row>
    <row r="5762" spans="1:9">
      <c r="A5762" t="s">
        <v>4</v>
      </c>
      <c r="B5762" s="4" t="s">
        <v>5</v>
      </c>
      <c r="C5762" s="4" t="s">
        <v>7</v>
      </c>
      <c r="D5762" s="4" t="s">
        <v>10</v>
      </c>
    </row>
    <row r="5763" spans="1:9">
      <c r="A5763" t="n">
        <v>56825</v>
      </c>
      <c r="B5763" s="41" t="n">
        <v>58</v>
      </c>
      <c r="C5763" s="7" t="n">
        <v>255</v>
      </c>
      <c r="D5763" s="7" t="n">
        <v>0</v>
      </c>
    </row>
    <row r="5764" spans="1:9">
      <c r="A5764" t="s">
        <v>4</v>
      </c>
      <c r="B5764" s="4" t="s">
        <v>5</v>
      </c>
      <c r="C5764" s="4" t="s">
        <v>10</v>
      </c>
      <c r="D5764" s="4" t="s">
        <v>10</v>
      </c>
      <c r="E5764" s="4" t="s">
        <v>10</v>
      </c>
    </row>
    <row r="5765" spans="1:9">
      <c r="A5765" t="n">
        <v>56829</v>
      </c>
      <c r="B5765" s="34" t="n">
        <v>61</v>
      </c>
      <c r="C5765" s="7" t="n">
        <v>5703</v>
      </c>
      <c r="D5765" s="7" t="n">
        <v>0</v>
      </c>
      <c r="E5765" s="7" t="n">
        <v>1000</v>
      </c>
    </row>
    <row r="5766" spans="1:9">
      <c r="A5766" t="s">
        <v>4</v>
      </c>
      <c r="B5766" s="4" t="s">
        <v>5</v>
      </c>
      <c r="C5766" s="4" t="s">
        <v>7</v>
      </c>
      <c r="D5766" s="4" t="s">
        <v>10</v>
      </c>
      <c r="E5766" s="4" t="s">
        <v>8</v>
      </c>
    </row>
    <row r="5767" spans="1:9">
      <c r="A5767" t="n">
        <v>56836</v>
      </c>
      <c r="B5767" s="32" t="n">
        <v>51</v>
      </c>
      <c r="C5767" s="7" t="n">
        <v>4</v>
      </c>
      <c r="D5767" s="7" t="n">
        <v>5703</v>
      </c>
      <c r="E5767" s="7" t="s">
        <v>84</v>
      </c>
    </row>
    <row r="5768" spans="1:9">
      <c r="A5768" t="s">
        <v>4</v>
      </c>
      <c r="B5768" s="4" t="s">
        <v>5</v>
      </c>
      <c r="C5768" s="4" t="s">
        <v>10</v>
      </c>
    </row>
    <row r="5769" spans="1:9">
      <c r="A5769" t="n">
        <v>56849</v>
      </c>
      <c r="B5769" s="27" t="n">
        <v>16</v>
      </c>
      <c r="C5769" s="7" t="n">
        <v>0</v>
      </c>
    </row>
    <row r="5770" spans="1:9">
      <c r="A5770" t="s">
        <v>4</v>
      </c>
      <c r="B5770" s="4" t="s">
        <v>5</v>
      </c>
      <c r="C5770" s="4" t="s">
        <v>10</v>
      </c>
      <c r="D5770" s="4" t="s">
        <v>59</v>
      </c>
      <c r="E5770" s="4" t="s">
        <v>7</v>
      </c>
      <c r="F5770" s="4" t="s">
        <v>7</v>
      </c>
      <c r="G5770" s="4" t="s">
        <v>59</v>
      </c>
      <c r="H5770" s="4" t="s">
        <v>7</v>
      </c>
      <c r="I5770" s="4" t="s">
        <v>7</v>
      </c>
      <c r="J5770" s="4" t="s">
        <v>59</v>
      </c>
      <c r="K5770" s="4" t="s">
        <v>7</v>
      </c>
      <c r="L5770" s="4" t="s">
        <v>7</v>
      </c>
    </row>
    <row r="5771" spans="1:9">
      <c r="A5771" t="n">
        <v>56852</v>
      </c>
      <c r="B5771" s="37" t="n">
        <v>26</v>
      </c>
      <c r="C5771" s="7" t="n">
        <v>5703</v>
      </c>
      <c r="D5771" s="7" t="s">
        <v>574</v>
      </c>
      <c r="E5771" s="7" t="n">
        <v>2</v>
      </c>
      <c r="F5771" s="7" t="n">
        <v>3</v>
      </c>
      <c r="G5771" s="7" t="s">
        <v>575</v>
      </c>
      <c r="H5771" s="7" t="n">
        <v>2</v>
      </c>
      <c r="I5771" s="7" t="n">
        <v>3</v>
      </c>
      <c r="J5771" s="7" t="s">
        <v>576</v>
      </c>
      <c r="K5771" s="7" t="n">
        <v>2</v>
      </c>
      <c r="L5771" s="7" t="n">
        <v>0</v>
      </c>
    </row>
    <row r="5772" spans="1:9">
      <c r="A5772" t="s">
        <v>4</v>
      </c>
      <c r="B5772" s="4" t="s">
        <v>5</v>
      </c>
    </row>
    <row r="5773" spans="1:9">
      <c r="A5773" t="n">
        <v>57195</v>
      </c>
      <c r="B5773" s="38" t="n">
        <v>28</v>
      </c>
    </row>
    <row r="5774" spans="1:9">
      <c r="A5774" t="s">
        <v>4</v>
      </c>
      <c r="B5774" s="4" t="s">
        <v>5</v>
      </c>
      <c r="C5774" s="4" t="s">
        <v>7</v>
      </c>
      <c r="D5774" s="4" t="s">
        <v>10</v>
      </c>
      <c r="E5774" s="4" t="s">
        <v>8</v>
      </c>
    </row>
    <row r="5775" spans="1:9">
      <c r="A5775" t="n">
        <v>57196</v>
      </c>
      <c r="B5775" s="32" t="n">
        <v>51</v>
      </c>
      <c r="C5775" s="7" t="n">
        <v>4</v>
      </c>
      <c r="D5775" s="7" t="n">
        <v>5704</v>
      </c>
      <c r="E5775" s="7" t="s">
        <v>322</v>
      </c>
    </row>
    <row r="5776" spans="1:9">
      <c r="A5776" t="s">
        <v>4</v>
      </c>
      <c r="B5776" s="4" t="s">
        <v>5</v>
      </c>
      <c r="C5776" s="4" t="s">
        <v>10</v>
      </c>
    </row>
    <row r="5777" spans="1:12">
      <c r="A5777" t="n">
        <v>57209</v>
      </c>
      <c r="B5777" s="27" t="n">
        <v>16</v>
      </c>
      <c r="C5777" s="7" t="n">
        <v>0</v>
      </c>
    </row>
    <row r="5778" spans="1:12">
      <c r="A5778" t="s">
        <v>4</v>
      </c>
      <c r="B5778" s="4" t="s">
        <v>5</v>
      </c>
      <c r="C5778" s="4" t="s">
        <v>10</v>
      </c>
      <c r="D5778" s="4" t="s">
        <v>59</v>
      </c>
      <c r="E5778" s="4" t="s">
        <v>7</v>
      </c>
      <c r="F5778" s="4" t="s">
        <v>7</v>
      </c>
    </row>
    <row r="5779" spans="1:12">
      <c r="A5779" t="n">
        <v>57212</v>
      </c>
      <c r="B5779" s="37" t="n">
        <v>26</v>
      </c>
      <c r="C5779" s="7" t="n">
        <v>5704</v>
      </c>
      <c r="D5779" s="7" t="s">
        <v>577</v>
      </c>
      <c r="E5779" s="7" t="n">
        <v>2</v>
      </c>
      <c r="F5779" s="7" t="n">
        <v>0</v>
      </c>
    </row>
    <row r="5780" spans="1:12">
      <c r="A5780" t="s">
        <v>4</v>
      </c>
      <c r="B5780" s="4" t="s">
        <v>5</v>
      </c>
    </row>
    <row r="5781" spans="1:12">
      <c r="A5781" t="n">
        <v>57254</v>
      </c>
      <c r="B5781" s="38" t="n">
        <v>28</v>
      </c>
    </row>
    <row r="5782" spans="1:12">
      <c r="A5782" t="s">
        <v>4</v>
      </c>
      <c r="B5782" s="4" t="s">
        <v>5</v>
      </c>
      <c r="C5782" s="4" t="s">
        <v>10</v>
      </c>
      <c r="D5782" s="4" t="s">
        <v>7</v>
      </c>
      <c r="E5782" s="4" t="s">
        <v>7</v>
      </c>
      <c r="F5782" s="4" t="s">
        <v>8</v>
      </c>
    </row>
    <row r="5783" spans="1:12">
      <c r="A5783" t="n">
        <v>57255</v>
      </c>
      <c r="B5783" s="23" t="n">
        <v>20</v>
      </c>
      <c r="C5783" s="7" t="n">
        <v>0</v>
      </c>
      <c r="D5783" s="7" t="n">
        <v>2</v>
      </c>
      <c r="E5783" s="7" t="n">
        <v>10</v>
      </c>
      <c r="F5783" s="7" t="s">
        <v>578</v>
      </c>
    </row>
    <row r="5784" spans="1:12">
      <c r="A5784" t="s">
        <v>4</v>
      </c>
      <c r="B5784" s="4" t="s">
        <v>5</v>
      </c>
      <c r="C5784" s="4" t="s">
        <v>7</v>
      </c>
      <c r="D5784" s="4" t="s">
        <v>10</v>
      </c>
      <c r="E5784" s="4" t="s">
        <v>8</v>
      </c>
    </row>
    <row r="5785" spans="1:12">
      <c r="A5785" t="n">
        <v>57275</v>
      </c>
      <c r="B5785" s="32" t="n">
        <v>51</v>
      </c>
      <c r="C5785" s="7" t="n">
        <v>4</v>
      </c>
      <c r="D5785" s="7" t="n">
        <v>0</v>
      </c>
      <c r="E5785" s="7" t="s">
        <v>58</v>
      </c>
    </row>
    <row r="5786" spans="1:12">
      <c r="A5786" t="s">
        <v>4</v>
      </c>
      <c r="B5786" s="4" t="s">
        <v>5</v>
      </c>
      <c r="C5786" s="4" t="s">
        <v>10</v>
      </c>
    </row>
    <row r="5787" spans="1:12">
      <c r="A5787" t="n">
        <v>57289</v>
      </c>
      <c r="B5787" s="27" t="n">
        <v>16</v>
      </c>
      <c r="C5787" s="7" t="n">
        <v>0</v>
      </c>
    </row>
    <row r="5788" spans="1:12">
      <c r="A5788" t="s">
        <v>4</v>
      </c>
      <c r="B5788" s="4" t="s">
        <v>5</v>
      </c>
      <c r="C5788" s="4" t="s">
        <v>10</v>
      </c>
      <c r="D5788" s="4" t="s">
        <v>59</v>
      </c>
      <c r="E5788" s="4" t="s">
        <v>7</v>
      </c>
      <c r="F5788" s="4" t="s">
        <v>7</v>
      </c>
      <c r="G5788" s="4" t="s">
        <v>59</v>
      </c>
      <c r="H5788" s="4" t="s">
        <v>7</v>
      </c>
      <c r="I5788" s="4" t="s">
        <v>7</v>
      </c>
      <c r="J5788" s="4" t="s">
        <v>59</v>
      </c>
      <c r="K5788" s="4" t="s">
        <v>7</v>
      </c>
      <c r="L5788" s="4" t="s">
        <v>7</v>
      </c>
    </row>
    <row r="5789" spans="1:12">
      <c r="A5789" t="n">
        <v>57292</v>
      </c>
      <c r="B5789" s="37" t="n">
        <v>26</v>
      </c>
      <c r="C5789" s="7" t="n">
        <v>0</v>
      </c>
      <c r="D5789" s="7" t="s">
        <v>579</v>
      </c>
      <c r="E5789" s="7" t="n">
        <v>2</v>
      </c>
      <c r="F5789" s="7" t="n">
        <v>3</v>
      </c>
      <c r="G5789" s="7" t="s">
        <v>580</v>
      </c>
      <c r="H5789" s="7" t="n">
        <v>2</v>
      </c>
      <c r="I5789" s="7" t="n">
        <v>3</v>
      </c>
      <c r="J5789" s="7" t="s">
        <v>581</v>
      </c>
      <c r="K5789" s="7" t="n">
        <v>2</v>
      </c>
      <c r="L5789" s="7" t="n">
        <v>0</v>
      </c>
    </row>
    <row r="5790" spans="1:12">
      <c r="A5790" t="s">
        <v>4</v>
      </c>
      <c r="B5790" s="4" t="s">
        <v>5</v>
      </c>
    </row>
    <row r="5791" spans="1:12">
      <c r="A5791" t="n">
        <v>57544</v>
      </c>
      <c r="B5791" s="38" t="n">
        <v>28</v>
      </c>
    </row>
    <row r="5792" spans="1:12">
      <c r="A5792" t="s">
        <v>4</v>
      </c>
      <c r="B5792" s="4" t="s">
        <v>5</v>
      </c>
      <c r="C5792" s="4" t="s">
        <v>7</v>
      </c>
      <c r="D5792" s="4" t="s">
        <v>10</v>
      </c>
      <c r="E5792" s="4" t="s">
        <v>8</v>
      </c>
    </row>
    <row r="5793" spans="1:12">
      <c r="A5793" t="n">
        <v>57545</v>
      </c>
      <c r="B5793" s="32" t="n">
        <v>51</v>
      </c>
      <c r="C5793" s="7" t="n">
        <v>4</v>
      </c>
      <c r="D5793" s="7" t="n">
        <v>4</v>
      </c>
      <c r="E5793" s="7" t="s">
        <v>156</v>
      </c>
    </row>
    <row r="5794" spans="1:12">
      <c r="A5794" t="s">
        <v>4</v>
      </c>
      <c r="B5794" s="4" t="s">
        <v>5</v>
      </c>
      <c r="C5794" s="4" t="s">
        <v>10</v>
      </c>
    </row>
    <row r="5795" spans="1:12">
      <c r="A5795" t="n">
        <v>57558</v>
      </c>
      <c r="B5795" s="27" t="n">
        <v>16</v>
      </c>
      <c r="C5795" s="7" t="n">
        <v>0</v>
      </c>
    </row>
    <row r="5796" spans="1:12">
      <c r="A5796" t="s">
        <v>4</v>
      </c>
      <c r="B5796" s="4" t="s">
        <v>5</v>
      </c>
      <c r="C5796" s="4" t="s">
        <v>10</v>
      </c>
      <c r="D5796" s="4" t="s">
        <v>59</v>
      </c>
      <c r="E5796" s="4" t="s">
        <v>7</v>
      </c>
      <c r="F5796" s="4" t="s">
        <v>7</v>
      </c>
    </row>
    <row r="5797" spans="1:12">
      <c r="A5797" t="n">
        <v>57561</v>
      </c>
      <c r="B5797" s="37" t="n">
        <v>26</v>
      </c>
      <c r="C5797" s="7" t="n">
        <v>4</v>
      </c>
      <c r="D5797" s="7" t="s">
        <v>582</v>
      </c>
      <c r="E5797" s="7" t="n">
        <v>2</v>
      </c>
      <c r="F5797" s="7" t="n">
        <v>0</v>
      </c>
    </row>
    <row r="5798" spans="1:12">
      <c r="A5798" t="s">
        <v>4</v>
      </c>
      <c r="B5798" s="4" t="s">
        <v>5</v>
      </c>
    </row>
    <row r="5799" spans="1:12">
      <c r="A5799" t="n">
        <v>57577</v>
      </c>
      <c r="B5799" s="38" t="n">
        <v>28</v>
      </c>
    </row>
    <row r="5800" spans="1:12">
      <c r="A5800" t="s">
        <v>4</v>
      </c>
      <c r="B5800" s="4" t="s">
        <v>5</v>
      </c>
      <c r="C5800" s="4" t="s">
        <v>10</v>
      </c>
      <c r="D5800" s="4" t="s">
        <v>7</v>
      </c>
      <c r="E5800" s="4" t="s">
        <v>8</v>
      </c>
      <c r="F5800" s="4" t="s">
        <v>15</v>
      </c>
      <c r="G5800" s="4" t="s">
        <v>15</v>
      </c>
      <c r="H5800" s="4" t="s">
        <v>15</v>
      </c>
    </row>
    <row r="5801" spans="1:12">
      <c r="A5801" t="n">
        <v>57578</v>
      </c>
      <c r="B5801" s="30" t="n">
        <v>48</v>
      </c>
      <c r="C5801" s="7" t="n">
        <v>8</v>
      </c>
      <c r="D5801" s="7" t="n">
        <v>0</v>
      </c>
      <c r="E5801" s="7" t="s">
        <v>243</v>
      </c>
      <c r="F5801" s="7" t="n">
        <v>-1</v>
      </c>
      <c r="G5801" s="7" t="n">
        <v>1</v>
      </c>
      <c r="H5801" s="7" t="n">
        <v>0</v>
      </c>
    </row>
    <row r="5802" spans="1:12">
      <c r="A5802" t="s">
        <v>4</v>
      </c>
      <c r="B5802" s="4" t="s">
        <v>5</v>
      </c>
      <c r="C5802" s="4" t="s">
        <v>7</v>
      </c>
      <c r="D5802" s="4" t="s">
        <v>10</v>
      </c>
      <c r="E5802" s="4" t="s">
        <v>8</v>
      </c>
    </row>
    <row r="5803" spans="1:12">
      <c r="A5803" t="n">
        <v>57607</v>
      </c>
      <c r="B5803" s="32" t="n">
        <v>51</v>
      </c>
      <c r="C5803" s="7" t="n">
        <v>4</v>
      </c>
      <c r="D5803" s="7" t="n">
        <v>8</v>
      </c>
      <c r="E5803" s="7" t="s">
        <v>174</v>
      </c>
    </row>
    <row r="5804" spans="1:12">
      <c r="A5804" t="s">
        <v>4</v>
      </c>
      <c r="B5804" s="4" t="s">
        <v>5</v>
      </c>
      <c r="C5804" s="4" t="s">
        <v>10</v>
      </c>
    </row>
    <row r="5805" spans="1:12">
      <c r="A5805" t="n">
        <v>57621</v>
      </c>
      <c r="B5805" s="27" t="n">
        <v>16</v>
      </c>
      <c r="C5805" s="7" t="n">
        <v>0</v>
      </c>
    </row>
    <row r="5806" spans="1:12">
      <c r="A5806" t="s">
        <v>4</v>
      </c>
      <c r="B5806" s="4" t="s">
        <v>5</v>
      </c>
      <c r="C5806" s="4" t="s">
        <v>10</v>
      </c>
      <c r="D5806" s="4" t="s">
        <v>59</v>
      </c>
      <c r="E5806" s="4" t="s">
        <v>7</v>
      </c>
      <c r="F5806" s="4" t="s">
        <v>7</v>
      </c>
    </row>
    <row r="5807" spans="1:12">
      <c r="A5807" t="n">
        <v>57624</v>
      </c>
      <c r="B5807" s="37" t="n">
        <v>26</v>
      </c>
      <c r="C5807" s="7" t="n">
        <v>8</v>
      </c>
      <c r="D5807" s="7" t="s">
        <v>583</v>
      </c>
      <c r="E5807" s="7" t="n">
        <v>2</v>
      </c>
      <c r="F5807" s="7" t="n">
        <v>0</v>
      </c>
    </row>
    <row r="5808" spans="1:12">
      <c r="A5808" t="s">
        <v>4</v>
      </c>
      <c r="B5808" s="4" t="s">
        <v>5</v>
      </c>
    </row>
    <row r="5809" spans="1:8">
      <c r="A5809" t="n">
        <v>57684</v>
      </c>
      <c r="B5809" s="38" t="n">
        <v>28</v>
      </c>
    </row>
    <row r="5810" spans="1:8">
      <c r="A5810" t="s">
        <v>4</v>
      </c>
      <c r="B5810" s="4" t="s">
        <v>5</v>
      </c>
      <c r="C5810" s="4" t="s">
        <v>10</v>
      </c>
      <c r="D5810" s="4" t="s">
        <v>7</v>
      </c>
      <c r="E5810" s="4" t="s">
        <v>7</v>
      </c>
      <c r="F5810" s="4" t="s">
        <v>8</v>
      </c>
    </row>
    <row r="5811" spans="1:8">
      <c r="A5811" t="n">
        <v>57685</v>
      </c>
      <c r="B5811" s="23" t="n">
        <v>20</v>
      </c>
      <c r="C5811" s="7" t="n">
        <v>9</v>
      </c>
      <c r="D5811" s="7" t="n">
        <v>2</v>
      </c>
      <c r="E5811" s="7" t="n">
        <v>10</v>
      </c>
      <c r="F5811" s="7" t="s">
        <v>470</v>
      </c>
    </row>
    <row r="5812" spans="1:8">
      <c r="A5812" t="s">
        <v>4</v>
      </c>
      <c r="B5812" s="4" t="s">
        <v>5</v>
      </c>
      <c r="C5812" s="4" t="s">
        <v>7</v>
      </c>
      <c r="D5812" s="4" t="s">
        <v>10</v>
      </c>
      <c r="E5812" s="4" t="s">
        <v>8</v>
      </c>
    </row>
    <row r="5813" spans="1:8">
      <c r="A5813" t="n">
        <v>57706</v>
      </c>
      <c r="B5813" s="32" t="n">
        <v>51</v>
      </c>
      <c r="C5813" s="7" t="n">
        <v>4</v>
      </c>
      <c r="D5813" s="7" t="n">
        <v>9</v>
      </c>
      <c r="E5813" s="7" t="s">
        <v>510</v>
      </c>
    </row>
    <row r="5814" spans="1:8">
      <c r="A5814" t="s">
        <v>4</v>
      </c>
      <c r="B5814" s="4" t="s">
        <v>5</v>
      </c>
      <c r="C5814" s="4" t="s">
        <v>10</v>
      </c>
    </row>
    <row r="5815" spans="1:8">
      <c r="A5815" t="n">
        <v>57720</v>
      </c>
      <c r="B5815" s="27" t="n">
        <v>16</v>
      </c>
      <c r="C5815" s="7" t="n">
        <v>0</v>
      </c>
    </row>
    <row r="5816" spans="1:8">
      <c r="A5816" t="s">
        <v>4</v>
      </c>
      <c r="B5816" s="4" t="s">
        <v>5</v>
      </c>
      <c r="C5816" s="4" t="s">
        <v>10</v>
      </c>
      <c r="D5816" s="4" t="s">
        <v>59</v>
      </c>
      <c r="E5816" s="4" t="s">
        <v>7</v>
      </c>
      <c r="F5816" s="4" t="s">
        <v>7</v>
      </c>
    </row>
    <row r="5817" spans="1:8">
      <c r="A5817" t="n">
        <v>57723</v>
      </c>
      <c r="B5817" s="37" t="n">
        <v>26</v>
      </c>
      <c r="C5817" s="7" t="n">
        <v>9</v>
      </c>
      <c r="D5817" s="7" t="s">
        <v>584</v>
      </c>
      <c r="E5817" s="7" t="n">
        <v>2</v>
      </c>
      <c r="F5817" s="7" t="n">
        <v>0</v>
      </c>
    </row>
    <row r="5818" spans="1:8">
      <c r="A5818" t="s">
        <v>4</v>
      </c>
      <c r="B5818" s="4" t="s">
        <v>5</v>
      </c>
    </row>
    <row r="5819" spans="1:8">
      <c r="A5819" t="n">
        <v>57766</v>
      </c>
      <c r="B5819" s="38" t="n">
        <v>28</v>
      </c>
    </row>
    <row r="5820" spans="1:8">
      <c r="A5820" t="s">
        <v>4</v>
      </c>
      <c r="B5820" s="4" t="s">
        <v>5</v>
      </c>
      <c r="C5820" s="4" t="s">
        <v>7</v>
      </c>
      <c r="D5820" s="4" t="s">
        <v>10</v>
      </c>
      <c r="E5820" s="4" t="s">
        <v>8</v>
      </c>
    </row>
    <row r="5821" spans="1:8">
      <c r="A5821" t="n">
        <v>57767</v>
      </c>
      <c r="B5821" s="32" t="n">
        <v>51</v>
      </c>
      <c r="C5821" s="7" t="n">
        <v>4</v>
      </c>
      <c r="D5821" s="7" t="n">
        <v>1</v>
      </c>
      <c r="E5821" s="7" t="s">
        <v>222</v>
      </c>
    </row>
    <row r="5822" spans="1:8">
      <c r="A5822" t="s">
        <v>4</v>
      </c>
      <c r="B5822" s="4" t="s">
        <v>5</v>
      </c>
      <c r="C5822" s="4" t="s">
        <v>10</v>
      </c>
    </row>
    <row r="5823" spans="1:8">
      <c r="A5823" t="n">
        <v>57780</v>
      </c>
      <c r="B5823" s="27" t="n">
        <v>16</v>
      </c>
      <c r="C5823" s="7" t="n">
        <v>0</v>
      </c>
    </row>
    <row r="5824" spans="1:8">
      <c r="A5824" t="s">
        <v>4</v>
      </c>
      <c r="B5824" s="4" t="s">
        <v>5</v>
      </c>
      <c r="C5824" s="4" t="s">
        <v>10</v>
      </c>
      <c r="D5824" s="4" t="s">
        <v>59</v>
      </c>
      <c r="E5824" s="4" t="s">
        <v>7</v>
      </c>
      <c r="F5824" s="4" t="s">
        <v>7</v>
      </c>
    </row>
    <row r="5825" spans="1:6">
      <c r="A5825" t="n">
        <v>57783</v>
      </c>
      <c r="B5825" s="37" t="n">
        <v>26</v>
      </c>
      <c r="C5825" s="7" t="n">
        <v>1</v>
      </c>
      <c r="D5825" s="7" t="s">
        <v>585</v>
      </c>
      <c r="E5825" s="7" t="n">
        <v>2</v>
      </c>
      <c r="F5825" s="7" t="n">
        <v>0</v>
      </c>
    </row>
    <row r="5826" spans="1:6">
      <c r="A5826" t="s">
        <v>4</v>
      </c>
      <c r="B5826" s="4" t="s">
        <v>5</v>
      </c>
    </row>
    <row r="5827" spans="1:6">
      <c r="A5827" t="n">
        <v>57853</v>
      </c>
      <c r="B5827" s="38" t="n">
        <v>28</v>
      </c>
    </row>
    <row r="5828" spans="1:6">
      <c r="A5828" t="s">
        <v>4</v>
      </c>
      <c r="B5828" s="4" t="s">
        <v>5</v>
      </c>
      <c r="C5828" s="4" t="s">
        <v>7</v>
      </c>
      <c r="D5828" s="4" t="s">
        <v>10</v>
      </c>
      <c r="E5828" s="4" t="s">
        <v>10</v>
      </c>
      <c r="F5828" s="4" t="s">
        <v>7</v>
      </c>
    </row>
    <row r="5829" spans="1:6">
      <c r="A5829" t="n">
        <v>57854</v>
      </c>
      <c r="B5829" s="42" t="n">
        <v>25</v>
      </c>
      <c r="C5829" s="7" t="n">
        <v>1</v>
      </c>
      <c r="D5829" s="7" t="n">
        <v>60</v>
      </c>
      <c r="E5829" s="7" t="n">
        <v>640</v>
      </c>
      <c r="F5829" s="7" t="n">
        <v>1</v>
      </c>
    </row>
    <row r="5830" spans="1:6">
      <c r="A5830" t="s">
        <v>4</v>
      </c>
      <c r="B5830" s="4" t="s">
        <v>5</v>
      </c>
      <c r="C5830" s="4" t="s">
        <v>7</v>
      </c>
      <c r="D5830" s="4" t="s">
        <v>10</v>
      </c>
      <c r="E5830" s="4" t="s">
        <v>8</v>
      </c>
    </row>
    <row r="5831" spans="1:6">
      <c r="A5831" t="n">
        <v>57861</v>
      </c>
      <c r="B5831" s="32" t="n">
        <v>51</v>
      </c>
      <c r="C5831" s="7" t="n">
        <v>4</v>
      </c>
      <c r="D5831" s="7" t="n">
        <v>14</v>
      </c>
      <c r="E5831" s="7" t="s">
        <v>586</v>
      </c>
    </row>
    <row r="5832" spans="1:6">
      <c r="A5832" t="s">
        <v>4</v>
      </c>
      <c r="B5832" s="4" t="s">
        <v>5</v>
      </c>
      <c r="C5832" s="4" t="s">
        <v>10</v>
      </c>
    </row>
    <row r="5833" spans="1:6">
      <c r="A5833" t="n">
        <v>57874</v>
      </c>
      <c r="B5833" s="27" t="n">
        <v>16</v>
      </c>
      <c r="C5833" s="7" t="n">
        <v>0</v>
      </c>
    </row>
    <row r="5834" spans="1:6">
      <c r="A5834" t="s">
        <v>4</v>
      </c>
      <c r="B5834" s="4" t="s">
        <v>5</v>
      </c>
      <c r="C5834" s="4" t="s">
        <v>10</v>
      </c>
      <c r="D5834" s="4" t="s">
        <v>59</v>
      </c>
      <c r="E5834" s="4" t="s">
        <v>7</v>
      </c>
      <c r="F5834" s="4" t="s">
        <v>7</v>
      </c>
      <c r="G5834" s="4" t="s">
        <v>59</v>
      </c>
      <c r="H5834" s="4" t="s">
        <v>7</v>
      </c>
      <c r="I5834" s="4" t="s">
        <v>7</v>
      </c>
    </row>
    <row r="5835" spans="1:6">
      <c r="A5835" t="n">
        <v>57877</v>
      </c>
      <c r="B5835" s="37" t="n">
        <v>26</v>
      </c>
      <c r="C5835" s="7" t="n">
        <v>14</v>
      </c>
      <c r="D5835" s="7" t="s">
        <v>587</v>
      </c>
      <c r="E5835" s="7" t="n">
        <v>2</v>
      </c>
      <c r="F5835" s="7" t="n">
        <v>3</v>
      </c>
      <c r="G5835" s="7" t="s">
        <v>588</v>
      </c>
      <c r="H5835" s="7" t="n">
        <v>2</v>
      </c>
      <c r="I5835" s="7" t="n">
        <v>0</v>
      </c>
    </row>
    <row r="5836" spans="1:6">
      <c r="A5836" t="s">
        <v>4</v>
      </c>
      <c r="B5836" s="4" t="s">
        <v>5</v>
      </c>
    </row>
    <row r="5837" spans="1:6">
      <c r="A5837" t="n">
        <v>57999</v>
      </c>
      <c r="B5837" s="38" t="n">
        <v>28</v>
      </c>
    </row>
    <row r="5838" spans="1:6">
      <c r="A5838" t="s">
        <v>4</v>
      </c>
      <c r="B5838" s="4" t="s">
        <v>5</v>
      </c>
      <c r="C5838" s="4" t="s">
        <v>7</v>
      </c>
      <c r="D5838" s="4" t="s">
        <v>10</v>
      </c>
      <c r="E5838" s="4" t="s">
        <v>10</v>
      </c>
      <c r="F5838" s="4" t="s">
        <v>7</v>
      </c>
    </row>
    <row r="5839" spans="1:6">
      <c r="A5839" t="n">
        <v>58000</v>
      </c>
      <c r="B5839" s="42" t="n">
        <v>25</v>
      </c>
      <c r="C5839" s="7" t="n">
        <v>1</v>
      </c>
      <c r="D5839" s="7" t="n">
        <v>65535</v>
      </c>
      <c r="E5839" s="7" t="n">
        <v>65535</v>
      </c>
      <c r="F5839" s="7" t="n">
        <v>0</v>
      </c>
    </row>
    <row r="5840" spans="1:6">
      <c r="A5840" t="s">
        <v>4</v>
      </c>
      <c r="B5840" s="4" t="s">
        <v>5</v>
      </c>
      <c r="C5840" s="4" t="s">
        <v>7</v>
      </c>
      <c r="D5840" s="4" t="s">
        <v>10</v>
      </c>
      <c r="E5840" s="4" t="s">
        <v>8</v>
      </c>
    </row>
    <row r="5841" spans="1:9">
      <c r="A5841" t="n">
        <v>58007</v>
      </c>
      <c r="B5841" s="32" t="n">
        <v>51</v>
      </c>
      <c r="C5841" s="7" t="n">
        <v>4</v>
      </c>
      <c r="D5841" s="7" t="n">
        <v>7032</v>
      </c>
      <c r="E5841" s="7" t="s">
        <v>317</v>
      </c>
    </row>
    <row r="5842" spans="1:9">
      <c r="A5842" t="s">
        <v>4</v>
      </c>
      <c r="B5842" s="4" t="s">
        <v>5</v>
      </c>
      <c r="C5842" s="4" t="s">
        <v>10</v>
      </c>
    </row>
    <row r="5843" spans="1:9">
      <c r="A5843" t="n">
        <v>58021</v>
      </c>
      <c r="B5843" s="27" t="n">
        <v>16</v>
      </c>
      <c r="C5843" s="7" t="n">
        <v>0</v>
      </c>
    </row>
    <row r="5844" spans="1:9">
      <c r="A5844" t="s">
        <v>4</v>
      </c>
      <c r="B5844" s="4" t="s">
        <v>5</v>
      </c>
      <c r="C5844" s="4" t="s">
        <v>10</v>
      </c>
      <c r="D5844" s="4" t="s">
        <v>59</v>
      </c>
      <c r="E5844" s="4" t="s">
        <v>7</v>
      </c>
      <c r="F5844" s="4" t="s">
        <v>7</v>
      </c>
      <c r="G5844" s="4" t="s">
        <v>59</v>
      </c>
      <c r="H5844" s="4" t="s">
        <v>7</v>
      </c>
      <c r="I5844" s="4" t="s">
        <v>7</v>
      </c>
      <c r="J5844" s="4" t="s">
        <v>59</v>
      </c>
      <c r="K5844" s="4" t="s">
        <v>7</v>
      </c>
      <c r="L5844" s="4" t="s">
        <v>7</v>
      </c>
    </row>
    <row r="5845" spans="1:9">
      <c r="A5845" t="n">
        <v>58024</v>
      </c>
      <c r="B5845" s="37" t="n">
        <v>26</v>
      </c>
      <c r="C5845" s="7" t="n">
        <v>7032</v>
      </c>
      <c r="D5845" s="7" t="s">
        <v>589</v>
      </c>
      <c r="E5845" s="7" t="n">
        <v>2</v>
      </c>
      <c r="F5845" s="7" t="n">
        <v>3</v>
      </c>
      <c r="G5845" s="7" t="s">
        <v>590</v>
      </c>
      <c r="H5845" s="7" t="n">
        <v>2</v>
      </c>
      <c r="I5845" s="7" t="n">
        <v>3</v>
      </c>
      <c r="J5845" s="7" t="s">
        <v>591</v>
      </c>
      <c r="K5845" s="7" t="n">
        <v>2</v>
      </c>
      <c r="L5845" s="7" t="n">
        <v>0</v>
      </c>
    </row>
    <row r="5846" spans="1:9">
      <c r="A5846" t="s">
        <v>4</v>
      </c>
      <c r="B5846" s="4" t="s">
        <v>5</v>
      </c>
    </row>
    <row r="5847" spans="1:9">
      <c r="A5847" t="n">
        <v>58244</v>
      </c>
      <c r="B5847" s="38" t="n">
        <v>28</v>
      </c>
    </row>
    <row r="5848" spans="1:9">
      <c r="A5848" t="s">
        <v>4</v>
      </c>
      <c r="B5848" s="4" t="s">
        <v>5</v>
      </c>
      <c r="C5848" s="4" t="s">
        <v>7</v>
      </c>
      <c r="D5848" s="4" t="s">
        <v>10</v>
      </c>
      <c r="E5848" s="4" t="s">
        <v>8</v>
      </c>
    </row>
    <row r="5849" spans="1:9">
      <c r="A5849" t="n">
        <v>58245</v>
      </c>
      <c r="B5849" s="32" t="n">
        <v>51</v>
      </c>
      <c r="C5849" s="7" t="n">
        <v>4</v>
      </c>
      <c r="D5849" s="7" t="n">
        <v>0</v>
      </c>
      <c r="E5849" s="7" t="s">
        <v>58</v>
      </c>
    </row>
    <row r="5850" spans="1:9">
      <c r="A5850" t="s">
        <v>4</v>
      </c>
      <c r="B5850" s="4" t="s">
        <v>5</v>
      </c>
      <c r="C5850" s="4" t="s">
        <v>10</v>
      </c>
    </row>
    <row r="5851" spans="1:9">
      <c r="A5851" t="n">
        <v>58259</v>
      </c>
      <c r="B5851" s="27" t="n">
        <v>16</v>
      </c>
      <c r="C5851" s="7" t="n">
        <v>0</v>
      </c>
    </row>
    <row r="5852" spans="1:9">
      <c r="A5852" t="s">
        <v>4</v>
      </c>
      <c r="B5852" s="4" t="s">
        <v>5</v>
      </c>
      <c r="C5852" s="4" t="s">
        <v>10</v>
      </c>
      <c r="D5852" s="4" t="s">
        <v>59</v>
      </c>
      <c r="E5852" s="4" t="s">
        <v>7</v>
      </c>
      <c r="F5852" s="4" t="s">
        <v>7</v>
      </c>
      <c r="G5852" s="4" t="s">
        <v>59</v>
      </c>
      <c r="H5852" s="4" t="s">
        <v>7</v>
      </c>
      <c r="I5852" s="4" t="s">
        <v>7</v>
      </c>
    </row>
    <row r="5853" spans="1:9">
      <c r="A5853" t="n">
        <v>58262</v>
      </c>
      <c r="B5853" s="37" t="n">
        <v>26</v>
      </c>
      <c r="C5853" s="7" t="n">
        <v>0</v>
      </c>
      <c r="D5853" s="7" t="s">
        <v>592</v>
      </c>
      <c r="E5853" s="7" t="n">
        <v>2</v>
      </c>
      <c r="F5853" s="7" t="n">
        <v>3</v>
      </c>
      <c r="G5853" s="7" t="s">
        <v>593</v>
      </c>
      <c r="H5853" s="7" t="n">
        <v>2</v>
      </c>
      <c r="I5853" s="7" t="n">
        <v>0</v>
      </c>
    </row>
    <row r="5854" spans="1:9">
      <c r="A5854" t="s">
        <v>4</v>
      </c>
      <c r="B5854" s="4" t="s">
        <v>5</v>
      </c>
    </row>
    <row r="5855" spans="1:9">
      <c r="A5855" t="n">
        <v>58350</v>
      </c>
      <c r="B5855" s="38" t="n">
        <v>28</v>
      </c>
    </row>
    <row r="5856" spans="1:9">
      <c r="A5856" t="s">
        <v>4</v>
      </c>
      <c r="B5856" s="4" t="s">
        <v>5</v>
      </c>
      <c r="C5856" s="4" t="s">
        <v>10</v>
      </c>
      <c r="D5856" s="4" t="s">
        <v>7</v>
      </c>
    </row>
    <row r="5857" spans="1:12">
      <c r="A5857" t="n">
        <v>58351</v>
      </c>
      <c r="B5857" s="40" t="n">
        <v>89</v>
      </c>
      <c r="C5857" s="7" t="n">
        <v>65533</v>
      </c>
      <c r="D5857" s="7" t="n">
        <v>1</v>
      </c>
    </row>
    <row r="5858" spans="1:12">
      <c r="A5858" t="s">
        <v>4</v>
      </c>
      <c r="B5858" s="4" t="s">
        <v>5</v>
      </c>
      <c r="C5858" s="4" t="s">
        <v>7</v>
      </c>
      <c r="D5858" s="4" t="s">
        <v>10</v>
      </c>
      <c r="E5858" s="4" t="s">
        <v>15</v>
      </c>
    </row>
    <row r="5859" spans="1:12">
      <c r="A5859" t="n">
        <v>58355</v>
      </c>
      <c r="B5859" s="41" t="n">
        <v>58</v>
      </c>
      <c r="C5859" s="7" t="n">
        <v>101</v>
      </c>
      <c r="D5859" s="7" t="n">
        <v>300</v>
      </c>
      <c r="E5859" s="7" t="n">
        <v>1</v>
      </c>
    </row>
    <row r="5860" spans="1:12">
      <c r="A5860" t="s">
        <v>4</v>
      </c>
      <c r="B5860" s="4" t="s">
        <v>5</v>
      </c>
      <c r="C5860" s="4" t="s">
        <v>7</v>
      </c>
      <c r="D5860" s="4" t="s">
        <v>10</v>
      </c>
    </row>
    <row r="5861" spans="1:12">
      <c r="A5861" t="n">
        <v>58363</v>
      </c>
      <c r="B5861" s="41" t="n">
        <v>58</v>
      </c>
      <c r="C5861" s="7" t="n">
        <v>254</v>
      </c>
      <c r="D5861" s="7" t="n">
        <v>0</v>
      </c>
    </row>
    <row r="5862" spans="1:12">
      <c r="A5862" t="s">
        <v>4</v>
      </c>
      <c r="B5862" s="4" t="s">
        <v>5</v>
      </c>
      <c r="C5862" s="4" t="s">
        <v>7</v>
      </c>
      <c r="D5862" s="4" t="s">
        <v>7</v>
      </c>
      <c r="E5862" s="4" t="s">
        <v>15</v>
      </c>
      <c r="F5862" s="4" t="s">
        <v>15</v>
      </c>
      <c r="G5862" s="4" t="s">
        <v>15</v>
      </c>
      <c r="H5862" s="4" t="s">
        <v>10</v>
      </c>
    </row>
    <row r="5863" spans="1:12">
      <c r="A5863" t="n">
        <v>58367</v>
      </c>
      <c r="B5863" s="54" t="n">
        <v>45</v>
      </c>
      <c r="C5863" s="7" t="n">
        <v>2</v>
      </c>
      <c r="D5863" s="7" t="n">
        <v>3</v>
      </c>
      <c r="E5863" s="7" t="n">
        <v>16.6900005340576</v>
      </c>
      <c r="F5863" s="7" t="n">
        <v>4.75</v>
      </c>
      <c r="G5863" s="7" t="n">
        <v>11.8100004196167</v>
      </c>
      <c r="H5863" s="7" t="n">
        <v>0</v>
      </c>
    </row>
    <row r="5864" spans="1:12">
      <c r="A5864" t="s">
        <v>4</v>
      </c>
      <c r="B5864" s="4" t="s">
        <v>5</v>
      </c>
      <c r="C5864" s="4" t="s">
        <v>7</v>
      </c>
      <c r="D5864" s="4" t="s">
        <v>7</v>
      </c>
      <c r="E5864" s="4" t="s">
        <v>15</v>
      </c>
      <c r="F5864" s="4" t="s">
        <v>15</v>
      </c>
      <c r="G5864" s="4" t="s">
        <v>15</v>
      </c>
      <c r="H5864" s="4" t="s">
        <v>10</v>
      </c>
      <c r="I5864" s="4" t="s">
        <v>7</v>
      </c>
    </row>
    <row r="5865" spans="1:12">
      <c r="A5865" t="n">
        <v>58384</v>
      </c>
      <c r="B5865" s="54" t="n">
        <v>45</v>
      </c>
      <c r="C5865" s="7" t="n">
        <v>4</v>
      </c>
      <c r="D5865" s="7" t="n">
        <v>3</v>
      </c>
      <c r="E5865" s="7" t="n">
        <v>34.0099983215332</v>
      </c>
      <c r="F5865" s="7" t="n">
        <v>162.589996337891</v>
      </c>
      <c r="G5865" s="7" t="n">
        <v>0</v>
      </c>
      <c r="H5865" s="7" t="n">
        <v>0</v>
      </c>
      <c r="I5865" s="7" t="n">
        <v>0</v>
      </c>
    </row>
    <row r="5866" spans="1:12">
      <c r="A5866" t="s">
        <v>4</v>
      </c>
      <c r="B5866" s="4" t="s">
        <v>5</v>
      </c>
      <c r="C5866" s="4" t="s">
        <v>7</v>
      </c>
      <c r="D5866" s="4" t="s">
        <v>7</v>
      </c>
      <c r="E5866" s="4" t="s">
        <v>15</v>
      </c>
      <c r="F5866" s="4" t="s">
        <v>10</v>
      </c>
    </row>
    <row r="5867" spans="1:12">
      <c r="A5867" t="n">
        <v>58402</v>
      </c>
      <c r="B5867" s="54" t="n">
        <v>45</v>
      </c>
      <c r="C5867" s="7" t="n">
        <v>5</v>
      </c>
      <c r="D5867" s="7" t="n">
        <v>3</v>
      </c>
      <c r="E5867" s="7" t="n">
        <v>3</v>
      </c>
      <c r="F5867" s="7" t="n">
        <v>0</v>
      </c>
    </row>
    <row r="5868" spans="1:12">
      <c r="A5868" t="s">
        <v>4</v>
      </c>
      <c r="B5868" s="4" t="s">
        <v>5</v>
      </c>
      <c r="C5868" s="4" t="s">
        <v>7</v>
      </c>
      <c r="D5868" s="4" t="s">
        <v>7</v>
      </c>
      <c r="E5868" s="4" t="s">
        <v>15</v>
      </c>
      <c r="F5868" s="4" t="s">
        <v>10</v>
      </c>
    </row>
    <row r="5869" spans="1:12">
      <c r="A5869" t="n">
        <v>58411</v>
      </c>
      <c r="B5869" s="54" t="n">
        <v>45</v>
      </c>
      <c r="C5869" s="7" t="n">
        <v>11</v>
      </c>
      <c r="D5869" s="7" t="n">
        <v>3</v>
      </c>
      <c r="E5869" s="7" t="n">
        <v>25.8999996185303</v>
      </c>
      <c r="F5869" s="7" t="n">
        <v>0</v>
      </c>
    </row>
    <row r="5870" spans="1:12">
      <c r="A5870" t="s">
        <v>4</v>
      </c>
      <c r="B5870" s="4" t="s">
        <v>5</v>
      </c>
      <c r="C5870" s="4" t="s">
        <v>7</v>
      </c>
      <c r="D5870" s="4" t="s">
        <v>10</v>
      </c>
    </row>
    <row r="5871" spans="1:12">
      <c r="A5871" t="n">
        <v>58420</v>
      </c>
      <c r="B5871" s="41" t="n">
        <v>58</v>
      </c>
      <c r="C5871" s="7" t="n">
        <v>255</v>
      </c>
      <c r="D5871" s="7" t="n">
        <v>0</v>
      </c>
    </row>
    <row r="5872" spans="1:12">
      <c r="A5872" t="s">
        <v>4</v>
      </c>
      <c r="B5872" s="4" t="s">
        <v>5</v>
      </c>
      <c r="C5872" s="4" t="s">
        <v>7</v>
      </c>
      <c r="D5872" s="4" t="s">
        <v>10</v>
      </c>
      <c r="E5872" s="4" t="s">
        <v>8</v>
      </c>
    </row>
    <row r="5873" spans="1:9">
      <c r="A5873" t="n">
        <v>58424</v>
      </c>
      <c r="B5873" s="32" t="n">
        <v>51</v>
      </c>
      <c r="C5873" s="7" t="n">
        <v>4</v>
      </c>
      <c r="D5873" s="7" t="n">
        <v>5703</v>
      </c>
      <c r="E5873" s="7" t="s">
        <v>58</v>
      </c>
    </row>
    <row r="5874" spans="1:9">
      <c r="A5874" t="s">
        <v>4</v>
      </c>
      <c r="B5874" s="4" t="s">
        <v>5</v>
      </c>
      <c r="C5874" s="4" t="s">
        <v>10</v>
      </c>
    </row>
    <row r="5875" spans="1:9">
      <c r="A5875" t="n">
        <v>58438</v>
      </c>
      <c r="B5875" s="27" t="n">
        <v>16</v>
      </c>
      <c r="C5875" s="7" t="n">
        <v>0</v>
      </c>
    </row>
    <row r="5876" spans="1:9">
      <c r="A5876" t="s">
        <v>4</v>
      </c>
      <c r="B5876" s="4" t="s">
        <v>5</v>
      </c>
      <c r="C5876" s="4" t="s">
        <v>10</v>
      </c>
      <c r="D5876" s="4" t="s">
        <v>59</v>
      </c>
      <c r="E5876" s="4" t="s">
        <v>7</v>
      </c>
      <c r="F5876" s="4" t="s">
        <v>7</v>
      </c>
      <c r="G5876" s="4" t="s">
        <v>59</v>
      </c>
      <c r="H5876" s="4" t="s">
        <v>7</v>
      </c>
      <c r="I5876" s="4" t="s">
        <v>7</v>
      </c>
      <c r="J5876" s="4" t="s">
        <v>59</v>
      </c>
      <c r="K5876" s="4" t="s">
        <v>7</v>
      </c>
      <c r="L5876" s="4" t="s">
        <v>7</v>
      </c>
    </row>
    <row r="5877" spans="1:9">
      <c r="A5877" t="n">
        <v>58441</v>
      </c>
      <c r="B5877" s="37" t="n">
        <v>26</v>
      </c>
      <c r="C5877" s="7" t="n">
        <v>5703</v>
      </c>
      <c r="D5877" s="7" t="s">
        <v>594</v>
      </c>
      <c r="E5877" s="7" t="n">
        <v>2</v>
      </c>
      <c r="F5877" s="7" t="n">
        <v>3</v>
      </c>
      <c r="G5877" s="7" t="s">
        <v>595</v>
      </c>
      <c r="H5877" s="7" t="n">
        <v>2</v>
      </c>
      <c r="I5877" s="7" t="n">
        <v>3</v>
      </c>
      <c r="J5877" s="7" t="s">
        <v>596</v>
      </c>
      <c r="K5877" s="7" t="n">
        <v>2</v>
      </c>
      <c r="L5877" s="7" t="n">
        <v>0</v>
      </c>
    </row>
    <row r="5878" spans="1:9">
      <c r="A5878" t="s">
        <v>4</v>
      </c>
      <c r="B5878" s="4" t="s">
        <v>5</v>
      </c>
    </row>
    <row r="5879" spans="1:9">
      <c r="A5879" t="n">
        <v>58622</v>
      </c>
      <c r="B5879" s="38" t="n">
        <v>28</v>
      </c>
    </row>
    <row r="5880" spans="1:9">
      <c r="A5880" t="s">
        <v>4</v>
      </c>
      <c r="B5880" s="4" t="s">
        <v>5</v>
      </c>
      <c r="C5880" s="4" t="s">
        <v>7</v>
      </c>
      <c r="D5880" s="4" t="s">
        <v>10</v>
      </c>
      <c r="E5880" s="4" t="s">
        <v>10</v>
      </c>
      <c r="F5880" s="4" t="s">
        <v>7</v>
      </c>
    </row>
    <row r="5881" spans="1:9">
      <c r="A5881" t="n">
        <v>58623</v>
      </c>
      <c r="B5881" s="42" t="n">
        <v>25</v>
      </c>
      <c r="C5881" s="7" t="n">
        <v>1</v>
      </c>
      <c r="D5881" s="7" t="n">
        <v>60</v>
      </c>
      <c r="E5881" s="7" t="n">
        <v>640</v>
      </c>
      <c r="F5881" s="7" t="n">
        <v>1</v>
      </c>
    </row>
    <row r="5882" spans="1:9">
      <c r="A5882" t="s">
        <v>4</v>
      </c>
      <c r="B5882" s="4" t="s">
        <v>5</v>
      </c>
      <c r="C5882" s="4" t="s">
        <v>7</v>
      </c>
      <c r="D5882" s="4" t="s">
        <v>10</v>
      </c>
      <c r="E5882" s="4" t="s">
        <v>8</v>
      </c>
    </row>
    <row r="5883" spans="1:9">
      <c r="A5883" t="n">
        <v>58630</v>
      </c>
      <c r="B5883" s="32" t="n">
        <v>51</v>
      </c>
      <c r="C5883" s="7" t="n">
        <v>4</v>
      </c>
      <c r="D5883" s="7" t="n">
        <v>2</v>
      </c>
      <c r="E5883" s="7" t="s">
        <v>597</v>
      </c>
    </row>
    <row r="5884" spans="1:9">
      <c r="A5884" t="s">
        <v>4</v>
      </c>
      <c r="B5884" s="4" t="s">
        <v>5</v>
      </c>
      <c r="C5884" s="4" t="s">
        <v>10</v>
      </c>
    </row>
    <row r="5885" spans="1:9">
      <c r="A5885" t="n">
        <v>58643</v>
      </c>
      <c r="B5885" s="27" t="n">
        <v>16</v>
      </c>
      <c r="C5885" s="7" t="n">
        <v>0</v>
      </c>
    </row>
    <row r="5886" spans="1:9">
      <c r="A5886" t="s">
        <v>4</v>
      </c>
      <c r="B5886" s="4" t="s">
        <v>5</v>
      </c>
      <c r="C5886" s="4" t="s">
        <v>10</v>
      </c>
      <c r="D5886" s="4" t="s">
        <v>59</v>
      </c>
      <c r="E5886" s="4" t="s">
        <v>7</v>
      </c>
      <c r="F5886" s="4" t="s">
        <v>7</v>
      </c>
    </row>
    <row r="5887" spans="1:9">
      <c r="A5887" t="n">
        <v>58646</v>
      </c>
      <c r="B5887" s="37" t="n">
        <v>26</v>
      </c>
      <c r="C5887" s="7" t="n">
        <v>2</v>
      </c>
      <c r="D5887" s="7" t="s">
        <v>598</v>
      </c>
      <c r="E5887" s="7" t="n">
        <v>2</v>
      </c>
      <c r="F5887" s="7" t="n">
        <v>0</v>
      </c>
    </row>
    <row r="5888" spans="1:9">
      <c r="A5888" t="s">
        <v>4</v>
      </c>
      <c r="B5888" s="4" t="s">
        <v>5</v>
      </c>
    </row>
    <row r="5889" spans="1:12">
      <c r="A5889" t="n">
        <v>58717</v>
      </c>
      <c r="B5889" s="38" t="n">
        <v>28</v>
      </c>
    </row>
    <row r="5890" spans="1:12">
      <c r="A5890" t="s">
        <v>4</v>
      </c>
      <c r="B5890" s="4" t="s">
        <v>5</v>
      </c>
      <c r="C5890" s="4" t="s">
        <v>7</v>
      </c>
      <c r="D5890" s="4" t="s">
        <v>10</v>
      </c>
      <c r="E5890" s="4" t="s">
        <v>10</v>
      </c>
      <c r="F5890" s="4" t="s">
        <v>7</v>
      </c>
    </row>
    <row r="5891" spans="1:12">
      <c r="A5891" t="n">
        <v>58718</v>
      </c>
      <c r="B5891" s="42" t="n">
        <v>25</v>
      </c>
      <c r="C5891" s="7" t="n">
        <v>1</v>
      </c>
      <c r="D5891" s="7" t="n">
        <v>65535</v>
      </c>
      <c r="E5891" s="7" t="n">
        <v>65535</v>
      </c>
      <c r="F5891" s="7" t="n">
        <v>0</v>
      </c>
    </row>
    <row r="5892" spans="1:12">
      <c r="A5892" t="s">
        <v>4</v>
      </c>
      <c r="B5892" s="4" t="s">
        <v>5</v>
      </c>
      <c r="C5892" s="4" t="s">
        <v>10</v>
      </c>
      <c r="D5892" s="4" t="s">
        <v>10</v>
      </c>
      <c r="E5892" s="4" t="s">
        <v>10</v>
      </c>
    </row>
    <row r="5893" spans="1:12">
      <c r="A5893" t="n">
        <v>58725</v>
      </c>
      <c r="B5893" s="34" t="n">
        <v>61</v>
      </c>
      <c r="C5893" s="7" t="n">
        <v>0</v>
      </c>
      <c r="D5893" s="7" t="n">
        <v>2</v>
      </c>
      <c r="E5893" s="7" t="n">
        <v>1000</v>
      </c>
    </row>
    <row r="5894" spans="1:12">
      <c r="A5894" t="s">
        <v>4</v>
      </c>
      <c r="B5894" s="4" t="s">
        <v>5</v>
      </c>
      <c r="C5894" s="4" t="s">
        <v>7</v>
      </c>
      <c r="D5894" s="4" t="s">
        <v>10</v>
      </c>
      <c r="E5894" s="4" t="s">
        <v>8</v>
      </c>
    </row>
    <row r="5895" spans="1:12">
      <c r="A5895" t="n">
        <v>58732</v>
      </c>
      <c r="B5895" s="32" t="n">
        <v>51</v>
      </c>
      <c r="C5895" s="7" t="n">
        <v>4</v>
      </c>
      <c r="D5895" s="7" t="n">
        <v>0</v>
      </c>
      <c r="E5895" s="7" t="s">
        <v>68</v>
      </c>
    </row>
    <row r="5896" spans="1:12">
      <c r="A5896" t="s">
        <v>4</v>
      </c>
      <c r="B5896" s="4" t="s">
        <v>5</v>
      </c>
      <c r="C5896" s="4" t="s">
        <v>10</v>
      </c>
    </row>
    <row r="5897" spans="1:12">
      <c r="A5897" t="n">
        <v>58745</v>
      </c>
      <c r="B5897" s="27" t="n">
        <v>16</v>
      </c>
      <c r="C5897" s="7" t="n">
        <v>0</v>
      </c>
    </row>
    <row r="5898" spans="1:12">
      <c r="A5898" t="s">
        <v>4</v>
      </c>
      <c r="B5898" s="4" t="s">
        <v>5</v>
      </c>
      <c r="C5898" s="4" t="s">
        <v>10</v>
      </c>
      <c r="D5898" s="4" t="s">
        <v>59</v>
      </c>
      <c r="E5898" s="4" t="s">
        <v>7</v>
      </c>
      <c r="F5898" s="4" t="s">
        <v>7</v>
      </c>
      <c r="G5898" s="4" t="s">
        <v>59</v>
      </c>
      <c r="H5898" s="4" t="s">
        <v>7</v>
      </c>
      <c r="I5898" s="4" t="s">
        <v>7</v>
      </c>
    </row>
    <row r="5899" spans="1:12">
      <c r="A5899" t="n">
        <v>58748</v>
      </c>
      <c r="B5899" s="37" t="n">
        <v>26</v>
      </c>
      <c r="C5899" s="7" t="n">
        <v>0</v>
      </c>
      <c r="D5899" s="7" t="s">
        <v>599</v>
      </c>
      <c r="E5899" s="7" t="n">
        <v>2</v>
      </c>
      <c r="F5899" s="7" t="n">
        <v>3</v>
      </c>
      <c r="G5899" s="7" t="s">
        <v>600</v>
      </c>
      <c r="H5899" s="7" t="n">
        <v>2</v>
      </c>
      <c r="I5899" s="7" t="n">
        <v>0</v>
      </c>
    </row>
    <row r="5900" spans="1:12">
      <c r="A5900" t="s">
        <v>4</v>
      </c>
      <c r="B5900" s="4" t="s">
        <v>5</v>
      </c>
    </row>
    <row r="5901" spans="1:12">
      <c r="A5901" t="n">
        <v>58965</v>
      </c>
      <c r="B5901" s="38" t="n">
        <v>28</v>
      </c>
    </row>
    <row r="5902" spans="1:12">
      <c r="A5902" t="s">
        <v>4</v>
      </c>
      <c r="B5902" s="4" t="s">
        <v>5</v>
      </c>
      <c r="C5902" s="4" t="s">
        <v>7</v>
      </c>
      <c r="D5902" s="4" t="s">
        <v>10</v>
      </c>
      <c r="E5902" s="4" t="s">
        <v>10</v>
      </c>
      <c r="F5902" s="4" t="s">
        <v>7</v>
      </c>
    </row>
    <row r="5903" spans="1:12">
      <c r="A5903" t="n">
        <v>58966</v>
      </c>
      <c r="B5903" s="42" t="n">
        <v>25</v>
      </c>
      <c r="C5903" s="7" t="n">
        <v>1</v>
      </c>
      <c r="D5903" s="7" t="n">
        <v>60</v>
      </c>
      <c r="E5903" s="7" t="n">
        <v>640</v>
      </c>
      <c r="F5903" s="7" t="n">
        <v>2</v>
      </c>
    </row>
    <row r="5904" spans="1:12">
      <c r="A5904" t="s">
        <v>4</v>
      </c>
      <c r="B5904" s="4" t="s">
        <v>5</v>
      </c>
      <c r="C5904" s="4" t="s">
        <v>7</v>
      </c>
      <c r="D5904" s="4" t="s">
        <v>10</v>
      </c>
      <c r="E5904" s="4" t="s">
        <v>8</v>
      </c>
    </row>
    <row r="5905" spans="1:9">
      <c r="A5905" t="n">
        <v>58973</v>
      </c>
      <c r="B5905" s="32" t="n">
        <v>51</v>
      </c>
      <c r="C5905" s="7" t="n">
        <v>4</v>
      </c>
      <c r="D5905" s="7" t="n">
        <v>15</v>
      </c>
      <c r="E5905" s="7" t="s">
        <v>58</v>
      </c>
    </row>
    <row r="5906" spans="1:9">
      <c r="A5906" t="s">
        <v>4</v>
      </c>
      <c r="B5906" s="4" t="s">
        <v>5</v>
      </c>
      <c r="C5906" s="4" t="s">
        <v>10</v>
      </c>
    </row>
    <row r="5907" spans="1:9">
      <c r="A5907" t="n">
        <v>58987</v>
      </c>
      <c r="B5907" s="27" t="n">
        <v>16</v>
      </c>
      <c r="C5907" s="7" t="n">
        <v>0</v>
      </c>
    </row>
    <row r="5908" spans="1:9">
      <c r="A5908" t="s">
        <v>4</v>
      </c>
      <c r="B5908" s="4" t="s">
        <v>5</v>
      </c>
      <c r="C5908" s="4" t="s">
        <v>10</v>
      </c>
      <c r="D5908" s="4" t="s">
        <v>59</v>
      </c>
      <c r="E5908" s="4" t="s">
        <v>7</v>
      </c>
      <c r="F5908" s="4" t="s">
        <v>7</v>
      </c>
    </row>
    <row r="5909" spans="1:9">
      <c r="A5909" t="n">
        <v>58990</v>
      </c>
      <c r="B5909" s="37" t="n">
        <v>26</v>
      </c>
      <c r="C5909" s="7" t="n">
        <v>15</v>
      </c>
      <c r="D5909" s="7" t="s">
        <v>601</v>
      </c>
      <c r="E5909" s="7" t="n">
        <v>2</v>
      </c>
      <c r="F5909" s="7" t="n">
        <v>0</v>
      </c>
    </row>
    <row r="5910" spans="1:9">
      <c r="A5910" t="s">
        <v>4</v>
      </c>
      <c r="B5910" s="4" t="s">
        <v>5</v>
      </c>
    </row>
    <row r="5911" spans="1:9">
      <c r="A5911" t="n">
        <v>59037</v>
      </c>
      <c r="B5911" s="38" t="n">
        <v>28</v>
      </c>
    </row>
    <row r="5912" spans="1:9">
      <c r="A5912" t="s">
        <v>4</v>
      </c>
      <c r="B5912" s="4" t="s">
        <v>5</v>
      </c>
      <c r="C5912" s="4" t="s">
        <v>7</v>
      </c>
      <c r="D5912" s="4" t="s">
        <v>10</v>
      </c>
      <c r="E5912" s="4" t="s">
        <v>10</v>
      </c>
      <c r="F5912" s="4" t="s">
        <v>7</v>
      </c>
    </row>
    <row r="5913" spans="1:9">
      <c r="A5913" t="n">
        <v>59038</v>
      </c>
      <c r="B5913" s="42" t="n">
        <v>25</v>
      </c>
      <c r="C5913" s="7" t="n">
        <v>1</v>
      </c>
      <c r="D5913" s="7" t="n">
        <v>260</v>
      </c>
      <c r="E5913" s="7" t="n">
        <v>640</v>
      </c>
      <c r="F5913" s="7" t="n">
        <v>2</v>
      </c>
    </row>
    <row r="5914" spans="1:9">
      <c r="A5914" t="s">
        <v>4</v>
      </c>
      <c r="B5914" s="4" t="s">
        <v>5</v>
      </c>
      <c r="C5914" s="4" t="s">
        <v>7</v>
      </c>
      <c r="D5914" s="4" t="s">
        <v>10</v>
      </c>
      <c r="E5914" s="4" t="s">
        <v>8</v>
      </c>
    </row>
    <row r="5915" spans="1:9">
      <c r="A5915" t="n">
        <v>59045</v>
      </c>
      <c r="B5915" s="32" t="n">
        <v>51</v>
      </c>
      <c r="C5915" s="7" t="n">
        <v>4</v>
      </c>
      <c r="D5915" s="7" t="n">
        <v>16</v>
      </c>
      <c r="E5915" s="7" t="s">
        <v>109</v>
      </c>
    </row>
    <row r="5916" spans="1:9">
      <c r="A5916" t="s">
        <v>4</v>
      </c>
      <c r="B5916" s="4" t="s">
        <v>5</v>
      </c>
      <c r="C5916" s="4" t="s">
        <v>10</v>
      </c>
    </row>
    <row r="5917" spans="1:9">
      <c r="A5917" t="n">
        <v>59058</v>
      </c>
      <c r="B5917" s="27" t="n">
        <v>16</v>
      </c>
      <c r="C5917" s="7" t="n">
        <v>0</v>
      </c>
    </row>
    <row r="5918" spans="1:9">
      <c r="A5918" t="s">
        <v>4</v>
      </c>
      <c r="B5918" s="4" t="s">
        <v>5</v>
      </c>
      <c r="C5918" s="4" t="s">
        <v>10</v>
      </c>
      <c r="D5918" s="4" t="s">
        <v>59</v>
      </c>
      <c r="E5918" s="4" t="s">
        <v>7</v>
      </c>
      <c r="F5918" s="4" t="s">
        <v>7</v>
      </c>
    </row>
    <row r="5919" spans="1:9">
      <c r="A5919" t="n">
        <v>59061</v>
      </c>
      <c r="B5919" s="37" t="n">
        <v>26</v>
      </c>
      <c r="C5919" s="7" t="n">
        <v>16</v>
      </c>
      <c r="D5919" s="7" t="s">
        <v>602</v>
      </c>
      <c r="E5919" s="7" t="n">
        <v>2</v>
      </c>
      <c r="F5919" s="7" t="n">
        <v>0</v>
      </c>
    </row>
    <row r="5920" spans="1:9">
      <c r="A5920" t="s">
        <v>4</v>
      </c>
      <c r="B5920" s="4" t="s">
        <v>5</v>
      </c>
    </row>
    <row r="5921" spans="1:6">
      <c r="A5921" t="n">
        <v>59140</v>
      </c>
      <c r="B5921" s="38" t="n">
        <v>28</v>
      </c>
    </row>
    <row r="5922" spans="1:6">
      <c r="A5922" t="s">
        <v>4</v>
      </c>
      <c r="B5922" s="4" t="s">
        <v>5</v>
      </c>
      <c r="C5922" s="4" t="s">
        <v>7</v>
      </c>
      <c r="D5922" s="4" t="s">
        <v>10</v>
      </c>
      <c r="E5922" s="4" t="s">
        <v>10</v>
      </c>
      <c r="F5922" s="4" t="s">
        <v>7</v>
      </c>
    </row>
    <row r="5923" spans="1:6">
      <c r="A5923" t="n">
        <v>59141</v>
      </c>
      <c r="B5923" s="42" t="n">
        <v>25</v>
      </c>
      <c r="C5923" s="7" t="n">
        <v>1</v>
      </c>
      <c r="D5923" s="7" t="n">
        <v>65535</v>
      </c>
      <c r="E5923" s="7" t="n">
        <v>65535</v>
      </c>
      <c r="F5923" s="7" t="n">
        <v>0</v>
      </c>
    </row>
    <row r="5924" spans="1:6">
      <c r="A5924" t="s">
        <v>4</v>
      </c>
      <c r="B5924" s="4" t="s">
        <v>5</v>
      </c>
      <c r="C5924" s="4" t="s">
        <v>7</v>
      </c>
      <c r="D5924" s="4" t="s">
        <v>10</v>
      </c>
      <c r="E5924" s="4" t="s">
        <v>8</v>
      </c>
    </row>
    <row r="5925" spans="1:6">
      <c r="A5925" t="n">
        <v>59148</v>
      </c>
      <c r="B5925" s="32" t="n">
        <v>51</v>
      </c>
      <c r="C5925" s="7" t="n">
        <v>4</v>
      </c>
      <c r="D5925" s="7" t="n">
        <v>5703</v>
      </c>
      <c r="E5925" s="7" t="s">
        <v>58</v>
      </c>
    </row>
    <row r="5926" spans="1:6">
      <c r="A5926" t="s">
        <v>4</v>
      </c>
      <c r="B5926" s="4" t="s">
        <v>5</v>
      </c>
      <c r="C5926" s="4" t="s">
        <v>10</v>
      </c>
    </row>
    <row r="5927" spans="1:6">
      <c r="A5927" t="n">
        <v>59162</v>
      </c>
      <c r="B5927" s="27" t="n">
        <v>16</v>
      </c>
      <c r="C5927" s="7" t="n">
        <v>0</v>
      </c>
    </row>
    <row r="5928" spans="1:6">
      <c r="A5928" t="s">
        <v>4</v>
      </c>
      <c r="B5928" s="4" t="s">
        <v>5</v>
      </c>
      <c r="C5928" s="4" t="s">
        <v>10</v>
      </c>
      <c r="D5928" s="4" t="s">
        <v>59</v>
      </c>
      <c r="E5928" s="4" t="s">
        <v>7</v>
      </c>
      <c r="F5928" s="4" t="s">
        <v>7</v>
      </c>
      <c r="G5928" s="4" t="s">
        <v>59</v>
      </c>
      <c r="H5928" s="4" t="s">
        <v>7</v>
      </c>
      <c r="I5928" s="4" t="s">
        <v>7</v>
      </c>
    </row>
    <row r="5929" spans="1:6">
      <c r="A5929" t="n">
        <v>59165</v>
      </c>
      <c r="B5929" s="37" t="n">
        <v>26</v>
      </c>
      <c r="C5929" s="7" t="n">
        <v>5703</v>
      </c>
      <c r="D5929" s="7" t="s">
        <v>603</v>
      </c>
      <c r="E5929" s="7" t="n">
        <v>2</v>
      </c>
      <c r="F5929" s="7" t="n">
        <v>3</v>
      </c>
      <c r="G5929" s="7" t="s">
        <v>604</v>
      </c>
      <c r="H5929" s="7" t="n">
        <v>2</v>
      </c>
      <c r="I5929" s="7" t="n">
        <v>0</v>
      </c>
    </row>
    <row r="5930" spans="1:6">
      <c r="A5930" t="s">
        <v>4</v>
      </c>
      <c r="B5930" s="4" t="s">
        <v>5</v>
      </c>
    </row>
    <row r="5931" spans="1:6">
      <c r="A5931" t="n">
        <v>59230</v>
      </c>
      <c r="B5931" s="38" t="n">
        <v>28</v>
      </c>
    </row>
    <row r="5932" spans="1:6">
      <c r="A5932" t="s">
        <v>4</v>
      </c>
      <c r="B5932" s="4" t="s">
        <v>5</v>
      </c>
      <c r="C5932" s="4" t="s">
        <v>10</v>
      </c>
      <c r="D5932" s="4" t="s">
        <v>7</v>
      </c>
    </row>
    <row r="5933" spans="1:6">
      <c r="A5933" t="n">
        <v>59231</v>
      </c>
      <c r="B5933" s="40" t="n">
        <v>89</v>
      </c>
      <c r="C5933" s="7" t="n">
        <v>65533</v>
      </c>
      <c r="D5933" s="7" t="n">
        <v>1</v>
      </c>
    </row>
    <row r="5934" spans="1:6">
      <c r="A5934" t="s">
        <v>4</v>
      </c>
      <c r="B5934" s="4" t="s">
        <v>5</v>
      </c>
      <c r="C5934" s="4" t="s">
        <v>10</v>
      </c>
      <c r="D5934" s="4" t="s">
        <v>10</v>
      </c>
      <c r="E5934" s="4" t="s">
        <v>10</v>
      </c>
    </row>
    <row r="5935" spans="1:6">
      <c r="A5935" t="n">
        <v>59235</v>
      </c>
      <c r="B5935" s="34" t="n">
        <v>61</v>
      </c>
      <c r="C5935" s="7" t="n">
        <v>0</v>
      </c>
      <c r="D5935" s="7" t="n">
        <v>5703</v>
      </c>
      <c r="E5935" s="7" t="n">
        <v>1000</v>
      </c>
    </row>
    <row r="5936" spans="1:6">
      <c r="A5936" t="s">
        <v>4</v>
      </c>
      <c r="B5936" s="4" t="s">
        <v>5</v>
      </c>
      <c r="C5936" s="4" t="s">
        <v>7</v>
      </c>
      <c r="D5936" s="4" t="s">
        <v>10</v>
      </c>
      <c r="E5936" s="4" t="s">
        <v>8</v>
      </c>
    </row>
    <row r="5937" spans="1:9">
      <c r="A5937" t="n">
        <v>59242</v>
      </c>
      <c r="B5937" s="32" t="n">
        <v>51</v>
      </c>
      <c r="C5937" s="7" t="n">
        <v>4</v>
      </c>
      <c r="D5937" s="7" t="n">
        <v>5703</v>
      </c>
      <c r="E5937" s="7" t="s">
        <v>106</v>
      </c>
    </row>
    <row r="5938" spans="1:9">
      <c r="A5938" t="s">
        <v>4</v>
      </c>
      <c r="B5938" s="4" t="s">
        <v>5</v>
      </c>
      <c r="C5938" s="4" t="s">
        <v>10</v>
      </c>
    </row>
    <row r="5939" spans="1:9">
      <c r="A5939" t="n">
        <v>59256</v>
      </c>
      <c r="B5939" s="27" t="n">
        <v>16</v>
      </c>
      <c r="C5939" s="7" t="n">
        <v>0</v>
      </c>
    </row>
    <row r="5940" spans="1:9">
      <c r="A5940" t="s">
        <v>4</v>
      </c>
      <c r="B5940" s="4" t="s">
        <v>5</v>
      </c>
      <c r="C5940" s="4" t="s">
        <v>10</v>
      </c>
      <c r="D5940" s="4" t="s">
        <v>59</v>
      </c>
      <c r="E5940" s="4" t="s">
        <v>7</v>
      </c>
      <c r="F5940" s="4" t="s">
        <v>7</v>
      </c>
    </row>
    <row r="5941" spans="1:9">
      <c r="A5941" t="n">
        <v>59259</v>
      </c>
      <c r="B5941" s="37" t="n">
        <v>26</v>
      </c>
      <c r="C5941" s="7" t="n">
        <v>5703</v>
      </c>
      <c r="D5941" s="7" t="s">
        <v>605</v>
      </c>
      <c r="E5941" s="7" t="n">
        <v>2</v>
      </c>
      <c r="F5941" s="7" t="n">
        <v>0</v>
      </c>
    </row>
    <row r="5942" spans="1:9">
      <c r="A5942" t="s">
        <v>4</v>
      </c>
      <c r="B5942" s="4" t="s">
        <v>5</v>
      </c>
    </row>
    <row r="5943" spans="1:9">
      <c r="A5943" t="n">
        <v>59309</v>
      </c>
      <c r="B5943" s="38" t="n">
        <v>28</v>
      </c>
    </row>
    <row r="5944" spans="1:9">
      <c r="A5944" t="s">
        <v>4</v>
      </c>
      <c r="B5944" s="4" t="s">
        <v>5</v>
      </c>
      <c r="C5944" s="4" t="s">
        <v>10</v>
      </c>
      <c r="D5944" s="4" t="s">
        <v>10</v>
      </c>
      <c r="E5944" s="4" t="s">
        <v>10</v>
      </c>
    </row>
    <row r="5945" spans="1:9">
      <c r="A5945" t="n">
        <v>59310</v>
      </c>
      <c r="B5945" s="34" t="n">
        <v>61</v>
      </c>
      <c r="C5945" s="7" t="n">
        <v>5703</v>
      </c>
      <c r="D5945" s="7" t="n">
        <v>65533</v>
      </c>
      <c r="E5945" s="7" t="n">
        <v>1000</v>
      </c>
    </row>
    <row r="5946" spans="1:9">
      <c r="A5946" t="s">
        <v>4</v>
      </c>
      <c r="B5946" s="4" t="s">
        <v>5</v>
      </c>
      <c r="C5946" s="4" t="s">
        <v>10</v>
      </c>
      <c r="D5946" s="4" t="s">
        <v>15</v>
      </c>
      <c r="E5946" s="4" t="s">
        <v>15</v>
      </c>
      <c r="F5946" s="4" t="s">
        <v>15</v>
      </c>
      <c r="G5946" s="4" t="s">
        <v>10</v>
      </c>
      <c r="H5946" s="4" t="s">
        <v>10</v>
      </c>
    </row>
    <row r="5947" spans="1:9">
      <c r="A5947" t="n">
        <v>59317</v>
      </c>
      <c r="B5947" s="28" t="n">
        <v>60</v>
      </c>
      <c r="C5947" s="7" t="n">
        <v>5703</v>
      </c>
      <c r="D5947" s="7" t="n">
        <v>0</v>
      </c>
      <c r="E5947" s="7" t="n">
        <v>0</v>
      </c>
      <c r="F5947" s="7" t="n">
        <v>0</v>
      </c>
      <c r="G5947" s="7" t="n">
        <v>1000</v>
      </c>
      <c r="H5947" s="7" t="n">
        <v>0</v>
      </c>
    </row>
    <row r="5948" spans="1:9">
      <c r="A5948" t="s">
        <v>4</v>
      </c>
      <c r="B5948" s="4" t="s">
        <v>5</v>
      </c>
      <c r="C5948" s="4" t="s">
        <v>10</v>
      </c>
    </row>
    <row r="5949" spans="1:9">
      <c r="A5949" t="n">
        <v>59336</v>
      </c>
      <c r="B5949" s="27" t="n">
        <v>16</v>
      </c>
      <c r="C5949" s="7" t="n">
        <v>1000</v>
      </c>
    </row>
    <row r="5950" spans="1:9">
      <c r="A5950" t="s">
        <v>4</v>
      </c>
      <c r="B5950" s="4" t="s">
        <v>5</v>
      </c>
      <c r="C5950" s="4" t="s">
        <v>10</v>
      </c>
      <c r="D5950" s="4" t="s">
        <v>7</v>
      </c>
      <c r="E5950" s="4" t="s">
        <v>15</v>
      </c>
      <c r="F5950" s="4" t="s">
        <v>10</v>
      </c>
    </row>
    <row r="5951" spans="1:9">
      <c r="A5951" t="n">
        <v>59339</v>
      </c>
      <c r="B5951" s="39" t="n">
        <v>59</v>
      </c>
      <c r="C5951" s="7" t="n">
        <v>5703</v>
      </c>
      <c r="D5951" s="7" t="n">
        <v>8</v>
      </c>
      <c r="E5951" s="7" t="n">
        <v>0.150000005960464</v>
      </c>
      <c r="F5951" s="7" t="n">
        <v>0</v>
      </c>
    </row>
    <row r="5952" spans="1:9">
      <c r="A5952" t="s">
        <v>4</v>
      </c>
      <c r="B5952" s="4" t="s">
        <v>5</v>
      </c>
      <c r="C5952" s="4" t="s">
        <v>10</v>
      </c>
    </row>
    <row r="5953" spans="1:8">
      <c r="A5953" t="n">
        <v>59349</v>
      </c>
      <c r="B5953" s="27" t="n">
        <v>16</v>
      </c>
      <c r="C5953" s="7" t="n">
        <v>1500</v>
      </c>
    </row>
    <row r="5954" spans="1:8">
      <c r="A5954" t="s">
        <v>4</v>
      </c>
      <c r="B5954" s="4" t="s">
        <v>5</v>
      </c>
      <c r="C5954" s="4" t="s">
        <v>10</v>
      </c>
      <c r="D5954" s="4" t="s">
        <v>7</v>
      </c>
      <c r="E5954" s="4" t="s">
        <v>15</v>
      </c>
      <c r="F5954" s="4" t="s">
        <v>10</v>
      </c>
    </row>
    <row r="5955" spans="1:8">
      <c r="A5955" t="n">
        <v>59352</v>
      </c>
      <c r="B5955" s="39" t="n">
        <v>59</v>
      </c>
      <c r="C5955" s="7" t="n">
        <v>5703</v>
      </c>
      <c r="D5955" s="7" t="n">
        <v>255</v>
      </c>
      <c r="E5955" s="7" t="n">
        <v>0</v>
      </c>
      <c r="F5955" s="7" t="n">
        <v>0</v>
      </c>
    </row>
    <row r="5956" spans="1:8">
      <c r="A5956" t="s">
        <v>4</v>
      </c>
      <c r="B5956" s="4" t="s">
        <v>5</v>
      </c>
      <c r="C5956" s="4" t="s">
        <v>10</v>
      </c>
    </row>
    <row r="5957" spans="1:8">
      <c r="A5957" t="n">
        <v>59362</v>
      </c>
      <c r="B5957" s="27" t="n">
        <v>16</v>
      </c>
      <c r="C5957" s="7" t="n">
        <v>300</v>
      </c>
    </row>
    <row r="5958" spans="1:8">
      <c r="A5958" t="s">
        <v>4</v>
      </c>
      <c r="B5958" s="4" t="s">
        <v>5</v>
      </c>
      <c r="C5958" s="4" t="s">
        <v>7</v>
      </c>
      <c r="D5958" s="4" t="s">
        <v>10</v>
      </c>
      <c r="E5958" s="4" t="s">
        <v>15</v>
      </c>
    </row>
    <row r="5959" spans="1:8">
      <c r="A5959" t="n">
        <v>59365</v>
      </c>
      <c r="B5959" s="41" t="n">
        <v>58</v>
      </c>
      <c r="C5959" s="7" t="n">
        <v>101</v>
      </c>
      <c r="D5959" s="7" t="n">
        <v>300</v>
      </c>
      <c r="E5959" s="7" t="n">
        <v>1</v>
      </c>
    </row>
    <row r="5960" spans="1:8">
      <c r="A5960" t="s">
        <v>4</v>
      </c>
      <c r="B5960" s="4" t="s">
        <v>5</v>
      </c>
      <c r="C5960" s="4" t="s">
        <v>7</v>
      </c>
      <c r="D5960" s="4" t="s">
        <v>10</v>
      </c>
    </row>
    <row r="5961" spans="1:8">
      <c r="A5961" t="n">
        <v>59373</v>
      </c>
      <c r="B5961" s="41" t="n">
        <v>58</v>
      </c>
      <c r="C5961" s="7" t="n">
        <v>254</v>
      </c>
      <c r="D5961" s="7" t="n">
        <v>0</v>
      </c>
    </row>
    <row r="5962" spans="1:8">
      <c r="A5962" t="s">
        <v>4</v>
      </c>
      <c r="B5962" s="4" t="s">
        <v>5</v>
      </c>
      <c r="C5962" s="4" t="s">
        <v>7</v>
      </c>
      <c r="D5962" s="4" t="s">
        <v>7</v>
      </c>
      <c r="E5962" s="4" t="s">
        <v>15</v>
      </c>
      <c r="F5962" s="4" t="s">
        <v>15</v>
      </c>
      <c r="G5962" s="4" t="s">
        <v>15</v>
      </c>
      <c r="H5962" s="4" t="s">
        <v>10</v>
      </c>
    </row>
    <row r="5963" spans="1:8">
      <c r="A5963" t="n">
        <v>59377</v>
      </c>
      <c r="B5963" s="54" t="n">
        <v>45</v>
      </c>
      <c r="C5963" s="7" t="n">
        <v>2</v>
      </c>
      <c r="D5963" s="7" t="n">
        <v>3</v>
      </c>
      <c r="E5963" s="7" t="n">
        <v>16.3500003814697</v>
      </c>
      <c r="F5963" s="7" t="n">
        <v>5.30000019073486</v>
      </c>
      <c r="G5963" s="7" t="n">
        <v>10.5</v>
      </c>
      <c r="H5963" s="7" t="n">
        <v>0</v>
      </c>
    </row>
    <row r="5964" spans="1:8">
      <c r="A5964" t="s">
        <v>4</v>
      </c>
      <c r="B5964" s="4" t="s">
        <v>5</v>
      </c>
      <c r="C5964" s="4" t="s">
        <v>7</v>
      </c>
      <c r="D5964" s="4" t="s">
        <v>7</v>
      </c>
      <c r="E5964" s="4" t="s">
        <v>15</v>
      </c>
      <c r="F5964" s="4" t="s">
        <v>15</v>
      </c>
      <c r="G5964" s="4" t="s">
        <v>15</v>
      </c>
      <c r="H5964" s="4" t="s">
        <v>10</v>
      </c>
      <c r="I5964" s="4" t="s">
        <v>7</v>
      </c>
    </row>
    <row r="5965" spans="1:8">
      <c r="A5965" t="n">
        <v>59394</v>
      </c>
      <c r="B5965" s="54" t="n">
        <v>45</v>
      </c>
      <c r="C5965" s="7" t="n">
        <v>4</v>
      </c>
      <c r="D5965" s="7" t="n">
        <v>3</v>
      </c>
      <c r="E5965" s="7" t="n">
        <v>12</v>
      </c>
      <c r="F5965" s="7" t="n">
        <v>211</v>
      </c>
      <c r="G5965" s="7" t="n">
        <v>0</v>
      </c>
      <c r="H5965" s="7" t="n">
        <v>0</v>
      </c>
      <c r="I5965" s="7" t="n">
        <v>0</v>
      </c>
    </row>
    <row r="5966" spans="1:8">
      <c r="A5966" t="s">
        <v>4</v>
      </c>
      <c r="B5966" s="4" t="s">
        <v>5</v>
      </c>
      <c r="C5966" s="4" t="s">
        <v>7</v>
      </c>
      <c r="D5966" s="4" t="s">
        <v>7</v>
      </c>
      <c r="E5966" s="4" t="s">
        <v>15</v>
      </c>
      <c r="F5966" s="4" t="s">
        <v>10</v>
      </c>
    </row>
    <row r="5967" spans="1:8">
      <c r="A5967" t="n">
        <v>59412</v>
      </c>
      <c r="B5967" s="54" t="n">
        <v>45</v>
      </c>
      <c r="C5967" s="7" t="n">
        <v>5</v>
      </c>
      <c r="D5967" s="7" t="n">
        <v>3</v>
      </c>
      <c r="E5967" s="7" t="n">
        <v>4</v>
      </c>
      <c r="F5967" s="7" t="n">
        <v>0</v>
      </c>
    </row>
    <row r="5968" spans="1:8">
      <c r="A5968" t="s">
        <v>4</v>
      </c>
      <c r="B5968" s="4" t="s">
        <v>5</v>
      </c>
      <c r="C5968" s="4" t="s">
        <v>7</v>
      </c>
      <c r="D5968" s="4" t="s">
        <v>7</v>
      </c>
      <c r="E5968" s="4" t="s">
        <v>15</v>
      </c>
      <c r="F5968" s="4" t="s">
        <v>10</v>
      </c>
    </row>
    <row r="5969" spans="1:9">
      <c r="A5969" t="n">
        <v>59421</v>
      </c>
      <c r="B5969" s="54" t="n">
        <v>45</v>
      </c>
      <c r="C5969" s="7" t="n">
        <v>11</v>
      </c>
      <c r="D5969" s="7" t="n">
        <v>3</v>
      </c>
      <c r="E5969" s="7" t="n">
        <v>28.7999992370605</v>
      </c>
      <c r="F5969" s="7" t="n">
        <v>0</v>
      </c>
    </row>
    <row r="5970" spans="1:9">
      <c r="A5970" t="s">
        <v>4</v>
      </c>
      <c r="B5970" s="4" t="s">
        <v>5</v>
      </c>
      <c r="C5970" s="4" t="s">
        <v>7</v>
      </c>
      <c r="D5970" s="4" t="s">
        <v>10</v>
      </c>
    </row>
    <row r="5971" spans="1:9">
      <c r="A5971" t="n">
        <v>59430</v>
      </c>
      <c r="B5971" s="41" t="n">
        <v>58</v>
      </c>
      <c r="C5971" s="7" t="n">
        <v>255</v>
      </c>
      <c r="D5971" s="7" t="n">
        <v>0</v>
      </c>
    </row>
    <row r="5972" spans="1:9">
      <c r="A5972" t="s">
        <v>4</v>
      </c>
      <c r="B5972" s="4" t="s">
        <v>5</v>
      </c>
      <c r="C5972" s="4" t="s">
        <v>10</v>
      </c>
      <c r="D5972" s="4" t="s">
        <v>7</v>
      </c>
      <c r="E5972" s="4" t="s">
        <v>15</v>
      </c>
      <c r="F5972" s="4" t="s">
        <v>10</v>
      </c>
    </row>
    <row r="5973" spans="1:9">
      <c r="A5973" t="n">
        <v>59434</v>
      </c>
      <c r="B5973" s="39" t="n">
        <v>59</v>
      </c>
      <c r="C5973" s="7" t="n">
        <v>0</v>
      </c>
      <c r="D5973" s="7" t="n">
        <v>13</v>
      </c>
      <c r="E5973" s="7" t="n">
        <v>0.150000005960464</v>
      </c>
      <c r="F5973" s="7" t="n">
        <v>0</v>
      </c>
    </row>
    <row r="5974" spans="1:9">
      <c r="A5974" t="s">
        <v>4</v>
      </c>
      <c r="B5974" s="4" t="s">
        <v>5</v>
      </c>
      <c r="C5974" s="4" t="s">
        <v>10</v>
      </c>
      <c r="D5974" s="4" t="s">
        <v>7</v>
      </c>
      <c r="E5974" s="4" t="s">
        <v>15</v>
      </c>
      <c r="F5974" s="4" t="s">
        <v>10</v>
      </c>
    </row>
    <row r="5975" spans="1:9">
      <c r="A5975" t="n">
        <v>59444</v>
      </c>
      <c r="B5975" s="39" t="n">
        <v>59</v>
      </c>
      <c r="C5975" s="7" t="n">
        <v>1</v>
      </c>
      <c r="D5975" s="7" t="n">
        <v>13</v>
      </c>
      <c r="E5975" s="7" t="n">
        <v>0.150000005960464</v>
      </c>
      <c r="F5975" s="7" t="n">
        <v>0</v>
      </c>
    </row>
    <row r="5976" spans="1:9">
      <c r="A5976" t="s">
        <v>4</v>
      </c>
      <c r="B5976" s="4" t="s">
        <v>5</v>
      </c>
      <c r="C5976" s="4" t="s">
        <v>10</v>
      </c>
      <c r="D5976" s="4" t="s">
        <v>7</v>
      </c>
      <c r="E5976" s="4" t="s">
        <v>15</v>
      </c>
      <c r="F5976" s="4" t="s">
        <v>10</v>
      </c>
    </row>
    <row r="5977" spans="1:9">
      <c r="A5977" t="n">
        <v>59454</v>
      </c>
      <c r="B5977" s="39" t="n">
        <v>59</v>
      </c>
      <c r="C5977" s="7" t="n">
        <v>2</v>
      </c>
      <c r="D5977" s="7" t="n">
        <v>13</v>
      </c>
      <c r="E5977" s="7" t="n">
        <v>0.150000005960464</v>
      </c>
      <c r="F5977" s="7" t="n">
        <v>0</v>
      </c>
    </row>
    <row r="5978" spans="1:9">
      <c r="A5978" t="s">
        <v>4</v>
      </c>
      <c r="B5978" s="4" t="s">
        <v>5</v>
      </c>
      <c r="C5978" s="4" t="s">
        <v>10</v>
      </c>
      <c r="D5978" s="4" t="s">
        <v>7</v>
      </c>
      <c r="E5978" s="4" t="s">
        <v>15</v>
      </c>
      <c r="F5978" s="4" t="s">
        <v>10</v>
      </c>
    </row>
    <row r="5979" spans="1:9">
      <c r="A5979" t="n">
        <v>59464</v>
      </c>
      <c r="B5979" s="39" t="n">
        <v>59</v>
      </c>
      <c r="C5979" s="7" t="n">
        <v>4</v>
      </c>
      <c r="D5979" s="7" t="n">
        <v>13</v>
      </c>
      <c r="E5979" s="7" t="n">
        <v>0.150000005960464</v>
      </c>
      <c r="F5979" s="7" t="n">
        <v>0</v>
      </c>
    </row>
    <row r="5980" spans="1:9">
      <c r="A5980" t="s">
        <v>4</v>
      </c>
      <c r="B5980" s="4" t="s">
        <v>5</v>
      </c>
      <c r="C5980" s="4" t="s">
        <v>10</v>
      </c>
      <c r="D5980" s="4" t="s">
        <v>7</v>
      </c>
      <c r="E5980" s="4" t="s">
        <v>15</v>
      </c>
      <c r="F5980" s="4" t="s">
        <v>10</v>
      </c>
    </row>
    <row r="5981" spans="1:9">
      <c r="A5981" t="n">
        <v>59474</v>
      </c>
      <c r="B5981" s="39" t="n">
        <v>59</v>
      </c>
      <c r="C5981" s="7" t="n">
        <v>7</v>
      </c>
      <c r="D5981" s="7" t="n">
        <v>13</v>
      </c>
      <c r="E5981" s="7" t="n">
        <v>0.150000005960464</v>
      </c>
      <c r="F5981" s="7" t="n">
        <v>0</v>
      </c>
    </row>
    <row r="5982" spans="1:9">
      <c r="A5982" t="s">
        <v>4</v>
      </c>
      <c r="B5982" s="4" t="s">
        <v>5</v>
      </c>
      <c r="C5982" s="4" t="s">
        <v>10</v>
      </c>
      <c r="D5982" s="4" t="s">
        <v>7</v>
      </c>
      <c r="E5982" s="4" t="s">
        <v>15</v>
      </c>
      <c r="F5982" s="4" t="s">
        <v>10</v>
      </c>
    </row>
    <row r="5983" spans="1:9">
      <c r="A5983" t="n">
        <v>59484</v>
      </c>
      <c r="B5983" s="39" t="n">
        <v>59</v>
      </c>
      <c r="C5983" s="7" t="n">
        <v>8</v>
      </c>
      <c r="D5983" s="7" t="n">
        <v>13</v>
      </c>
      <c r="E5983" s="7" t="n">
        <v>0.150000005960464</v>
      </c>
      <c r="F5983" s="7" t="n">
        <v>0</v>
      </c>
    </row>
    <row r="5984" spans="1:9">
      <c r="A5984" t="s">
        <v>4</v>
      </c>
      <c r="B5984" s="4" t="s">
        <v>5</v>
      </c>
      <c r="C5984" s="4" t="s">
        <v>10</v>
      </c>
      <c r="D5984" s="4" t="s">
        <v>7</v>
      </c>
      <c r="E5984" s="4" t="s">
        <v>15</v>
      </c>
      <c r="F5984" s="4" t="s">
        <v>10</v>
      </c>
    </row>
    <row r="5985" spans="1:6">
      <c r="A5985" t="n">
        <v>59494</v>
      </c>
      <c r="B5985" s="39" t="n">
        <v>59</v>
      </c>
      <c r="C5985" s="7" t="n">
        <v>9</v>
      </c>
      <c r="D5985" s="7" t="n">
        <v>13</v>
      </c>
      <c r="E5985" s="7" t="n">
        <v>0.150000005960464</v>
      </c>
      <c r="F5985" s="7" t="n">
        <v>0</v>
      </c>
    </row>
    <row r="5986" spans="1:6">
      <c r="A5986" t="s">
        <v>4</v>
      </c>
      <c r="B5986" s="4" t="s">
        <v>5</v>
      </c>
      <c r="C5986" s="4" t="s">
        <v>10</v>
      </c>
    </row>
    <row r="5987" spans="1:6">
      <c r="A5987" t="n">
        <v>59504</v>
      </c>
      <c r="B5987" s="27" t="n">
        <v>16</v>
      </c>
      <c r="C5987" s="7" t="n">
        <v>1000</v>
      </c>
    </row>
    <row r="5988" spans="1:6">
      <c r="A5988" t="s">
        <v>4</v>
      </c>
      <c r="B5988" s="4" t="s">
        <v>5</v>
      </c>
      <c r="C5988" s="4" t="s">
        <v>7</v>
      </c>
      <c r="D5988" s="4" t="s">
        <v>10</v>
      </c>
      <c r="E5988" s="4" t="s">
        <v>8</v>
      </c>
    </row>
    <row r="5989" spans="1:6">
      <c r="A5989" t="n">
        <v>59507</v>
      </c>
      <c r="B5989" s="32" t="n">
        <v>51</v>
      </c>
      <c r="C5989" s="7" t="n">
        <v>4</v>
      </c>
      <c r="D5989" s="7" t="n">
        <v>2</v>
      </c>
      <c r="E5989" s="7" t="s">
        <v>365</v>
      </c>
    </row>
    <row r="5990" spans="1:6">
      <c r="A5990" t="s">
        <v>4</v>
      </c>
      <c r="B5990" s="4" t="s">
        <v>5</v>
      </c>
      <c r="C5990" s="4" t="s">
        <v>10</v>
      </c>
    </row>
    <row r="5991" spans="1:6">
      <c r="A5991" t="n">
        <v>59521</v>
      </c>
      <c r="B5991" s="27" t="n">
        <v>16</v>
      </c>
      <c r="C5991" s="7" t="n">
        <v>0</v>
      </c>
    </row>
    <row r="5992" spans="1:6">
      <c r="A5992" t="s">
        <v>4</v>
      </c>
      <c r="B5992" s="4" t="s">
        <v>5</v>
      </c>
      <c r="C5992" s="4" t="s">
        <v>10</v>
      </c>
      <c r="D5992" s="4" t="s">
        <v>59</v>
      </c>
      <c r="E5992" s="4" t="s">
        <v>7</v>
      </c>
      <c r="F5992" s="4" t="s">
        <v>7</v>
      </c>
    </row>
    <row r="5993" spans="1:6">
      <c r="A5993" t="n">
        <v>59524</v>
      </c>
      <c r="B5993" s="37" t="n">
        <v>26</v>
      </c>
      <c r="C5993" s="7" t="n">
        <v>2</v>
      </c>
      <c r="D5993" s="7" t="s">
        <v>606</v>
      </c>
      <c r="E5993" s="7" t="n">
        <v>2</v>
      </c>
      <c r="F5993" s="7" t="n">
        <v>0</v>
      </c>
    </row>
    <row r="5994" spans="1:6">
      <c r="A5994" t="s">
        <v>4</v>
      </c>
      <c r="B5994" s="4" t="s">
        <v>5</v>
      </c>
    </row>
    <row r="5995" spans="1:6">
      <c r="A5995" t="n">
        <v>59537</v>
      </c>
      <c r="B5995" s="38" t="n">
        <v>28</v>
      </c>
    </row>
    <row r="5996" spans="1:6">
      <c r="A5996" t="s">
        <v>4</v>
      </c>
      <c r="B5996" s="4" t="s">
        <v>5</v>
      </c>
      <c r="C5996" s="4" t="s">
        <v>7</v>
      </c>
      <c r="D5996" s="4" t="s">
        <v>10</v>
      </c>
      <c r="E5996" s="4" t="s">
        <v>8</v>
      </c>
    </row>
    <row r="5997" spans="1:6">
      <c r="A5997" t="n">
        <v>59538</v>
      </c>
      <c r="B5997" s="32" t="n">
        <v>51</v>
      </c>
      <c r="C5997" s="7" t="n">
        <v>4</v>
      </c>
      <c r="D5997" s="7" t="n">
        <v>7</v>
      </c>
      <c r="E5997" s="7" t="s">
        <v>189</v>
      </c>
    </row>
    <row r="5998" spans="1:6">
      <c r="A5998" t="s">
        <v>4</v>
      </c>
      <c r="B5998" s="4" t="s">
        <v>5</v>
      </c>
      <c r="C5998" s="4" t="s">
        <v>10</v>
      </c>
    </row>
    <row r="5999" spans="1:6">
      <c r="A5999" t="n">
        <v>59552</v>
      </c>
      <c r="B5999" s="27" t="n">
        <v>16</v>
      </c>
      <c r="C5999" s="7" t="n">
        <v>0</v>
      </c>
    </row>
    <row r="6000" spans="1:6">
      <c r="A6000" t="s">
        <v>4</v>
      </c>
      <c r="B6000" s="4" t="s">
        <v>5</v>
      </c>
      <c r="C6000" s="4" t="s">
        <v>10</v>
      </c>
      <c r="D6000" s="4" t="s">
        <v>59</v>
      </c>
      <c r="E6000" s="4" t="s">
        <v>7</v>
      </c>
      <c r="F6000" s="4" t="s">
        <v>7</v>
      </c>
    </row>
    <row r="6001" spans="1:6">
      <c r="A6001" t="n">
        <v>59555</v>
      </c>
      <c r="B6001" s="37" t="n">
        <v>26</v>
      </c>
      <c r="C6001" s="7" t="n">
        <v>7</v>
      </c>
      <c r="D6001" s="7" t="s">
        <v>607</v>
      </c>
      <c r="E6001" s="7" t="n">
        <v>2</v>
      </c>
      <c r="F6001" s="7" t="n">
        <v>0</v>
      </c>
    </row>
    <row r="6002" spans="1:6">
      <c r="A6002" t="s">
        <v>4</v>
      </c>
      <c r="B6002" s="4" t="s">
        <v>5</v>
      </c>
    </row>
    <row r="6003" spans="1:6">
      <c r="A6003" t="n">
        <v>59596</v>
      </c>
      <c r="B6003" s="38" t="n">
        <v>28</v>
      </c>
    </row>
    <row r="6004" spans="1:6">
      <c r="A6004" t="s">
        <v>4</v>
      </c>
      <c r="B6004" s="4" t="s">
        <v>5</v>
      </c>
      <c r="C6004" s="4" t="s">
        <v>7</v>
      </c>
      <c r="D6004" s="4" t="s">
        <v>10</v>
      </c>
      <c r="E6004" s="4" t="s">
        <v>8</v>
      </c>
    </row>
    <row r="6005" spans="1:6">
      <c r="A6005" t="n">
        <v>59597</v>
      </c>
      <c r="B6005" s="32" t="n">
        <v>51</v>
      </c>
      <c r="C6005" s="7" t="n">
        <v>4</v>
      </c>
      <c r="D6005" s="7" t="n">
        <v>5704</v>
      </c>
      <c r="E6005" s="7" t="s">
        <v>84</v>
      </c>
    </row>
    <row r="6006" spans="1:6">
      <c r="A6006" t="s">
        <v>4</v>
      </c>
      <c r="B6006" s="4" t="s">
        <v>5</v>
      </c>
      <c r="C6006" s="4" t="s">
        <v>10</v>
      </c>
    </row>
    <row r="6007" spans="1:6">
      <c r="A6007" t="n">
        <v>59610</v>
      </c>
      <c r="B6007" s="27" t="n">
        <v>16</v>
      </c>
      <c r="C6007" s="7" t="n">
        <v>0</v>
      </c>
    </row>
    <row r="6008" spans="1:6">
      <c r="A6008" t="s">
        <v>4</v>
      </c>
      <c r="B6008" s="4" t="s">
        <v>5</v>
      </c>
      <c r="C6008" s="4" t="s">
        <v>10</v>
      </c>
      <c r="D6008" s="4" t="s">
        <v>59</v>
      </c>
      <c r="E6008" s="4" t="s">
        <v>7</v>
      </c>
      <c r="F6008" s="4" t="s">
        <v>7</v>
      </c>
      <c r="G6008" s="4" t="s">
        <v>59</v>
      </c>
      <c r="H6008" s="4" t="s">
        <v>7</v>
      </c>
      <c r="I6008" s="4" t="s">
        <v>7</v>
      </c>
    </row>
    <row r="6009" spans="1:6">
      <c r="A6009" t="n">
        <v>59613</v>
      </c>
      <c r="B6009" s="37" t="n">
        <v>26</v>
      </c>
      <c r="C6009" s="7" t="n">
        <v>5704</v>
      </c>
      <c r="D6009" s="7" t="s">
        <v>608</v>
      </c>
      <c r="E6009" s="7" t="n">
        <v>2</v>
      </c>
      <c r="F6009" s="7" t="n">
        <v>3</v>
      </c>
      <c r="G6009" s="7" t="s">
        <v>609</v>
      </c>
      <c r="H6009" s="7" t="n">
        <v>2</v>
      </c>
      <c r="I6009" s="7" t="n">
        <v>0</v>
      </c>
    </row>
    <row r="6010" spans="1:6">
      <c r="A6010" t="s">
        <v>4</v>
      </c>
      <c r="B6010" s="4" t="s">
        <v>5</v>
      </c>
    </row>
    <row r="6011" spans="1:6">
      <c r="A6011" t="n">
        <v>59770</v>
      </c>
      <c r="B6011" s="38" t="n">
        <v>28</v>
      </c>
    </row>
    <row r="6012" spans="1:6">
      <c r="A6012" t="s">
        <v>4</v>
      </c>
      <c r="B6012" s="4" t="s">
        <v>5</v>
      </c>
      <c r="C6012" s="4" t="s">
        <v>7</v>
      </c>
      <c r="D6012" s="4" t="s">
        <v>10</v>
      </c>
      <c r="E6012" s="4" t="s">
        <v>8</v>
      </c>
    </row>
    <row r="6013" spans="1:6">
      <c r="A6013" t="n">
        <v>59771</v>
      </c>
      <c r="B6013" s="32" t="n">
        <v>51</v>
      </c>
      <c r="C6013" s="7" t="n">
        <v>4</v>
      </c>
      <c r="D6013" s="7" t="n">
        <v>0</v>
      </c>
      <c r="E6013" s="7" t="s">
        <v>610</v>
      </c>
    </row>
    <row r="6014" spans="1:6">
      <c r="A6014" t="s">
        <v>4</v>
      </c>
      <c r="B6014" s="4" t="s">
        <v>5</v>
      </c>
      <c r="C6014" s="4" t="s">
        <v>10</v>
      </c>
    </row>
    <row r="6015" spans="1:6">
      <c r="A6015" t="n">
        <v>59784</v>
      </c>
      <c r="B6015" s="27" t="n">
        <v>16</v>
      </c>
      <c r="C6015" s="7" t="n">
        <v>0</v>
      </c>
    </row>
    <row r="6016" spans="1:6">
      <c r="A6016" t="s">
        <v>4</v>
      </c>
      <c r="B6016" s="4" t="s">
        <v>5</v>
      </c>
      <c r="C6016" s="4" t="s">
        <v>10</v>
      </c>
      <c r="D6016" s="4" t="s">
        <v>59</v>
      </c>
      <c r="E6016" s="4" t="s">
        <v>7</v>
      </c>
      <c r="F6016" s="4" t="s">
        <v>7</v>
      </c>
    </row>
    <row r="6017" spans="1:9">
      <c r="A6017" t="n">
        <v>59787</v>
      </c>
      <c r="B6017" s="37" t="n">
        <v>26</v>
      </c>
      <c r="C6017" s="7" t="n">
        <v>0</v>
      </c>
      <c r="D6017" s="7" t="s">
        <v>507</v>
      </c>
      <c r="E6017" s="7" t="n">
        <v>2</v>
      </c>
      <c r="F6017" s="7" t="n">
        <v>0</v>
      </c>
    </row>
    <row r="6018" spans="1:9">
      <c r="A6018" t="s">
        <v>4</v>
      </c>
      <c r="B6018" s="4" t="s">
        <v>5</v>
      </c>
    </row>
    <row r="6019" spans="1:9">
      <c r="A6019" t="n">
        <v>59802</v>
      </c>
      <c r="B6019" s="38" t="n">
        <v>28</v>
      </c>
    </row>
    <row r="6020" spans="1:9">
      <c r="A6020" t="s">
        <v>4</v>
      </c>
      <c r="B6020" s="4" t="s">
        <v>5</v>
      </c>
      <c r="C6020" s="4" t="s">
        <v>7</v>
      </c>
      <c r="D6020" s="4" t="s">
        <v>10</v>
      </c>
      <c r="E6020" s="4" t="s">
        <v>8</v>
      </c>
    </row>
    <row r="6021" spans="1:9">
      <c r="A6021" t="n">
        <v>59803</v>
      </c>
      <c r="B6021" s="32" t="n">
        <v>51</v>
      </c>
      <c r="C6021" s="7" t="n">
        <v>4</v>
      </c>
      <c r="D6021" s="7" t="n">
        <v>4</v>
      </c>
      <c r="E6021" s="7" t="s">
        <v>317</v>
      </c>
    </row>
    <row r="6022" spans="1:9">
      <c r="A6022" t="s">
        <v>4</v>
      </c>
      <c r="B6022" s="4" t="s">
        <v>5</v>
      </c>
      <c r="C6022" s="4" t="s">
        <v>10</v>
      </c>
    </row>
    <row r="6023" spans="1:9">
      <c r="A6023" t="n">
        <v>59817</v>
      </c>
      <c r="B6023" s="27" t="n">
        <v>16</v>
      </c>
      <c r="C6023" s="7" t="n">
        <v>0</v>
      </c>
    </row>
    <row r="6024" spans="1:9">
      <c r="A6024" t="s">
        <v>4</v>
      </c>
      <c r="B6024" s="4" t="s">
        <v>5</v>
      </c>
      <c r="C6024" s="4" t="s">
        <v>10</v>
      </c>
      <c r="D6024" s="4" t="s">
        <v>59</v>
      </c>
      <c r="E6024" s="4" t="s">
        <v>7</v>
      </c>
      <c r="F6024" s="4" t="s">
        <v>7</v>
      </c>
    </row>
    <row r="6025" spans="1:9">
      <c r="A6025" t="n">
        <v>59820</v>
      </c>
      <c r="B6025" s="37" t="n">
        <v>26</v>
      </c>
      <c r="C6025" s="7" t="n">
        <v>4</v>
      </c>
      <c r="D6025" s="7" t="s">
        <v>611</v>
      </c>
      <c r="E6025" s="7" t="n">
        <v>2</v>
      </c>
      <c r="F6025" s="7" t="n">
        <v>0</v>
      </c>
    </row>
    <row r="6026" spans="1:9">
      <c r="A6026" t="s">
        <v>4</v>
      </c>
      <c r="B6026" s="4" t="s">
        <v>5</v>
      </c>
    </row>
    <row r="6027" spans="1:9">
      <c r="A6027" t="n">
        <v>59857</v>
      </c>
      <c r="B6027" s="38" t="n">
        <v>28</v>
      </c>
    </row>
    <row r="6028" spans="1:9">
      <c r="A6028" t="s">
        <v>4</v>
      </c>
      <c r="B6028" s="4" t="s">
        <v>5</v>
      </c>
      <c r="C6028" s="4" t="s">
        <v>10</v>
      </c>
      <c r="D6028" s="4" t="s">
        <v>10</v>
      </c>
      <c r="E6028" s="4" t="s">
        <v>10</v>
      </c>
    </row>
    <row r="6029" spans="1:9">
      <c r="A6029" t="n">
        <v>59858</v>
      </c>
      <c r="B6029" s="34" t="n">
        <v>61</v>
      </c>
      <c r="C6029" s="7" t="n">
        <v>14</v>
      </c>
      <c r="D6029" s="7" t="n">
        <v>5704</v>
      </c>
      <c r="E6029" s="7" t="n">
        <v>1000</v>
      </c>
    </row>
    <row r="6030" spans="1:9">
      <c r="A6030" t="s">
        <v>4</v>
      </c>
      <c r="B6030" s="4" t="s">
        <v>5</v>
      </c>
      <c r="C6030" s="4" t="s">
        <v>7</v>
      </c>
      <c r="D6030" s="4" t="s">
        <v>10</v>
      </c>
      <c r="E6030" s="4" t="s">
        <v>8</v>
      </c>
    </row>
    <row r="6031" spans="1:9">
      <c r="A6031" t="n">
        <v>59865</v>
      </c>
      <c r="B6031" s="32" t="n">
        <v>51</v>
      </c>
      <c r="C6031" s="7" t="n">
        <v>4</v>
      </c>
      <c r="D6031" s="7" t="n">
        <v>14</v>
      </c>
      <c r="E6031" s="7" t="s">
        <v>68</v>
      </c>
    </row>
    <row r="6032" spans="1:9">
      <c r="A6032" t="s">
        <v>4</v>
      </c>
      <c r="B6032" s="4" t="s">
        <v>5</v>
      </c>
      <c r="C6032" s="4" t="s">
        <v>10</v>
      </c>
    </row>
    <row r="6033" spans="1:6">
      <c r="A6033" t="n">
        <v>59878</v>
      </c>
      <c r="B6033" s="27" t="n">
        <v>16</v>
      </c>
      <c r="C6033" s="7" t="n">
        <v>0</v>
      </c>
    </row>
    <row r="6034" spans="1:6">
      <c r="A6034" t="s">
        <v>4</v>
      </c>
      <c r="B6034" s="4" t="s">
        <v>5</v>
      </c>
      <c r="C6034" s="4" t="s">
        <v>10</v>
      </c>
      <c r="D6034" s="4" t="s">
        <v>59</v>
      </c>
      <c r="E6034" s="4" t="s">
        <v>7</v>
      </c>
      <c r="F6034" s="4" t="s">
        <v>7</v>
      </c>
      <c r="G6034" s="4" t="s">
        <v>59</v>
      </c>
      <c r="H6034" s="4" t="s">
        <v>7</v>
      </c>
      <c r="I6034" s="4" t="s">
        <v>7</v>
      </c>
    </row>
    <row r="6035" spans="1:6">
      <c r="A6035" t="n">
        <v>59881</v>
      </c>
      <c r="B6035" s="37" t="n">
        <v>26</v>
      </c>
      <c r="C6035" s="7" t="n">
        <v>14</v>
      </c>
      <c r="D6035" s="7" t="s">
        <v>612</v>
      </c>
      <c r="E6035" s="7" t="n">
        <v>2</v>
      </c>
      <c r="F6035" s="7" t="n">
        <v>3</v>
      </c>
      <c r="G6035" s="7" t="s">
        <v>613</v>
      </c>
      <c r="H6035" s="7" t="n">
        <v>2</v>
      </c>
      <c r="I6035" s="7" t="n">
        <v>0</v>
      </c>
    </row>
    <row r="6036" spans="1:6">
      <c r="A6036" t="s">
        <v>4</v>
      </c>
      <c r="B6036" s="4" t="s">
        <v>5</v>
      </c>
    </row>
    <row r="6037" spans="1:6">
      <c r="A6037" t="n">
        <v>60032</v>
      </c>
      <c r="B6037" s="38" t="n">
        <v>28</v>
      </c>
    </row>
    <row r="6038" spans="1:6">
      <c r="A6038" t="s">
        <v>4</v>
      </c>
      <c r="B6038" s="4" t="s">
        <v>5</v>
      </c>
      <c r="C6038" s="4" t="s">
        <v>10</v>
      </c>
      <c r="D6038" s="4" t="s">
        <v>10</v>
      </c>
      <c r="E6038" s="4" t="s">
        <v>10</v>
      </c>
    </row>
    <row r="6039" spans="1:6">
      <c r="A6039" t="n">
        <v>60033</v>
      </c>
      <c r="B6039" s="34" t="n">
        <v>61</v>
      </c>
      <c r="C6039" s="7" t="n">
        <v>5704</v>
      </c>
      <c r="D6039" s="7" t="n">
        <v>14</v>
      </c>
      <c r="E6039" s="7" t="n">
        <v>1000</v>
      </c>
    </row>
    <row r="6040" spans="1:6">
      <c r="A6040" t="s">
        <v>4</v>
      </c>
      <c r="B6040" s="4" t="s">
        <v>5</v>
      </c>
      <c r="C6040" s="4" t="s">
        <v>7</v>
      </c>
      <c r="D6040" s="4" t="s">
        <v>10</v>
      </c>
      <c r="E6040" s="4" t="s">
        <v>8</v>
      </c>
    </row>
    <row r="6041" spans="1:6">
      <c r="A6041" t="n">
        <v>60040</v>
      </c>
      <c r="B6041" s="32" t="n">
        <v>51</v>
      </c>
      <c r="C6041" s="7" t="n">
        <v>4</v>
      </c>
      <c r="D6041" s="7" t="n">
        <v>5704</v>
      </c>
      <c r="E6041" s="7" t="s">
        <v>510</v>
      </c>
    </row>
    <row r="6042" spans="1:6">
      <c r="A6042" t="s">
        <v>4</v>
      </c>
      <c r="B6042" s="4" t="s">
        <v>5</v>
      </c>
      <c r="C6042" s="4" t="s">
        <v>10</v>
      </c>
    </row>
    <row r="6043" spans="1:6">
      <c r="A6043" t="n">
        <v>60054</v>
      </c>
      <c r="B6043" s="27" t="n">
        <v>16</v>
      </c>
      <c r="C6043" s="7" t="n">
        <v>0</v>
      </c>
    </row>
    <row r="6044" spans="1:6">
      <c r="A6044" t="s">
        <v>4</v>
      </c>
      <c r="B6044" s="4" t="s">
        <v>5</v>
      </c>
      <c r="C6044" s="4" t="s">
        <v>10</v>
      </c>
      <c r="D6044" s="4" t="s">
        <v>59</v>
      </c>
      <c r="E6044" s="4" t="s">
        <v>7</v>
      </c>
      <c r="F6044" s="4" t="s">
        <v>7</v>
      </c>
    </row>
    <row r="6045" spans="1:6">
      <c r="A6045" t="n">
        <v>60057</v>
      </c>
      <c r="B6045" s="37" t="n">
        <v>26</v>
      </c>
      <c r="C6045" s="7" t="n">
        <v>5704</v>
      </c>
      <c r="D6045" s="7" t="s">
        <v>614</v>
      </c>
      <c r="E6045" s="7" t="n">
        <v>2</v>
      </c>
      <c r="F6045" s="7" t="n">
        <v>0</v>
      </c>
    </row>
    <row r="6046" spans="1:6">
      <c r="A6046" t="s">
        <v>4</v>
      </c>
      <c r="B6046" s="4" t="s">
        <v>5</v>
      </c>
    </row>
    <row r="6047" spans="1:6">
      <c r="A6047" t="n">
        <v>60120</v>
      </c>
      <c r="B6047" s="38" t="n">
        <v>28</v>
      </c>
    </row>
    <row r="6048" spans="1:6">
      <c r="A6048" t="s">
        <v>4</v>
      </c>
      <c r="B6048" s="4" t="s">
        <v>5</v>
      </c>
      <c r="C6048" s="4" t="s">
        <v>10</v>
      </c>
      <c r="D6048" s="4" t="s">
        <v>7</v>
      </c>
    </row>
    <row r="6049" spans="1:9">
      <c r="A6049" t="n">
        <v>60121</v>
      </c>
      <c r="B6049" s="40" t="n">
        <v>89</v>
      </c>
      <c r="C6049" s="7" t="n">
        <v>65533</v>
      </c>
      <c r="D6049" s="7" t="n">
        <v>1</v>
      </c>
    </row>
    <row r="6050" spans="1:9">
      <c r="A6050" t="s">
        <v>4</v>
      </c>
      <c r="B6050" s="4" t="s">
        <v>5</v>
      </c>
      <c r="C6050" s="4" t="s">
        <v>7</v>
      </c>
      <c r="D6050" s="4" t="s">
        <v>10</v>
      </c>
      <c r="E6050" s="4" t="s">
        <v>15</v>
      </c>
    </row>
    <row r="6051" spans="1:9">
      <c r="A6051" t="n">
        <v>60125</v>
      </c>
      <c r="B6051" s="41" t="n">
        <v>58</v>
      </c>
      <c r="C6051" s="7" t="n">
        <v>101</v>
      </c>
      <c r="D6051" s="7" t="n">
        <v>300</v>
      </c>
      <c r="E6051" s="7" t="n">
        <v>1</v>
      </c>
    </row>
    <row r="6052" spans="1:9">
      <c r="A6052" t="s">
        <v>4</v>
      </c>
      <c r="B6052" s="4" t="s">
        <v>5</v>
      </c>
      <c r="C6052" s="4" t="s">
        <v>7</v>
      </c>
      <c r="D6052" s="4" t="s">
        <v>10</v>
      </c>
    </row>
    <row r="6053" spans="1:9">
      <c r="A6053" t="n">
        <v>60133</v>
      </c>
      <c r="B6053" s="41" t="n">
        <v>58</v>
      </c>
      <c r="C6053" s="7" t="n">
        <v>254</v>
      </c>
      <c r="D6053" s="7" t="n">
        <v>0</v>
      </c>
    </row>
    <row r="6054" spans="1:9">
      <c r="A6054" t="s">
        <v>4</v>
      </c>
      <c r="B6054" s="4" t="s">
        <v>5</v>
      </c>
      <c r="C6054" s="4" t="s">
        <v>7</v>
      </c>
      <c r="D6054" s="4" t="s">
        <v>7</v>
      </c>
      <c r="E6054" s="4" t="s">
        <v>15</v>
      </c>
      <c r="F6054" s="4" t="s">
        <v>15</v>
      </c>
      <c r="G6054" s="4" t="s">
        <v>15</v>
      </c>
      <c r="H6054" s="4" t="s">
        <v>10</v>
      </c>
    </row>
    <row r="6055" spans="1:9">
      <c r="A6055" t="n">
        <v>60137</v>
      </c>
      <c r="B6055" s="54" t="n">
        <v>45</v>
      </c>
      <c r="C6055" s="7" t="n">
        <v>2</v>
      </c>
      <c r="D6055" s="7" t="n">
        <v>3</v>
      </c>
      <c r="E6055" s="7" t="n">
        <v>17.6800003051758</v>
      </c>
      <c r="F6055" s="7" t="n">
        <v>5.30000019073486</v>
      </c>
      <c r="G6055" s="7" t="n">
        <v>10.8699998855591</v>
      </c>
      <c r="H6055" s="7" t="n">
        <v>0</v>
      </c>
    </row>
    <row r="6056" spans="1:9">
      <c r="A6056" t="s">
        <v>4</v>
      </c>
      <c r="B6056" s="4" t="s">
        <v>5</v>
      </c>
      <c r="C6056" s="4" t="s">
        <v>7</v>
      </c>
      <c r="D6056" s="4" t="s">
        <v>7</v>
      </c>
      <c r="E6056" s="4" t="s">
        <v>15</v>
      </c>
      <c r="F6056" s="4" t="s">
        <v>15</v>
      </c>
      <c r="G6056" s="4" t="s">
        <v>15</v>
      </c>
      <c r="H6056" s="4" t="s">
        <v>10</v>
      </c>
      <c r="I6056" s="4" t="s">
        <v>7</v>
      </c>
    </row>
    <row r="6057" spans="1:9">
      <c r="A6057" t="n">
        <v>60154</v>
      </c>
      <c r="B6057" s="54" t="n">
        <v>45</v>
      </c>
      <c r="C6057" s="7" t="n">
        <v>4</v>
      </c>
      <c r="D6057" s="7" t="n">
        <v>3</v>
      </c>
      <c r="E6057" s="7" t="n">
        <v>18.1399993896484</v>
      </c>
      <c r="F6057" s="7" t="n">
        <v>151.979995727539</v>
      </c>
      <c r="G6057" s="7" t="n">
        <v>0</v>
      </c>
      <c r="H6057" s="7" t="n">
        <v>0</v>
      </c>
      <c r="I6057" s="7" t="n">
        <v>0</v>
      </c>
    </row>
    <row r="6058" spans="1:9">
      <c r="A6058" t="s">
        <v>4</v>
      </c>
      <c r="B6058" s="4" t="s">
        <v>5</v>
      </c>
      <c r="C6058" s="4" t="s">
        <v>7</v>
      </c>
      <c r="D6058" s="4" t="s">
        <v>7</v>
      </c>
      <c r="E6058" s="4" t="s">
        <v>15</v>
      </c>
      <c r="F6058" s="4" t="s">
        <v>10</v>
      </c>
    </row>
    <row r="6059" spans="1:9">
      <c r="A6059" t="n">
        <v>60172</v>
      </c>
      <c r="B6059" s="54" t="n">
        <v>45</v>
      </c>
      <c r="C6059" s="7" t="n">
        <v>5</v>
      </c>
      <c r="D6059" s="7" t="n">
        <v>3</v>
      </c>
      <c r="E6059" s="7" t="n">
        <v>3.40000009536743</v>
      </c>
      <c r="F6059" s="7" t="n">
        <v>0</v>
      </c>
    </row>
    <row r="6060" spans="1:9">
      <c r="A6060" t="s">
        <v>4</v>
      </c>
      <c r="B6060" s="4" t="s">
        <v>5</v>
      </c>
      <c r="C6060" s="4" t="s">
        <v>7</v>
      </c>
      <c r="D6060" s="4" t="s">
        <v>7</v>
      </c>
      <c r="E6060" s="4" t="s">
        <v>15</v>
      </c>
      <c r="F6060" s="4" t="s">
        <v>10</v>
      </c>
    </row>
    <row r="6061" spans="1:9">
      <c r="A6061" t="n">
        <v>60181</v>
      </c>
      <c r="B6061" s="54" t="n">
        <v>45</v>
      </c>
      <c r="C6061" s="7" t="n">
        <v>11</v>
      </c>
      <c r="D6061" s="7" t="n">
        <v>3</v>
      </c>
      <c r="E6061" s="7" t="n">
        <v>28.7999992370605</v>
      </c>
      <c r="F6061" s="7" t="n">
        <v>0</v>
      </c>
    </row>
    <row r="6062" spans="1:9">
      <c r="A6062" t="s">
        <v>4</v>
      </c>
      <c r="B6062" s="4" t="s">
        <v>5</v>
      </c>
      <c r="C6062" s="4" t="s">
        <v>7</v>
      </c>
      <c r="D6062" s="4" t="s">
        <v>10</v>
      </c>
    </row>
    <row r="6063" spans="1:9">
      <c r="A6063" t="n">
        <v>60190</v>
      </c>
      <c r="B6063" s="41" t="n">
        <v>58</v>
      </c>
      <c r="C6063" s="7" t="n">
        <v>255</v>
      </c>
      <c r="D6063" s="7" t="n">
        <v>0</v>
      </c>
    </row>
    <row r="6064" spans="1:9">
      <c r="A6064" t="s">
        <v>4</v>
      </c>
      <c r="B6064" s="4" t="s">
        <v>5</v>
      </c>
      <c r="C6064" s="4" t="s">
        <v>10</v>
      </c>
      <c r="D6064" s="4" t="s">
        <v>10</v>
      </c>
      <c r="E6064" s="4" t="s">
        <v>10</v>
      </c>
    </row>
    <row r="6065" spans="1:9">
      <c r="A6065" t="n">
        <v>60194</v>
      </c>
      <c r="B6065" s="34" t="n">
        <v>61</v>
      </c>
      <c r="C6065" s="7" t="n">
        <v>5704</v>
      </c>
      <c r="D6065" s="7" t="n">
        <v>0</v>
      </c>
      <c r="E6065" s="7" t="n">
        <v>1000</v>
      </c>
    </row>
    <row r="6066" spans="1:9">
      <c r="A6066" t="s">
        <v>4</v>
      </c>
      <c r="B6066" s="4" t="s">
        <v>5</v>
      </c>
      <c r="C6066" s="4" t="s">
        <v>10</v>
      </c>
      <c r="D6066" s="4" t="s">
        <v>10</v>
      </c>
      <c r="E6066" s="4" t="s">
        <v>15</v>
      </c>
      <c r="F6066" s="4" t="s">
        <v>7</v>
      </c>
    </row>
    <row r="6067" spans="1:9">
      <c r="A6067" t="n">
        <v>60201</v>
      </c>
      <c r="B6067" s="64" t="n">
        <v>53</v>
      </c>
      <c r="C6067" s="7" t="n">
        <v>5704</v>
      </c>
      <c r="D6067" s="7" t="n">
        <v>0</v>
      </c>
      <c r="E6067" s="7" t="n">
        <v>10</v>
      </c>
      <c r="F6067" s="7" t="n">
        <v>0</v>
      </c>
    </row>
    <row r="6068" spans="1:9">
      <c r="A6068" t="s">
        <v>4</v>
      </c>
      <c r="B6068" s="4" t="s">
        <v>5</v>
      </c>
      <c r="C6068" s="4" t="s">
        <v>10</v>
      </c>
    </row>
    <row r="6069" spans="1:9">
      <c r="A6069" t="n">
        <v>60211</v>
      </c>
      <c r="B6069" s="65" t="n">
        <v>54</v>
      </c>
      <c r="C6069" s="7" t="n">
        <v>5704</v>
      </c>
    </row>
    <row r="6070" spans="1:9">
      <c r="A6070" t="s">
        <v>4</v>
      </c>
      <c r="B6070" s="4" t="s">
        <v>5</v>
      </c>
      <c r="C6070" s="4" t="s">
        <v>7</v>
      </c>
      <c r="D6070" s="4" t="s">
        <v>10</v>
      </c>
      <c r="E6070" s="4" t="s">
        <v>8</v>
      </c>
    </row>
    <row r="6071" spans="1:9">
      <c r="A6071" t="n">
        <v>60214</v>
      </c>
      <c r="B6071" s="32" t="n">
        <v>51</v>
      </c>
      <c r="C6071" s="7" t="n">
        <v>4</v>
      </c>
      <c r="D6071" s="7" t="n">
        <v>5704</v>
      </c>
      <c r="E6071" s="7" t="s">
        <v>68</v>
      </c>
    </row>
    <row r="6072" spans="1:9">
      <c r="A6072" t="s">
        <v>4</v>
      </c>
      <c r="B6072" s="4" t="s">
        <v>5</v>
      </c>
      <c r="C6072" s="4" t="s">
        <v>10</v>
      </c>
    </row>
    <row r="6073" spans="1:9">
      <c r="A6073" t="n">
        <v>60227</v>
      </c>
      <c r="B6073" s="27" t="n">
        <v>16</v>
      </c>
      <c r="C6073" s="7" t="n">
        <v>0</v>
      </c>
    </row>
    <row r="6074" spans="1:9">
      <c r="A6074" t="s">
        <v>4</v>
      </c>
      <c r="B6074" s="4" t="s">
        <v>5</v>
      </c>
      <c r="C6074" s="4" t="s">
        <v>10</v>
      </c>
      <c r="D6074" s="4" t="s">
        <v>59</v>
      </c>
      <c r="E6074" s="4" t="s">
        <v>7</v>
      </c>
      <c r="F6074" s="4" t="s">
        <v>7</v>
      </c>
    </row>
    <row r="6075" spans="1:9">
      <c r="A6075" t="n">
        <v>60230</v>
      </c>
      <c r="B6075" s="37" t="n">
        <v>26</v>
      </c>
      <c r="C6075" s="7" t="n">
        <v>5704</v>
      </c>
      <c r="D6075" s="7" t="s">
        <v>615</v>
      </c>
      <c r="E6075" s="7" t="n">
        <v>2</v>
      </c>
      <c r="F6075" s="7" t="n">
        <v>0</v>
      </c>
    </row>
    <row r="6076" spans="1:9">
      <c r="A6076" t="s">
        <v>4</v>
      </c>
      <c r="B6076" s="4" t="s">
        <v>5</v>
      </c>
    </row>
    <row r="6077" spans="1:9">
      <c r="A6077" t="n">
        <v>60312</v>
      </c>
      <c r="B6077" s="38" t="n">
        <v>28</v>
      </c>
    </row>
    <row r="6078" spans="1:9">
      <c r="A6078" t="s">
        <v>4</v>
      </c>
      <c r="B6078" s="4" t="s">
        <v>5</v>
      </c>
      <c r="C6078" s="4" t="s">
        <v>10</v>
      </c>
      <c r="D6078" s="4" t="s">
        <v>10</v>
      </c>
      <c r="E6078" s="4" t="s">
        <v>10</v>
      </c>
    </row>
    <row r="6079" spans="1:9">
      <c r="A6079" t="n">
        <v>60313</v>
      </c>
      <c r="B6079" s="34" t="n">
        <v>61</v>
      </c>
      <c r="C6079" s="7" t="n">
        <v>0</v>
      </c>
      <c r="D6079" s="7" t="n">
        <v>5704</v>
      </c>
      <c r="E6079" s="7" t="n">
        <v>1000</v>
      </c>
    </row>
    <row r="6080" spans="1:9">
      <c r="A6080" t="s">
        <v>4</v>
      </c>
      <c r="B6080" s="4" t="s">
        <v>5</v>
      </c>
      <c r="C6080" s="4" t="s">
        <v>10</v>
      </c>
      <c r="D6080" s="4" t="s">
        <v>10</v>
      </c>
      <c r="E6080" s="4" t="s">
        <v>15</v>
      </c>
      <c r="F6080" s="4" t="s">
        <v>7</v>
      </c>
    </row>
    <row r="6081" spans="1:6">
      <c r="A6081" t="n">
        <v>60320</v>
      </c>
      <c r="B6081" s="64" t="n">
        <v>53</v>
      </c>
      <c r="C6081" s="7" t="n">
        <v>0</v>
      </c>
      <c r="D6081" s="7" t="n">
        <v>5704</v>
      </c>
      <c r="E6081" s="7" t="n">
        <v>10</v>
      </c>
      <c r="F6081" s="7" t="n">
        <v>0</v>
      </c>
    </row>
    <row r="6082" spans="1:6">
      <c r="A6082" t="s">
        <v>4</v>
      </c>
      <c r="B6082" s="4" t="s">
        <v>5</v>
      </c>
      <c r="C6082" s="4" t="s">
        <v>10</v>
      </c>
    </row>
    <row r="6083" spans="1:6">
      <c r="A6083" t="n">
        <v>60330</v>
      </c>
      <c r="B6083" s="65" t="n">
        <v>54</v>
      </c>
      <c r="C6083" s="7" t="n">
        <v>0</v>
      </c>
    </row>
    <row r="6084" spans="1:6">
      <c r="A6084" t="s">
        <v>4</v>
      </c>
      <c r="B6084" s="4" t="s">
        <v>5</v>
      </c>
      <c r="C6084" s="4" t="s">
        <v>7</v>
      </c>
      <c r="D6084" s="4" t="s">
        <v>10</v>
      </c>
      <c r="E6084" s="4" t="s">
        <v>8</v>
      </c>
    </row>
    <row r="6085" spans="1:6">
      <c r="A6085" t="n">
        <v>60333</v>
      </c>
      <c r="B6085" s="32" t="n">
        <v>51</v>
      </c>
      <c r="C6085" s="7" t="n">
        <v>4</v>
      </c>
      <c r="D6085" s="7" t="n">
        <v>0</v>
      </c>
      <c r="E6085" s="7" t="s">
        <v>100</v>
      </c>
    </row>
    <row r="6086" spans="1:6">
      <c r="A6086" t="s">
        <v>4</v>
      </c>
      <c r="B6086" s="4" t="s">
        <v>5</v>
      </c>
      <c r="C6086" s="4" t="s">
        <v>10</v>
      </c>
    </row>
    <row r="6087" spans="1:6">
      <c r="A6087" t="n">
        <v>60346</v>
      </c>
      <c r="B6087" s="27" t="n">
        <v>16</v>
      </c>
      <c r="C6087" s="7" t="n">
        <v>0</v>
      </c>
    </row>
    <row r="6088" spans="1:6">
      <c r="A6088" t="s">
        <v>4</v>
      </c>
      <c r="B6088" s="4" t="s">
        <v>5</v>
      </c>
      <c r="C6088" s="4" t="s">
        <v>10</v>
      </c>
      <c r="D6088" s="4" t="s">
        <v>59</v>
      </c>
      <c r="E6088" s="4" t="s">
        <v>7</v>
      </c>
      <c r="F6088" s="4" t="s">
        <v>7</v>
      </c>
    </row>
    <row r="6089" spans="1:6">
      <c r="A6089" t="n">
        <v>60349</v>
      </c>
      <c r="B6089" s="37" t="n">
        <v>26</v>
      </c>
      <c r="C6089" s="7" t="n">
        <v>0</v>
      </c>
      <c r="D6089" s="7" t="s">
        <v>616</v>
      </c>
      <c r="E6089" s="7" t="n">
        <v>2</v>
      </c>
      <c r="F6089" s="7" t="n">
        <v>0</v>
      </c>
    </row>
    <row r="6090" spans="1:6">
      <c r="A6090" t="s">
        <v>4</v>
      </c>
      <c r="B6090" s="4" t="s">
        <v>5</v>
      </c>
    </row>
    <row r="6091" spans="1:6">
      <c r="A6091" t="n">
        <v>60369</v>
      </c>
      <c r="B6091" s="38" t="n">
        <v>28</v>
      </c>
    </row>
    <row r="6092" spans="1:6">
      <c r="A6092" t="s">
        <v>4</v>
      </c>
      <c r="B6092" s="4" t="s">
        <v>5</v>
      </c>
      <c r="C6092" s="4" t="s">
        <v>10</v>
      </c>
      <c r="D6092" s="4" t="s">
        <v>10</v>
      </c>
      <c r="E6092" s="4" t="s">
        <v>10</v>
      </c>
    </row>
    <row r="6093" spans="1:6">
      <c r="A6093" t="n">
        <v>60370</v>
      </c>
      <c r="B6093" s="34" t="n">
        <v>61</v>
      </c>
      <c r="C6093" s="7" t="n">
        <v>1</v>
      </c>
      <c r="D6093" s="7" t="n">
        <v>5704</v>
      </c>
      <c r="E6093" s="7" t="n">
        <v>1000</v>
      </c>
    </row>
    <row r="6094" spans="1:6">
      <c r="A6094" t="s">
        <v>4</v>
      </c>
      <c r="B6094" s="4" t="s">
        <v>5</v>
      </c>
      <c r="C6094" s="4" t="s">
        <v>7</v>
      </c>
      <c r="D6094" s="4" t="s">
        <v>10</v>
      </c>
      <c r="E6094" s="4" t="s">
        <v>8</v>
      </c>
    </row>
    <row r="6095" spans="1:6">
      <c r="A6095" t="n">
        <v>60377</v>
      </c>
      <c r="B6095" s="32" t="n">
        <v>51</v>
      </c>
      <c r="C6095" s="7" t="n">
        <v>4</v>
      </c>
      <c r="D6095" s="7" t="n">
        <v>1</v>
      </c>
      <c r="E6095" s="7" t="s">
        <v>222</v>
      </c>
    </row>
    <row r="6096" spans="1:6">
      <c r="A6096" t="s">
        <v>4</v>
      </c>
      <c r="B6096" s="4" t="s">
        <v>5</v>
      </c>
      <c r="C6096" s="4" t="s">
        <v>10</v>
      </c>
    </row>
    <row r="6097" spans="1:6">
      <c r="A6097" t="n">
        <v>60390</v>
      </c>
      <c r="B6097" s="27" t="n">
        <v>16</v>
      </c>
      <c r="C6097" s="7" t="n">
        <v>0</v>
      </c>
    </row>
    <row r="6098" spans="1:6">
      <c r="A6098" t="s">
        <v>4</v>
      </c>
      <c r="B6098" s="4" t="s">
        <v>5</v>
      </c>
      <c r="C6098" s="4" t="s">
        <v>10</v>
      </c>
      <c r="D6098" s="4" t="s">
        <v>59</v>
      </c>
      <c r="E6098" s="4" t="s">
        <v>7</v>
      </c>
      <c r="F6098" s="4" t="s">
        <v>7</v>
      </c>
    </row>
    <row r="6099" spans="1:6">
      <c r="A6099" t="n">
        <v>60393</v>
      </c>
      <c r="B6099" s="37" t="n">
        <v>26</v>
      </c>
      <c r="C6099" s="7" t="n">
        <v>1</v>
      </c>
      <c r="D6099" s="7" t="s">
        <v>617</v>
      </c>
      <c r="E6099" s="7" t="n">
        <v>2</v>
      </c>
      <c r="F6099" s="7" t="n">
        <v>0</v>
      </c>
    </row>
    <row r="6100" spans="1:6">
      <c r="A6100" t="s">
        <v>4</v>
      </c>
      <c r="B6100" s="4" t="s">
        <v>5</v>
      </c>
    </row>
    <row r="6101" spans="1:6">
      <c r="A6101" t="n">
        <v>60499</v>
      </c>
      <c r="B6101" s="38" t="n">
        <v>28</v>
      </c>
    </row>
    <row r="6102" spans="1:6">
      <c r="A6102" t="s">
        <v>4</v>
      </c>
      <c r="B6102" s="4" t="s">
        <v>5</v>
      </c>
      <c r="C6102" s="4" t="s">
        <v>7</v>
      </c>
      <c r="D6102" s="4" t="s">
        <v>10</v>
      </c>
      <c r="E6102" s="4" t="s">
        <v>7</v>
      </c>
    </row>
    <row r="6103" spans="1:6">
      <c r="A6103" t="n">
        <v>60500</v>
      </c>
      <c r="B6103" s="17" t="n">
        <v>49</v>
      </c>
      <c r="C6103" s="7" t="n">
        <v>1</v>
      </c>
      <c r="D6103" s="7" t="n">
        <v>3000</v>
      </c>
      <c r="E6103" s="7" t="n">
        <v>0</v>
      </c>
    </row>
    <row r="6104" spans="1:6">
      <c r="A6104" t="s">
        <v>4</v>
      </c>
      <c r="B6104" s="4" t="s">
        <v>5</v>
      </c>
      <c r="C6104" s="4" t="s">
        <v>7</v>
      </c>
      <c r="D6104" s="4" t="s">
        <v>10</v>
      </c>
      <c r="E6104" s="4" t="s">
        <v>15</v>
      </c>
    </row>
    <row r="6105" spans="1:6">
      <c r="A6105" t="n">
        <v>60505</v>
      </c>
      <c r="B6105" s="41" t="n">
        <v>58</v>
      </c>
      <c r="C6105" s="7" t="n">
        <v>0</v>
      </c>
      <c r="D6105" s="7" t="n">
        <v>1000</v>
      </c>
      <c r="E6105" s="7" t="n">
        <v>1</v>
      </c>
    </row>
    <row r="6106" spans="1:6">
      <c r="A6106" t="s">
        <v>4</v>
      </c>
      <c r="B6106" s="4" t="s">
        <v>5</v>
      </c>
      <c r="C6106" s="4" t="s">
        <v>7</v>
      </c>
      <c r="D6106" s="4" t="s">
        <v>10</v>
      </c>
    </row>
    <row r="6107" spans="1:6">
      <c r="A6107" t="n">
        <v>60513</v>
      </c>
      <c r="B6107" s="41" t="n">
        <v>58</v>
      </c>
      <c r="C6107" s="7" t="n">
        <v>255</v>
      </c>
      <c r="D6107" s="7" t="n">
        <v>0</v>
      </c>
    </row>
    <row r="6108" spans="1:6">
      <c r="A6108" t="s">
        <v>4</v>
      </c>
      <c r="B6108" s="4" t="s">
        <v>5</v>
      </c>
      <c r="C6108" s="4" t="s">
        <v>7</v>
      </c>
      <c r="D6108" s="4" t="s">
        <v>7</v>
      </c>
    </row>
    <row r="6109" spans="1:6">
      <c r="A6109" t="n">
        <v>60517</v>
      </c>
      <c r="B6109" s="17" t="n">
        <v>49</v>
      </c>
      <c r="C6109" s="7" t="n">
        <v>2</v>
      </c>
      <c r="D6109" s="7" t="n">
        <v>0</v>
      </c>
    </row>
    <row r="6110" spans="1:6">
      <c r="A6110" t="s">
        <v>4</v>
      </c>
      <c r="B6110" s="4" t="s">
        <v>5</v>
      </c>
      <c r="C6110" s="4" t="s">
        <v>7</v>
      </c>
      <c r="D6110" s="4" t="s">
        <v>10</v>
      </c>
      <c r="E6110" s="4" t="s">
        <v>10</v>
      </c>
    </row>
    <row r="6111" spans="1:6">
      <c r="A6111" t="n">
        <v>60520</v>
      </c>
      <c r="B6111" s="17" t="n">
        <v>49</v>
      </c>
      <c r="C6111" s="7" t="n">
        <v>5</v>
      </c>
      <c r="D6111" s="7" t="n">
        <v>1</v>
      </c>
      <c r="E6111" s="7" t="n">
        <v>1</v>
      </c>
    </row>
    <row r="6112" spans="1:6">
      <c r="A6112" t="s">
        <v>4</v>
      </c>
      <c r="B6112" s="4" t="s">
        <v>5</v>
      </c>
      <c r="C6112" s="4" t="s">
        <v>7</v>
      </c>
      <c r="D6112" s="4" t="s">
        <v>10</v>
      </c>
      <c r="E6112" s="4" t="s">
        <v>10</v>
      </c>
      <c r="F6112" s="4" t="s">
        <v>10</v>
      </c>
      <c r="G6112" s="4" t="s">
        <v>10</v>
      </c>
      <c r="H6112" s="4" t="s">
        <v>7</v>
      </c>
    </row>
    <row r="6113" spans="1:8">
      <c r="A6113" t="n">
        <v>60526</v>
      </c>
      <c r="B6113" s="42" t="n">
        <v>25</v>
      </c>
      <c r="C6113" s="7" t="n">
        <v>5</v>
      </c>
      <c r="D6113" s="7" t="n">
        <v>420</v>
      </c>
      <c r="E6113" s="7" t="n">
        <v>300</v>
      </c>
      <c r="F6113" s="7" t="n">
        <v>65535</v>
      </c>
      <c r="G6113" s="7" t="n">
        <v>65535</v>
      </c>
      <c r="H6113" s="7" t="n">
        <v>100</v>
      </c>
    </row>
    <row r="6114" spans="1:8">
      <c r="A6114" t="s">
        <v>4</v>
      </c>
      <c r="B6114" s="4" t="s">
        <v>5</v>
      </c>
      <c r="C6114" s="4" t="s">
        <v>10</v>
      </c>
      <c r="D6114" s="4" t="s">
        <v>7</v>
      </c>
      <c r="E6114" s="4" t="s">
        <v>59</v>
      </c>
      <c r="F6114" s="4" t="s">
        <v>7</v>
      </c>
      <c r="G6114" s="4" t="s">
        <v>7</v>
      </c>
    </row>
    <row r="6115" spans="1:8">
      <c r="A6115" t="n">
        <v>60537</v>
      </c>
      <c r="B6115" s="43" t="n">
        <v>24</v>
      </c>
      <c r="C6115" s="7" t="n">
        <v>65533</v>
      </c>
      <c r="D6115" s="7" t="n">
        <v>7</v>
      </c>
      <c r="E6115" s="7" t="s">
        <v>618</v>
      </c>
      <c r="F6115" s="7" t="n">
        <v>2</v>
      </c>
      <c r="G6115" s="7" t="n">
        <v>0</v>
      </c>
    </row>
    <row r="6116" spans="1:8">
      <c r="A6116" t="s">
        <v>4</v>
      </c>
      <c r="B6116" s="4" t="s">
        <v>5</v>
      </c>
    </row>
    <row r="6117" spans="1:8">
      <c r="A6117" t="n">
        <v>60597</v>
      </c>
      <c r="B6117" s="38" t="n">
        <v>28</v>
      </c>
    </row>
    <row r="6118" spans="1:8">
      <c r="A6118" t="s">
        <v>4</v>
      </c>
      <c r="B6118" s="4" t="s">
        <v>5</v>
      </c>
      <c r="C6118" s="4" t="s">
        <v>10</v>
      </c>
      <c r="D6118" s="4" t="s">
        <v>7</v>
      </c>
      <c r="E6118" s="4" t="s">
        <v>59</v>
      </c>
      <c r="F6118" s="4" t="s">
        <v>7</v>
      </c>
      <c r="G6118" s="4" t="s">
        <v>7</v>
      </c>
    </row>
    <row r="6119" spans="1:8">
      <c r="A6119" t="n">
        <v>60598</v>
      </c>
      <c r="B6119" s="43" t="n">
        <v>24</v>
      </c>
      <c r="C6119" s="7" t="n">
        <v>65533</v>
      </c>
      <c r="D6119" s="7" t="n">
        <v>7</v>
      </c>
      <c r="E6119" s="7" t="s">
        <v>619</v>
      </c>
      <c r="F6119" s="7" t="n">
        <v>2</v>
      </c>
      <c r="G6119" s="7" t="n">
        <v>0</v>
      </c>
    </row>
    <row r="6120" spans="1:8">
      <c r="A6120" t="s">
        <v>4</v>
      </c>
      <c r="B6120" s="4" t="s">
        <v>5</v>
      </c>
    </row>
    <row r="6121" spans="1:8">
      <c r="A6121" t="n">
        <v>60680</v>
      </c>
      <c r="B6121" s="38" t="n">
        <v>28</v>
      </c>
    </row>
    <row r="6122" spans="1:8">
      <c r="A6122" t="s">
        <v>4</v>
      </c>
      <c r="B6122" s="4" t="s">
        <v>5</v>
      </c>
      <c r="C6122" s="4" t="s">
        <v>10</v>
      </c>
      <c r="D6122" s="4" t="s">
        <v>7</v>
      </c>
      <c r="E6122" s="4" t="s">
        <v>59</v>
      </c>
      <c r="F6122" s="4" t="s">
        <v>7</v>
      </c>
      <c r="G6122" s="4" t="s">
        <v>7</v>
      </c>
    </row>
    <row r="6123" spans="1:8">
      <c r="A6123" t="n">
        <v>60681</v>
      </c>
      <c r="B6123" s="43" t="n">
        <v>24</v>
      </c>
      <c r="C6123" s="7" t="n">
        <v>65533</v>
      </c>
      <c r="D6123" s="7" t="n">
        <v>7</v>
      </c>
      <c r="E6123" s="7" t="s">
        <v>620</v>
      </c>
      <c r="F6123" s="7" t="n">
        <v>2</v>
      </c>
      <c r="G6123" s="7" t="n">
        <v>0</v>
      </c>
    </row>
    <row r="6124" spans="1:8">
      <c r="A6124" t="s">
        <v>4</v>
      </c>
      <c r="B6124" s="4" t="s">
        <v>5</v>
      </c>
    </row>
    <row r="6125" spans="1:8">
      <c r="A6125" t="n">
        <v>60831</v>
      </c>
      <c r="B6125" s="38" t="n">
        <v>28</v>
      </c>
    </row>
    <row r="6126" spans="1:8">
      <c r="A6126" t="s">
        <v>4</v>
      </c>
      <c r="B6126" s="4" t="s">
        <v>5</v>
      </c>
      <c r="C6126" s="4" t="s">
        <v>7</v>
      </c>
    </row>
    <row r="6127" spans="1:8">
      <c r="A6127" t="n">
        <v>60832</v>
      </c>
      <c r="B6127" s="44" t="n">
        <v>27</v>
      </c>
      <c r="C6127" s="7" t="n">
        <v>0</v>
      </c>
    </row>
    <row r="6128" spans="1:8">
      <c r="A6128" t="s">
        <v>4</v>
      </c>
      <c r="B6128" s="4" t="s">
        <v>5</v>
      </c>
      <c r="C6128" s="4" t="s">
        <v>7</v>
      </c>
    </row>
    <row r="6129" spans="1:8">
      <c r="A6129" t="n">
        <v>60834</v>
      </c>
      <c r="B6129" s="44" t="n">
        <v>27</v>
      </c>
      <c r="C6129" s="7" t="n">
        <v>1</v>
      </c>
    </row>
    <row r="6130" spans="1:8">
      <c r="A6130" t="s">
        <v>4</v>
      </c>
      <c r="B6130" s="4" t="s">
        <v>5</v>
      </c>
      <c r="C6130" s="4" t="s">
        <v>7</v>
      </c>
      <c r="D6130" s="4" t="s">
        <v>10</v>
      </c>
      <c r="E6130" s="4" t="s">
        <v>10</v>
      </c>
      <c r="F6130" s="4" t="s">
        <v>10</v>
      </c>
      <c r="G6130" s="4" t="s">
        <v>10</v>
      </c>
      <c r="H6130" s="4" t="s">
        <v>7</v>
      </c>
    </row>
    <row r="6131" spans="1:8">
      <c r="A6131" t="n">
        <v>60836</v>
      </c>
      <c r="B6131" s="42" t="n">
        <v>25</v>
      </c>
      <c r="C6131" s="7" t="n">
        <v>5</v>
      </c>
      <c r="D6131" s="7" t="n">
        <v>65535</v>
      </c>
      <c r="E6131" s="7" t="n">
        <v>65535</v>
      </c>
      <c r="F6131" s="7" t="n">
        <v>65535</v>
      </c>
      <c r="G6131" s="7" t="n">
        <v>65535</v>
      </c>
      <c r="H6131" s="7" t="n">
        <v>0</v>
      </c>
    </row>
    <row r="6132" spans="1:8">
      <c r="A6132" t="s">
        <v>4</v>
      </c>
      <c r="B6132" s="4" t="s">
        <v>5</v>
      </c>
      <c r="C6132" s="4" t="s">
        <v>10</v>
      </c>
    </row>
    <row r="6133" spans="1:8">
      <c r="A6133" t="n">
        <v>60847</v>
      </c>
      <c r="B6133" s="27" t="n">
        <v>16</v>
      </c>
      <c r="C6133" s="7" t="n">
        <v>500</v>
      </c>
    </row>
    <row r="6134" spans="1:8">
      <c r="A6134" t="s">
        <v>4</v>
      </c>
      <c r="B6134" s="4" t="s">
        <v>5</v>
      </c>
      <c r="C6134" s="4" t="s">
        <v>7</v>
      </c>
      <c r="D6134" s="4" t="s">
        <v>10</v>
      </c>
      <c r="E6134" s="4" t="s">
        <v>15</v>
      </c>
      <c r="F6134" s="4" t="s">
        <v>10</v>
      </c>
      <c r="G6134" s="4" t="s">
        <v>16</v>
      </c>
      <c r="H6134" s="4" t="s">
        <v>16</v>
      </c>
      <c r="I6134" s="4" t="s">
        <v>10</v>
      </c>
      <c r="J6134" s="4" t="s">
        <v>10</v>
      </c>
      <c r="K6134" s="4" t="s">
        <v>16</v>
      </c>
      <c r="L6134" s="4" t="s">
        <v>16</v>
      </c>
      <c r="M6134" s="4" t="s">
        <v>16</v>
      </c>
      <c r="N6134" s="4" t="s">
        <v>16</v>
      </c>
      <c r="O6134" s="4" t="s">
        <v>8</v>
      </c>
    </row>
    <row r="6135" spans="1:8">
      <c r="A6135" t="n">
        <v>60850</v>
      </c>
      <c r="B6135" s="18" t="n">
        <v>50</v>
      </c>
      <c r="C6135" s="7" t="n">
        <v>0</v>
      </c>
      <c r="D6135" s="7" t="n">
        <v>12105</v>
      </c>
      <c r="E6135" s="7" t="n">
        <v>1</v>
      </c>
      <c r="F6135" s="7" t="n">
        <v>0</v>
      </c>
      <c r="G6135" s="7" t="n">
        <v>0</v>
      </c>
      <c r="H6135" s="7" t="n">
        <v>0</v>
      </c>
      <c r="I6135" s="7" t="n">
        <v>0</v>
      </c>
      <c r="J6135" s="7" t="n">
        <v>65533</v>
      </c>
      <c r="K6135" s="7" t="n">
        <v>0</v>
      </c>
      <c r="L6135" s="7" t="n">
        <v>0</v>
      </c>
      <c r="M6135" s="7" t="n">
        <v>0</v>
      </c>
      <c r="N6135" s="7" t="n">
        <v>0</v>
      </c>
      <c r="O6135" s="7" t="s">
        <v>20</v>
      </c>
    </row>
    <row r="6136" spans="1:8">
      <c r="A6136" t="s">
        <v>4</v>
      </c>
      <c r="B6136" s="4" t="s">
        <v>5</v>
      </c>
      <c r="C6136" s="4" t="s">
        <v>7</v>
      </c>
      <c r="D6136" s="4" t="s">
        <v>10</v>
      </c>
      <c r="E6136" s="4" t="s">
        <v>10</v>
      </c>
      <c r="F6136" s="4" t="s">
        <v>10</v>
      </c>
      <c r="G6136" s="4" t="s">
        <v>10</v>
      </c>
      <c r="H6136" s="4" t="s">
        <v>7</v>
      </c>
    </row>
    <row r="6137" spans="1:8">
      <c r="A6137" t="n">
        <v>60889</v>
      </c>
      <c r="B6137" s="42" t="n">
        <v>25</v>
      </c>
      <c r="C6137" s="7" t="n">
        <v>5</v>
      </c>
      <c r="D6137" s="7" t="n">
        <v>65535</v>
      </c>
      <c r="E6137" s="7" t="n">
        <v>65535</v>
      </c>
      <c r="F6137" s="7" t="n">
        <v>65535</v>
      </c>
      <c r="G6137" s="7" t="n">
        <v>65535</v>
      </c>
      <c r="H6137" s="7" t="n">
        <v>0</v>
      </c>
    </row>
    <row r="6138" spans="1:8">
      <c r="A6138" t="s">
        <v>4</v>
      </c>
      <c r="B6138" s="4" t="s">
        <v>5</v>
      </c>
      <c r="C6138" s="4" t="s">
        <v>10</v>
      </c>
      <c r="D6138" s="4" t="s">
        <v>7</v>
      </c>
      <c r="E6138" s="4" t="s">
        <v>59</v>
      </c>
      <c r="F6138" s="4" t="s">
        <v>7</v>
      </c>
      <c r="G6138" s="4" t="s">
        <v>7</v>
      </c>
    </row>
    <row r="6139" spans="1:8">
      <c r="A6139" t="n">
        <v>60900</v>
      </c>
      <c r="B6139" s="43" t="n">
        <v>24</v>
      </c>
      <c r="C6139" s="7" t="n">
        <v>65533</v>
      </c>
      <c r="D6139" s="7" t="n">
        <v>11</v>
      </c>
      <c r="E6139" s="7" t="s">
        <v>621</v>
      </c>
      <c r="F6139" s="7" t="n">
        <v>2</v>
      </c>
      <c r="G6139" s="7" t="n">
        <v>0</v>
      </c>
    </row>
    <row r="6140" spans="1:8">
      <c r="A6140" t="s">
        <v>4</v>
      </c>
      <c r="B6140" s="4" t="s">
        <v>5</v>
      </c>
    </row>
    <row r="6141" spans="1:8">
      <c r="A6141" t="n">
        <v>60930</v>
      </c>
      <c r="B6141" s="38" t="n">
        <v>28</v>
      </c>
    </row>
    <row r="6142" spans="1:8">
      <c r="A6142" t="s">
        <v>4</v>
      </c>
      <c r="B6142" s="4" t="s">
        <v>5</v>
      </c>
      <c r="C6142" s="4" t="s">
        <v>7</v>
      </c>
    </row>
    <row r="6143" spans="1:8">
      <c r="A6143" t="n">
        <v>60931</v>
      </c>
      <c r="B6143" s="44" t="n">
        <v>27</v>
      </c>
      <c r="C6143" s="7" t="n">
        <v>0</v>
      </c>
    </row>
    <row r="6144" spans="1:8">
      <c r="A6144" t="s">
        <v>4</v>
      </c>
      <c r="B6144" s="4" t="s">
        <v>5</v>
      </c>
      <c r="C6144" s="4" t="s">
        <v>7</v>
      </c>
    </row>
    <row r="6145" spans="1:15">
      <c r="A6145" t="n">
        <v>60933</v>
      </c>
      <c r="B6145" s="44" t="n">
        <v>27</v>
      </c>
      <c r="C6145" s="7" t="n">
        <v>1</v>
      </c>
    </row>
    <row r="6146" spans="1:15">
      <c r="A6146" t="s">
        <v>4</v>
      </c>
      <c r="B6146" s="4" t="s">
        <v>5</v>
      </c>
      <c r="C6146" s="4" t="s">
        <v>7</v>
      </c>
      <c r="D6146" s="4" t="s">
        <v>10</v>
      </c>
      <c r="E6146" s="4" t="s">
        <v>10</v>
      </c>
      <c r="F6146" s="4" t="s">
        <v>10</v>
      </c>
      <c r="G6146" s="4" t="s">
        <v>10</v>
      </c>
      <c r="H6146" s="4" t="s">
        <v>7</v>
      </c>
    </row>
    <row r="6147" spans="1:15">
      <c r="A6147" t="n">
        <v>60935</v>
      </c>
      <c r="B6147" s="42" t="n">
        <v>25</v>
      </c>
      <c r="C6147" s="7" t="n">
        <v>5</v>
      </c>
      <c r="D6147" s="7" t="n">
        <v>65535</v>
      </c>
      <c r="E6147" s="7" t="n">
        <v>65535</v>
      </c>
      <c r="F6147" s="7" t="n">
        <v>65535</v>
      </c>
      <c r="G6147" s="7" t="n">
        <v>65535</v>
      </c>
      <c r="H6147" s="7" t="n">
        <v>0</v>
      </c>
    </row>
    <row r="6148" spans="1:15">
      <c r="A6148" t="s">
        <v>4</v>
      </c>
      <c r="B6148" s="4" t="s">
        <v>5</v>
      </c>
      <c r="C6148" s="4" t="s">
        <v>10</v>
      </c>
    </row>
    <row r="6149" spans="1:15">
      <c r="A6149" t="n">
        <v>60946</v>
      </c>
      <c r="B6149" s="27" t="n">
        <v>16</v>
      </c>
      <c r="C6149" s="7" t="n">
        <v>500</v>
      </c>
    </row>
    <row r="6150" spans="1:15">
      <c r="A6150" t="s">
        <v>4</v>
      </c>
      <c r="B6150" s="4" t="s">
        <v>5</v>
      </c>
      <c r="C6150" s="4" t="s">
        <v>7</v>
      </c>
      <c r="D6150" s="4" t="s">
        <v>10</v>
      </c>
      <c r="E6150" s="4" t="s">
        <v>7</v>
      </c>
      <c r="F6150" s="4" t="s">
        <v>7</v>
      </c>
      <c r="G6150" s="4" t="s">
        <v>11</v>
      </c>
    </row>
    <row r="6151" spans="1:15">
      <c r="A6151" t="n">
        <v>60949</v>
      </c>
      <c r="B6151" s="9" t="n">
        <v>5</v>
      </c>
      <c r="C6151" s="7" t="n">
        <v>30</v>
      </c>
      <c r="D6151" s="7" t="n">
        <v>6496</v>
      </c>
      <c r="E6151" s="7" t="n">
        <v>8</v>
      </c>
      <c r="F6151" s="7" t="n">
        <v>1</v>
      </c>
      <c r="G6151" s="10" t="n">
        <f t="normal" ca="1">A6167</f>
        <v>0</v>
      </c>
    </row>
    <row r="6152" spans="1:15">
      <c r="A6152" t="s">
        <v>4</v>
      </c>
      <c r="B6152" s="4" t="s">
        <v>5</v>
      </c>
      <c r="C6152" s="4" t="s">
        <v>7</v>
      </c>
      <c r="D6152" s="4" t="s">
        <v>10</v>
      </c>
      <c r="E6152" s="4" t="s">
        <v>15</v>
      </c>
      <c r="F6152" s="4" t="s">
        <v>10</v>
      </c>
      <c r="G6152" s="4" t="s">
        <v>16</v>
      </c>
      <c r="H6152" s="4" t="s">
        <v>16</v>
      </c>
      <c r="I6152" s="4" t="s">
        <v>10</v>
      </c>
      <c r="J6152" s="4" t="s">
        <v>10</v>
      </c>
      <c r="K6152" s="4" t="s">
        <v>16</v>
      </c>
      <c r="L6152" s="4" t="s">
        <v>16</v>
      </c>
      <c r="M6152" s="4" t="s">
        <v>16</v>
      </c>
      <c r="N6152" s="4" t="s">
        <v>16</v>
      </c>
      <c r="O6152" s="4" t="s">
        <v>8</v>
      </c>
    </row>
    <row r="6153" spans="1:15">
      <c r="A6153" t="n">
        <v>60959</v>
      </c>
      <c r="B6153" s="18" t="n">
        <v>50</v>
      </c>
      <c r="C6153" s="7" t="n">
        <v>0</v>
      </c>
      <c r="D6153" s="7" t="n">
        <v>12105</v>
      </c>
      <c r="E6153" s="7" t="n">
        <v>1</v>
      </c>
      <c r="F6153" s="7" t="n">
        <v>0</v>
      </c>
      <c r="G6153" s="7" t="n">
        <v>0</v>
      </c>
      <c r="H6153" s="7" t="n">
        <v>0</v>
      </c>
      <c r="I6153" s="7" t="n">
        <v>0</v>
      </c>
      <c r="J6153" s="7" t="n">
        <v>65533</v>
      </c>
      <c r="K6153" s="7" t="n">
        <v>0</v>
      </c>
      <c r="L6153" s="7" t="n">
        <v>0</v>
      </c>
      <c r="M6153" s="7" t="n">
        <v>0</v>
      </c>
      <c r="N6153" s="7" t="n">
        <v>0</v>
      </c>
      <c r="O6153" s="7" t="s">
        <v>20</v>
      </c>
    </row>
    <row r="6154" spans="1:15">
      <c r="A6154" t="s">
        <v>4</v>
      </c>
      <c r="B6154" s="4" t="s">
        <v>5</v>
      </c>
      <c r="C6154" s="4" t="s">
        <v>7</v>
      </c>
      <c r="D6154" s="4" t="s">
        <v>10</v>
      </c>
      <c r="E6154" s="4" t="s">
        <v>10</v>
      </c>
      <c r="F6154" s="4" t="s">
        <v>10</v>
      </c>
      <c r="G6154" s="4" t="s">
        <v>10</v>
      </c>
      <c r="H6154" s="4" t="s">
        <v>7</v>
      </c>
    </row>
    <row r="6155" spans="1:15">
      <c r="A6155" t="n">
        <v>60998</v>
      </c>
      <c r="B6155" s="42" t="n">
        <v>25</v>
      </c>
      <c r="C6155" s="7" t="n">
        <v>5</v>
      </c>
      <c r="D6155" s="7" t="n">
        <v>65535</v>
      </c>
      <c r="E6155" s="7" t="n">
        <v>65535</v>
      </c>
      <c r="F6155" s="7" t="n">
        <v>65535</v>
      </c>
      <c r="G6155" s="7" t="n">
        <v>65535</v>
      </c>
      <c r="H6155" s="7" t="n">
        <v>0</v>
      </c>
    </row>
    <row r="6156" spans="1:15">
      <c r="A6156" t="s">
        <v>4</v>
      </c>
      <c r="B6156" s="4" t="s">
        <v>5</v>
      </c>
      <c r="C6156" s="4" t="s">
        <v>10</v>
      </c>
      <c r="D6156" s="4" t="s">
        <v>7</v>
      </c>
      <c r="E6156" s="4" t="s">
        <v>59</v>
      </c>
      <c r="F6156" s="4" t="s">
        <v>7</v>
      </c>
      <c r="G6156" s="4" t="s">
        <v>7</v>
      </c>
    </row>
    <row r="6157" spans="1:15">
      <c r="A6157" t="n">
        <v>61009</v>
      </c>
      <c r="B6157" s="43" t="n">
        <v>24</v>
      </c>
      <c r="C6157" s="7" t="n">
        <v>65533</v>
      </c>
      <c r="D6157" s="7" t="n">
        <v>11</v>
      </c>
      <c r="E6157" s="7" t="s">
        <v>622</v>
      </c>
      <c r="F6157" s="7" t="n">
        <v>2</v>
      </c>
      <c r="G6157" s="7" t="n">
        <v>0</v>
      </c>
    </row>
    <row r="6158" spans="1:15">
      <c r="A6158" t="s">
        <v>4</v>
      </c>
      <c r="B6158" s="4" t="s">
        <v>5</v>
      </c>
    </row>
    <row r="6159" spans="1:15">
      <c r="A6159" t="n">
        <v>61082</v>
      </c>
      <c r="B6159" s="38" t="n">
        <v>28</v>
      </c>
    </row>
    <row r="6160" spans="1:15">
      <c r="A6160" t="s">
        <v>4</v>
      </c>
      <c r="B6160" s="4" t="s">
        <v>5</v>
      </c>
      <c r="C6160" s="4" t="s">
        <v>7</v>
      </c>
    </row>
    <row r="6161" spans="1:15">
      <c r="A6161" t="n">
        <v>61083</v>
      </c>
      <c r="B6161" s="44" t="n">
        <v>27</v>
      </c>
      <c r="C6161" s="7" t="n">
        <v>0</v>
      </c>
    </row>
    <row r="6162" spans="1:15">
      <c r="A6162" t="s">
        <v>4</v>
      </c>
      <c r="B6162" s="4" t="s">
        <v>5</v>
      </c>
      <c r="C6162" s="4" t="s">
        <v>7</v>
      </c>
    </row>
    <row r="6163" spans="1:15">
      <c r="A6163" t="n">
        <v>61085</v>
      </c>
      <c r="B6163" s="44" t="n">
        <v>27</v>
      </c>
      <c r="C6163" s="7" t="n">
        <v>1</v>
      </c>
    </row>
    <row r="6164" spans="1:15">
      <c r="A6164" t="s">
        <v>4</v>
      </c>
      <c r="B6164" s="4" t="s">
        <v>5</v>
      </c>
      <c r="C6164" s="4" t="s">
        <v>10</v>
      </c>
    </row>
    <row r="6165" spans="1:15">
      <c r="A6165" t="n">
        <v>61087</v>
      </c>
      <c r="B6165" s="27" t="n">
        <v>16</v>
      </c>
      <c r="C6165" s="7" t="n">
        <v>300</v>
      </c>
    </row>
    <row r="6166" spans="1:15">
      <c r="A6166" t="s">
        <v>4</v>
      </c>
      <c r="B6166" s="4" t="s">
        <v>5</v>
      </c>
      <c r="C6166" s="4" t="s">
        <v>7</v>
      </c>
      <c r="D6166" s="4" t="s">
        <v>10</v>
      </c>
      <c r="E6166" s="4" t="s">
        <v>7</v>
      </c>
      <c r="F6166" s="4" t="s">
        <v>7</v>
      </c>
      <c r="G6166" s="4" t="s">
        <v>11</v>
      </c>
    </row>
    <row r="6167" spans="1:15">
      <c r="A6167" t="n">
        <v>61090</v>
      </c>
      <c r="B6167" s="9" t="n">
        <v>5</v>
      </c>
      <c r="C6167" s="7" t="n">
        <v>30</v>
      </c>
      <c r="D6167" s="7" t="n">
        <v>6496</v>
      </c>
      <c r="E6167" s="7" t="n">
        <v>8</v>
      </c>
      <c r="F6167" s="7" t="n">
        <v>1</v>
      </c>
      <c r="G6167" s="10" t="n">
        <f t="normal" ca="1">A6183</f>
        <v>0</v>
      </c>
    </row>
    <row r="6168" spans="1:15">
      <c r="A6168" t="s">
        <v>4</v>
      </c>
      <c r="B6168" s="4" t="s">
        <v>5</v>
      </c>
      <c r="C6168" s="4" t="s">
        <v>7</v>
      </c>
      <c r="D6168" s="4" t="s">
        <v>10</v>
      </c>
      <c r="E6168" s="4" t="s">
        <v>15</v>
      </c>
      <c r="F6168" s="4" t="s">
        <v>10</v>
      </c>
      <c r="G6168" s="4" t="s">
        <v>16</v>
      </c>
      <c r="H6168" s="4" t="s">
        <v>16</v>
      </c>
      <c r="I6168" s="4" t="s">
        <v>10</v>
      </c>
      <c r="J6168" s="4" t="s">
        <v>10</v>
      </c>
      <c r="K6168" s="4" t="s">
        <v>16</v>
      </c>
      <c r="L6168" s="4" t="s">
        <v>16</v>
      </c>
      <c r="M6168" s="4" t="s">
        <v>16</v>
      </c>
      <c r="N6168" s="4" t="s">
        <v>16</v>
      </c>
      <c r="O6168" s="4" t="s">
        <v>8</v>
      </c>
    </row>
    <row r="6169" spans="1:15">
      <c r="A6169" t="n">
        <v>61100</v>
      </c>
      <c r="B6169" s="18" t="n">
        <v>50</v>
      </c>
      <c r="C6169" s="7" t="n">
        <v>0</v>
      </c>
      <c r="D6169" s="7" t="n">
        <v>12105</v>
      </c>
      <c r="E6169" s="7" t="n">
        <v>1</v>
      </c>
      <c r="F6169" s="7" t="n">
        <v>0</v>
      </c>
      <c r="G6169" s="7" t="n">
        <v>0</v>
      </c>
      <c r="H6169" s="7" t="n">
        <v>0</v>
      </c>
      <c r="I6169" s="7" t="n">
        <v>0</v>
      </c>
      <c r="J6169" s="7" t="n">
        <v>65533</v>
      </c>
      <c r="K6169" s="7" t="n">
        <v>0</v>
      </c>
      <c r="L6169" s="7" t="n">
        <v>0</v>
      </c>
      <c r="M6169" s="7" t="n">
        <v>0</v>
      </c>
      <c r="N6169" s="7" t="n">
        <v>0</v>
      </c>
      <c r="O6169" s="7" t="s">
        <v>20</v>
      </c>
    </row>
    <row r="6170" spans="1:15">
      <c r="A6170" t="s">
        <v>4</v>
      </c>
      <c r="B6170" s="4" t="s">
        <v>5</v>
      </c>
      <c r="C6170" s="4" t="s">
        <v>7</v>
      </c>
      <c r="D6170" s="4" t="s">
        <v>10</v>
      </c>
      <c r="E6170" s="4" t="s">
        <v>10</v>
      </c>
      <c r="F6170" s="4" t="s">
        <v>10</v>
      </c>
      <c r="G6170" s="4" t="s">
        <v>10</v>
      </c>
      <c r="H6170" s="4" t="s">
        <v>7</v>
      </c>
    </row>
    <row r="6171" spans="1:15">
      <c r="A6171" t="n">
        <v>61139</v>
      </c>
      <c r="B6171" s="42" t="n">
        <v>25</v>
      </c>
      <c r="C6171" s="7" t="n">
        <v>5</v>
      </c>
      <c r="D6171" s="7" t="n">
        <v>65535</v>
      </c>
      <c r="E6171" s="7" t="n">
        <v>65535</v>
      </c>
      <c r="F6171" s="7" t="n">
        <v>65535</v>
      </c>
      <c r="G6171" s="7" t="n">
        <v>65535</v>
      </c>
      <c r="H6171" s="7" t="n">
        <v>0</v>
      </c>
    </row>
    <row r="6172" spans="1:15">
      <c r="A6172" t="s">
        <v>4</v>
      </c>
      <c r="B6172" s="4" t="s">
        <v>5</v>
      </c>
      <c r="C6172" s="4" t="s">
        <v>10</v>
      </c>
      <c r="D6172" s="4" t="s">
        <v>7</v>
      </c>
      <c r="E6172" s="4" t="s">
        <v>59</v>
      </c>
      <c r="F6172" s="4" t="s">
        <v>7</v>
      </c>
      <c r="G6172" s="4" t="s">
        <v>7</v>
      </c>
    </row>
    <row r="6173" spans="1:15">
      <c r="A6173" t="n">
        <v>61150</v>
      </c>
      <c r="B6173" s="43" t="n">
        <v>24</v>
      </c>
      <c r="C6173" s="7" t="n">
        <v>65533</v>
      </c>
      <c r="D6173" s="7" t="n">
        <v>11</v>
      </c>
      <c r="E6173" s="7" t="s">
        <v>623</v>
      </c>
      <c r="F6173" s="7" t="n">
        <v>2</v>
      </c>
      <c r="G6173" s="7" t="n">
        <v>0</v>
      </c>
    </row>
    <row r="6174" spans="1:15">
      <c r="A6174" t="s">
        <v>4</v>
      </c>
      <c r="B6174" s="4" t="s">
        <v>5</v>
      </c>
    </row>
    <row r="6175" spans="1:15">
      <c r="A6175" t="n">
        <v>61254</v>
      </c>
      <c r="B6175" s="38" t="n">
        <v>28</v>
      </c>
    </row>
    <row r="6176" spans="1:15">
      <c r="A6176" t="s">
        <v>4</v>
      </c>
      <c r="B6176" s="4" t="s">
        <v>5</v>
      </c>
      <c r="C6176" s="4" t="s">
        <v>7</v>
      </c>
    </row>
    <row r="6177" spans="1:15">
      <c r="A6177" t="n">
        <v>61255</v>
      </c>
      <c r="B6177" s="44" t="n">
        <v>27</v>
      </c>
      <c r="C6177" s="7" t="n">
        <v>0</v>
      </c>
    </row>
    <row r="6178" spans="1:15">
      <c r="A6178" t="s">
        <v>4</v>
      </c>
      <c r="B6178" s="4" t="s">
        <v>5</v>
      </c>
      <c r="C6178" s="4" t="s">
        <v>7</v>
      </c>
    </row>
    <row r="6179" spans="1:15">
      <c r="A6179" t="n">
        <v>61257</v>
      </c>
      <c r="B6179" s="44" t="n">
        <v>27</v>
      </c>
      <c r="C6179" s="7" t="n">
        <v>1</v>
      </c>
    </row>
    <row r="6180" spans="1:15">
      <c r="A6180" t="s">
        <v>4</v>
      </c>
      <c r="B6180" s="4" t="s">
        <v>5</v>
      </c>
      <c r="C6180" s="4" t="s">
        <v>10</v>
      </c>
    </row>
    <row r="6181" spans="1:15">
      <c r="A6181" t="n">
        <v>61259</v>
      </c>
      <c r="B6181" s="27" t="n">
        <v>16</v>
      </c>
      <c r="C6181" s="7" t="n">
        <v>300</v>
      </c>
    </row>
    <row r="6182" spans="1:15">
      <c r="A6182" t="s">
        <v>4</v>
      </c>
      <c r="B6182" s="4" t="s">
        <v>5</v>
      </c>
      <c r="C6182" s="4" t="s">
        <v>7</v>
      </c>
      <c r="D6182" s="13" t="s">
        <v>12</v>
      </c>
      <c r="E6182" s="4" t="s">
        <v>5</v>
      </c>
      <c r="F6182" s="4" t="s">
        <v>7</v>
      </c>
      <c r="G6182" s="4" t="s">
        <v>10</v>
      </c>
      <c r="H6182" s="4" t="s">
        <v>10</v>
      </c>
      <c r="I6182" s="13" t="s">
        <v>13</v>
      </c>
      <c r="J6182" s="4" t="s">
        <v>7</v>
      </c>
      <c r="K6182" s="4" t="s">
        <v>7</v>
      </c>
      <c r="L6182" s="4" t="s">
        <v>11</v>
      </c>
    </row>
    <row r="6183" spans="1:15">
      <c r="A6183" t="n">
        <v>61262</v>
      </c>
      <c r="B6183" s="9" t="n">
        <v>5</v>
      </c>
      <c r="C6183" s="7" t="n">
        <v>28</v>
      </c>
      <c r="D6183" s="13" t="s">
        <v>3</v>
      </c>
      <c r="E6183" s="79" t="n">
        <v>95</v>
      </c>
      <c r="F6183" s="7" t="n">
        <v>15</v>
      </c>
      <c r="G6183" s="7" t="n">
        <v>9</v>
      </c>
      <c r="H6183" s="7" t="n">
        <v>15</v>
      </c>
      <c r="I6183" s="13" t="s">
        <v>3</v>
      </c>
      <c r="J6183" s="7" t="n">
        <v>8</v>
      </c>
      <c r="K6183" s="7" t="n">
        <v>1</v>
      </c>
      <c r="L6183" s="10" t="n">
        <f t="normal" ca="1">A6199</f>
        <v>0</v>
      </c>
    </row>
    <row r="6184" spans="1:15">
      <c r="A6184" t="s">
        <v>4</v>
      </c>
      <c r="B6184" s="4" t="s">
        <v>5</v>
      </c>
      <c r="C6184" s="4" t="s">
        <v>7</v>
      </c>
      <c r="D6184" s="4" t="s">
        <v>10</v>
      </c>
      <c r="E6184" s="4" t="s">
        <v>15</v>
      </c>
      <c r="F6184" s="4" t="s">
        <v>10</v>
      </c>
      <c r="G6184" s="4" t="s">
        <v>16</v>
      </c>
      <c r="H6184" s="4" t="s">
        <v>16</v>
      </c>
      <c r="I6184" s="4" t="s">
        <v>10</v>
      </c>
      <c r="J6184" s="4" t="s">
        <v>10</v>
      </c>
      <c r="K6184" s="4" t="s">
        <v>16</v>
      </c>
      <c r="L6184" s="4" t="s">
        <v>16</v>
      </c>
      <c r="M6184" s="4" t="s">
        <v>16</v>
      </c>
      <c r="N6184" s="4" t="s">
        <v>16</v>
      </c>
      <c r="O6184" s="4" t="s">
        <v>8</v>
      </c>
    </row>
    <row r="6185" spans="1:15">
      <c r="A6185" t="n">
        <v>61276</v>
      </c>
      <c r="B6185" s="18" t="n">
        <v>50</v>
      </c>
      <c r="C6185" s="7" t="n">
        <v>0</v>
      </c>
      <c r="D6185" s="7" t="n">
        <v>12105</v>
      </c>
      <c r="E6185" s="7" t="n">
        <v>1</v>
      </c>
      <c r="F6185" s="7" t="n">
        <v>0</v>
      </c>
      <c r="G6185" s="7" t="n">
        <v>0</v>
      </c>
      <c r="H6185" s="7" t="n">
        <v>0</v>
      </c>
      <c r="I6185" s="7" t="n">
        <v>0</v>
      </c>
      <c r="J6185" s="7" t="n">
        <v>65533</v>
      </c>
      <c r="K6185" s="7" t="n">
        <v>0</v>
      </c>
      <c r="L6185" s="7" t="n">
        <v>0</v>
      </c>
      <c r="M6185" s="7" t="n">
        <v>0</v>
      </c>
      <c r="N6185" s="7" t="n">
        <v>0</v>
      </c>
      <c r="O6185" s="7" t="s">
        <v>20</v>
      </c>
    </row>
    <row r="6186" spans="1:15">
      <c r="A6186" t="s">
        <v>4</v>
      </c>
      <c r="B6186" s="4" t="s">
        <v>5</v>
      </c>
      <c r="C6186" s="4" t="s">
        <v>7</v>
      </c>
      <c r="D6186" s="4" t="s">
        <v>10</v>
      </c>
      <c r="E6186" s="4" t="s">
        <v>10</v>
      </c>
      <c r="F6186" s="4" t="s">
        <v>10</v>
      </c>
      <c r="G6186" s="4" t="s">
        <v>10</v>
      </c>
      <c r="H6186" s="4" t="s">
        <v>7</v>
      </c>
    </row>
    <row r="6187" spans="1:15">
      <c r="A6187" t="n">
        <v>61315</v>
      </c>
      <c r="B6187" s="42" t="n">
        <v>25</v>
      </c>
      <c r="C6187" s="7" t="n">
        <v>5</v>
      </c>
      <c r="D6187" s="7" t="n">
        <v>65535</v>
      </c>
      <c r="E6187" s="7" t="n">
        <v>65535</v>
      </c>
      <c r="F6187" s="7" t="n">
        <v>65535</v>
      </c>
      <c r="G6187" s="7" t="n">
        <v>65535</v>
      </c>
      <c r="H6187" s="7" t="n">
        <v>0</v>
      </c>
    </row>
    <row r="6188" spans="1:15">
      <c r="A6188" t="s">
        <v>4</v>
      </c>
      <c r="B6188" s="4" t="s">
        <v>5</v>
      </c>
      <c r="C6188" s="4" t="s">
        <v>10</v>
      </c>
      <c r="D6188" s="4" t="s">
        <v>7</v>
      </c>
      <c r="E6188" s="4" t="s">
        <v>59</v>
      </c>
      <c r="F6188" s="4" t="s">
        <v>7</v>
      </c>
      <c r="G6188" s="4" t="s">
        <v>7</v>
      </c>
    </row>
    <row r="6189" spans="1:15">
      <c r="A6189" t="n">
        <v>61326</v>
      </c>
      <c r="B6189" s="43" t="n">
        <v>24</v>
      </c>
      <c r="C6189" s="7" t="n">
        <v>65533</v>
      </c>
      <c r="D6189" s="7" t="n">
        <v>11</v>
      </c>
      <c r="E6189" s="7" t="s">
        <v>624</v>
      </c>
      <c r="F6189" s="7" t="n">
        <v>2</v>
      </c>
      <c r="G6189" s="7" t="n">
        <v>0</v>
      </c>
    </row>
    <row r="6190" spans="1:15">
      <c r="A6190" t="s">
        <v>4</v>
      </c>
      <c r="B6190" s="4" t="s">
        <v>5</v>
      </c>
    </row>
    <row r="6191" spans="1:15">
      <c r="A6191" t="n">
        <v>61432</v>
      </c>
      <c r="B6191" s="38" t="n">
        <v>28</v>
      </c>
    </row>
    <row r="6192" spans="1:15">
      <c r="A6192" t="s">
        <v>4</v>
      </c>
      <c r="B6192" s="4" t="s">
        <v>5</v>
      </c>
      <c r="C6192" s="4" t="s">
        <v>7</v>
      </c>
    </row>
    <row r="6193" spans="1:15">
      <c r="A6193" t="n">
        <v>61433</v>
      </c>
      <c r="B6193" s="44" t="n">
        <v>27</v>
      </c>
      <c r="C6193" s="7" t="n">
        <v>0</v>
      </c>
    </row>
    <row r="6194" spans="1:15">
      <c r="A6194" t="s">
        <v>4</v>
      </c>
      <c r="B6194" s="4" t="s">
        <v>5</v>
      </c>
      <c r="C6194" s="4" t="s">
        <v>7</v>
      </c>
    </row>
    <row r="6195" spans="1:15">
      <c r="A6195" t="n">
        <v>61435</v>
      </c>
      <c r="B6195" s="44" t="n">
        <v>27</v>
      </c>
      <c r="C6195" s="7" t="n">
        <v>1</v>
      </c>
    </row>
    <row r="6196" spans="1:15">
      <c r="A6196" t="s">
        <v>4</v>
      </c>
      <c r="B6196" s="4" t="s">
        <v>5</v>
      </c>
      <c r="C6196" s="4" t="s">
        <v>10</v>
      </c>
    </row>
    <row r="6197" spans="1:15">
      <c r="A6197" t="n">
        <v>61437</v>
      </c>
      <c r="B6197" s="27" t="n">
        <v>16</v>
      </c>
      <c r="C6197" s="7" t="n">
        <v>300</v>
      </c>
    </row>
    <row r="6198" spans="1:15">
      <c r="A6198" t="s">
        <v>4</v>
      </c>
      <c r="B6198" s="4" t="s">
        <v>5</v>
      </c>
      <c r="C6198" s="4" t="s">
        <v>7</v>
      </c>
      <c r="D6198" s="4" t="s">
        <v>7</v>
      </c>
      <c r="E6198" s="4" t="s">
        <v>7</v>
      </c>
      <c r="F6198" s="4" t="s">
        <v>15</v>
      </c>
      <c r="G6198" s="4" t="s">
        <v>15</v>
      </c>
      <c r="H6198" s="4" t="s">
        <v>15</v>
      </c>
      <c r="I6198" s="4" t="s">
        <v>15</v>
      </c>
      <c r="J6198" s="4" t="s">
        <v>15</v>
      </c>
    </row>
    <row r="6199" spans="1:15">
      <c r="A6199" t="n">
        <v>61440</v>
      </c>
      <c r="B6199" s="51" t="n">
        <v>76</v>
      </c>
      <c r="C6199" s="7" t="n">
        <v>0</v>
      </c>
      <c r="D6199" s="7" t="n">
        <v>3</v>
      </c>
      <c r="E6199" s="7" t="n">
        <v>0</v>
      </c>
      <c r="F6199" s="7" t="n">
        <v>1</v>
      </c>
      <c r="G6199" s="7" t="n">
        <v>1</v>
      </c>
      <c r="H6199" s="7" t="n">
        <v>1</v>
      </c>
      <c r="I6199" s="7" t="n">
        <v>1</v>
      </c>
      <c r="J6199" s="7" t="n">
        <v>1000</v>
      </c>
    </row>
    <row r="6200" spans="1:15">
      <c r="A6200" t="s">
        <v>4</v>
      </c>
      <c r="B6200" s="4" t="s">
        <v>5</v>
      </c>
      <c r="C6200" s="4" t="s">
        <v>7</v>
      </c>
      <c r="D6200" s="4" t="s">
        <v>7</v>
      </c>
    </row>
    <row r="6201" spans="1:15">
      <c r="A6201" t="n">
        <v>61464</v>
      </c>
      <c r="B6201" s="56" t="n">
        <v>77</v>
      </c>
      <c r="C6201" s="7" t="n">
        <v>0</v>
      </c>
      <c r="D6201" s="7" t="n">
        <v>3</v>
      </c>
    </row>
    <row r="6202" spans="1:15">
      <c r="A6202" t="s">
        <v>4</v>
      </c>
      <c r="B6202" s="4" t="s">
        <v>5</v>
      </c>
      <c r="C6202" s="4" t="s">
        <v>10</v>
      </c>
    </row>
    <row r="6203" spans="1:15">
      <c r="A6203" t="n">
        <v>61467</v>
      </c>
      <c r="B6203" s="27" t="n">
        <v>16</v>
      </c>
      <c r="C6203" s="7" t="n">
        <v>2500</v>
      </c>
    </row>
    <row r="6204" spans="1:15">
      <c r="A6204" t="s">
        <v>4</v>
      </c>
      <c r="B6204" s="4" t="s">
        <v>5</v>
      </c>
      <c r="C6204" s="4" t="s">
        <v>7</v>
      </c>
      <c r="D6204" s="4" t="s">
        <v>7</v>
      </c>
      <c r="E6204" s="4" t="s">
        <v>7</v>
      </c>
      <c r="F6204" s="4" t="s">
        <v>15</v>
      </c>
      <c r="G6204" s="4" t="s">
        <v>15</v>
      </c>
      <c r="H6204" s="4" t="s">
        <v>15</v>
      </c>
      <c r="I6204" s="4" t="s">
        <v>15</v>
      </c>
      <c r="J6204" s="4" t="s">
        <v>15</v>
      </c>
    </row>
    <row r="6205" spans="1:15">
      <c r="A6205" t="n">
        <v>61470</v>
      </c>
      <c r="B6205" s="51" t="n">
        <v>76</v>
      </c>
      <c r="C6205" s="7" t="n">
        <v>0</v>
      </c>
      <c r="D6205" s="7" t="n">
        <v>3</v>
      </c>
      <c r="E6205" s="7" t="n">
        <v>0</v>
      </c>
      <c r="F6205" s="7" t="n">
        <v>1</v>
      </c>
      <c r="G6205" s="7" t="n">
        <v>1</v>
      </c>
      <c r="H6205" s="7" t="n">
        <v>1</v>
      </c>
      <c r="I6205" s="7" t="n">
        <v>0</v>
      </c>
      <c r="J6205" s="7" t="n">
        <v>1000</v>
      </c>
    </row>
    <row r="6206" spans="1:15">
      <c r="A6206" t="s">
        <v>4</v>
      </c>
      <c r="B6206" s="4" t="s">
        <v>5</v>
      </c>
      <c r="C6206" s="4" t="s">
        <v>7</v>
      </c>
      <c r="D6206" s="4" t="s">
        <v>7</v>
      </c>
    </row>
    <row r="6207" spans="1:15">
      <c r="A6207" t="n">
        <v>61494</v>
      </c>
      <c r="B6207" s="56" t="n">
        <v>77</v>
      </c>
      <c r="C6207" s="7" t="n">
        <v>0</v>
      </c>
      <c r="D6207" s="7" t="n">
        <v>3</v>
      </c>
    </row>
    <row r="6208" spans="1:15">
      <c r="A6208" t="s">
        <v>4</v>
      </c>
      <c r="B6208" s="4" t="s">
        <v>5</v>
      </c>
      <c r="C6208" s="4" t="s">
        <v>7</v>
      </c>
    </row>
    <row r="6209" spans="1:10">
      <c r="A6209" t="n">
        <v>61497</v>
      </c>
      <c r="B6209" s="59" t="n">
        <v>78</v>
      </c>
      <c r="C6209" s="7" t="n">
        <v>255</v>
      </c>
    </row>
    <row r="6210" spans="1:10">
      <c r="A6210" t="s">
        <v>4</v>
      </c>
      <c r="B6210" s="4" t="s">
        <v>5</v>
      </c>
      <c r="C6210" s="4" t="s">
        <v>10</v>
      </c>
    </row>
    <row r="6211" spans="1:10">
      <c r="A6211" t="n">
        <v>61499</v>
      </c>
      <c r="B6211" s="11" t="n">
        <v>12</v>
      </c>
      <c r="C6211" s="7" t="n">
        <v>6767</v>
      </c>
    </row>
    <row r="6212" spans="1:10">
      <c r="A6212" t="s">
        <v>4</v>
      </c>
      <c r="B6212" s="4" t="s">
        <v>5</v>
      </c>
      <c r="C6212" s="4" t="s">
        <v>7</v>
      </c>
      <c r="D6212" s="4" t="s">
        <v>10</v>
      </c>
      <c r="E6212" s="4" t="s">
        <v>7</v>
      </c>
    </row>
    <row r="6213" spans="1:10">
      <c r="A6213" t="n">
        <v>61502</v>
      </c>
      <c r="B6213" s="29" t="n">
        <v>36</v>
      </c>
      <c r="C6213" s="7" t="n">
        <v>9</v>
      </c>
      <c r="D6213" s="7" t="n">
        <v>5703</v>
      </c>
      <c r="E6213" s="7" t="n">
        <v>0</v>
      </c>
    </row>
    <row r="6214" spans="1:10">
      <c r="A6214" t="s">
        <v>4</v>
      </c>
      <c r="B6214" s="4" t="s">
        <v>5</v>
      </c>
      <c r="C6214" s="4" t="s">
        <v>7</v>
      </c>
      <c r="D6214" s="4" t="s">
        <v>10</v>
      </c>
      <c r="E6214" s="4" t="s">
        <v>7</v>
      </c>
    </row>
    <row r="6215" spans="1:10">
      <c r="A6215" t="n">
        <v>61507</v>
      </c>
      <c r="B6215" s="29" t="n">
        <v>36</v>
      </c>
      <c r="C6215" s="7" t="n">
        <v>9</v>
      </c>
      <c r="D6215" s="7" t="n">
        <v>5704</v>
      </c>
      <c r="E6215" s="7" t="n">
        <v>0</v>
      </c>
    </row>
    <row r="6216" spans="1:10">
      <c r="A6216" t="s">
        <v>4</v>
      </c>
      <c r="B6216" s="4" t="s">
        <v>5</v>
      </c>
      <c r="C6216" s="4" t="s">
        <v>7</v>
      </c>
      <c r="D6216" s="4" t="s">
        <v>10</v>
      </c>
      <c r="E6216" s="4" t="s">
        <v>7</v>
      </c>
    </row>
    <row r="6217" spans="1:10">
      <c r="A6217" t="n">
        <v>61512</v>
      </c>
      <c r="B6217" s="29" t="n">
        <v>36</v>
      </c>
      <c r="C6217" s="7" t="n">
        <v>9</v>
      </c>
      <c r="D6217" s="7" t="n">
        <v>1</v>
      </c>
      <c r="E6217" s="7" t="n">
        <v>0</v>
      </c>
    </row>
    <row r="6218" spans="1:10">
      <c r="A6218" t="s">
        <v>4</v>
      </c>
      <c r="B6218" s="4" t="s">
        <v>5</v>
      </c>
      <c r="C6218" s="4" t="s">
        <v>7</v>
      </c>
      <c r="D6218" s="4" t="s">
        <v>10</v>
      </c>
      <c r="E6218" s="4" t="s">
        <v>7</v>
      </c>
    </row>
    <row r="6219" spans="1:10">
      <c r="A6219" t="n">
        <v>61517</v>
      </c>
      <c r="B6219" s="29" t="n">
        <v>36</v>
      </c>
      <c r="C6219" s="7" t="n">
        <v>9</v>
      </c>
      <c r="D6219" s="7" t="n">
        <v>8</v>
      </c>
      <c r="E6219" s="7" t="n">
        <v>0</v>
      </c>
    </row>
    <row r="6220" spans="1:10">
      <c r="A6220" t="s">
        <v>4</v>
      </c>
      <c r="B6220" s="4" t="s">
        <v>5</v>
      </c>
      <c r="C6220" s="4" t="s">
        <v>7</v>
      </c>
      <c r="D6220" s="4" t="s">
        <v>10</v>
      </c>
    </row>
    <row r="6221" spans="1:10">
      <c r="A6221" t="n">
        <v>61522</v>
      </c>
      <c r="B6221" s="8" t="n">
        <v>162</v>
      </c>
      <c r="C6221" s="7" t="n">
        <v>1</v>
      </c>
      <c r="D6221" s="7" t="n">
        <v>0</v>
      </c>
    </row>
    <row r="6222" spans="1:10">
      <c r="A6222" t="s">
        <v>4</v>
      </c>
      <c r="B6222" s="4" t="s">
        <v>5</v>
      </c>
    </row>
    <row r="6223" spans="1:10">
      <c r="A6223" t="n">
        <v>61526</v>
      </c>
      <c r="B6223" s="5" t="n">
        <v>1</v>
      </c>
    </row>
    <row r="6224" spans="1:10" s="3" customFormat="1" customHeight="0">
      <c r="A6224" s="3" t="s">
        <v>2</v>
      </c>
      <c r="B6224" s="3" t="s">
        <v>625</v>
      </c>
    </row>
    <row r="6225" spans="1:5">
      <c r="A6225" t="s">
        <v>4</v>
      </c>
      <c r="B6225" s="4" t="s">
        <v>5</v>
      </c>
      <c r="C6225" s="4" t="s">
        <v>7</v>
      </c>
      <c r="D6225" s="4" t="s">
        <v>7</v>
      </c>
      <c r="E6225" s="4" t="s">
        <v>7</v>
      </c>
      <c r="F6225" s="4" t="s">
        <v>7</v>
      </c>
    </row>
    <row r="6226" spans="1:5">
      <c r="A6226" t="n">
        <v>61528</v>
      </c>
      <c r="B6226" s="15" t="n">
        <v>14</v>
      </c>
      <c r="C6226" s="7" t="n">
        <v>2</v>
      </c>
      <c r="D6226" s="7" t="n">
        <v>0</v>
      </c>
      <c r="E6226" s="7" t="n">
        <v>0</v>
      </c>
      <c r="F6226" s="7" t="n">
        <v>0</v>
      </c>
    </row>
    <row r="6227" spans="1:5">
      <c r="A6227" t="s">
        <v>4</v>
      </c>
      <c r="B6227" s="4" t="s">
        <v>5</v>
      </c>
      <c r="C6227" s="4" t="s">
        <v>7</v>
      </c>
      <c r="D6227" s="13" t="s">
        <v>12</v>
      </c>
      <c r="E6227" s="4" t="s">
        <v>5</v>
      </c>
      <c r="F6227" s="4" t="s">
        <v>7</v>
      </c>
      <c r="G6227" s="4" t="s">
        <v>10</v>
      </c>
      <c r="H6227" s="13" t="s">
        <v>13</v>
      </c>
      <c r="I6227" s="4" t="s">
        <v>7</v>
      </c>
      <c r="J6227" s="4" t="s">
        <v>16</v>
      </c>
      <c r="K6227" s="4" t="s">
        <v>7</v>
      </c>
      <c r="L6227" s="4" t="s">
        <v>7</v>
      </c>
      <c r="M6227" s="13" t="s">
        <v>12</v>
      </c>
      <c r="N6227" s="4" t="s">
        <v>5</v>
      </c>
      <c r="O6227" s="4" t="s">
        <v>7</v>
      </c>
      <c r="P6227" s="4" t="s">
        <v>10</v>
      </c>
      <c r="Q6227" s="13" t="s">
        <v>13</v>
      </c>
      <c r="R6227" s="4" t="s">
        <v>7</v>
      </c>
      <c r="S6227" s="4" t="s">
        <v>16</v>
      </c>
      <c r="T6227" s="4" t="s">
        <v>7</v>
      </c>
      <c r="U6227" s="4" t="s">
        <v>7</v>
      </c>
      <c r="V6227" s="4" t="s">
        <v>7</v>
      </c>
      <c r="W6227" s="4" t="s">
        <v>11</v>
      </c>
    </row>
    <row r="6228" spans="1:5">
      <c r="A6228" t="n">
        <v>61533</v>
      </c>
      <c r="B6228" s="9" t="n">
        <v>5</v>
      </c>
      <c r="C6228" s="7" t="n">
        <v>28</v>
      </c>
      <c r="D6228" s="13" t="s">
        <v>3</v>
      </c>
      <c r="E6228" s="8" t="n">
        <v>162</v>
      </c>
      <c r="F6228" s="7" t="n">
        <v>3</v>
      </c>
      <c r="G6228" s="7" t="n">
        <v>4191</v>
      </c>
      <c r="H6228" s="13" t="s">
        <v>3</v>
      </c>
      <c r="I6228" s="7" t="n">
        <v>0</v>
      </c>
      <c r="J6228" s="7" t="n">
        <v>1</v>
      </c>
      <c r="K6228" s="7" t="n">
        <v>2</v>
      </c>
      <c r="L6228" s="7" t="n">
        <v>28</v>
      </c>
      <c r="M6228" s="13" t="s">
        <v>3</v>
      </c>
      <c r="N6228" s="8" t="n">
        <v>162</v>
      </c>
      <c r="O6228" s="7" t="n">
        <v>3</v>
      </c>
      <c r="P6228" s="7" t="n">
        <v>4191</v>
      </c>
      <c r="Q6228" s="13" t="s">
        <v>3</v>
      </c>
      <c r="R6228" s="7" t="n">
        <v>0</v>
      </c>
      <c r="S6228" s="7" t="n">
        <v>2</v>
      </c>
      <c r="T6228" s="7" t="n">
        <v>2</v>
      </c>
      <c r="U6228" s="7" t="n">
        <v>11</v>
      </c>
      <c r="V6228" s="7" t="n">
        <v>1</v>
      </c>
      <c r="W6228" s="10" t="n">
        <f t="normal" ca="1">A6232</f>
        <v>0</v>
      </c>
    </row>
    <row r="6229" spans="1:5">
      <c r="A6229" t="s">
        <v>4</v>
      </c>
      <c r="B6229" s="4" t="s">
        <v>5</v>
      </c>
      <c r="C6229" s="4" t="s">
        <v>7</v>
      </c>
      <c r="D6229" s="4" t="s">
        <v>10</v>
      </c>
      <c r="E6229" s="4" t="s">
        <v>15</v>
      </c>
    </row>
    <row r="6230" spans="1:5">
      <c r="A6230" t="n">
        <v>61562</v>
      </c>
      <c r="B6230" s="41" t="n">
        <v>58</v>
      </c>
      <c r="C6230" s="7" t="n">
        <v>0</v>
      </c>
      <c r="D6230" s="7" t="n">
        <v>0</v>
      </c>
      <c r="E6230" s="7" t="n">
        <v>1</v>
      </c>
    </row>
    <row r="6231" spans="1:5">
      <c r="A6231" t="s">
        <v>4</v>
      </c>
      <c r="B6231" s="4" t="s">
        <v>5</v>
      </c>
      <c r="C6231" s="4" t="s">
        <v>7</v>
      </c>
      <c r="D6231" s="13" t="s">
        <v>12</v>
      </c>
      <c r="E6231" s="4" t="s">
        <v>5</v>
      </c>
      <c r="F6231" s="4" t="s">
        <v>7</v>
      </c>
      <c r="G6231" s="4" t="s">
        <v>10</v>
      </c>
      <c r="H6231" s="13" t="s">
        <v>13</v>
      </c>
      <c r="I6231" s="4" t="s">
        <v>7</v>
      </c>
      <c r="J6231" s="4" t="s">
        <v>16</v>
      </c>
      <c r="K6231" s="4" t="s">
        <v>7</v>
      </c>
      <c r="L6231" s="4" t="s">
        <v>7</v>
      </c>
      <c r="M6231" s="13" t="s">
        <v>12</v>
      </c>
      <c r="N6231" s="4" t="s">
        <v>5</v>
      </c>
      <c r="O6231" s="4" t="s">
        <v>7</v>
      </c>
      <c r="P6231" s="4" t="s">
        <v>10</v>
      </c>
      <c r="Q6231" s="13" t="s">
        <v>13</v>
      </c>
      <c r="R6231" s="4" t="s">
        <v>7</v>
      </c>
      <c r="S6231" s="4" t="s">
        <v>16</v>
      </c>
      <c r="T6231" s="4" t="s">
        <v>7</v>
      </c>
      <c r="U6231" s="4" t="s">
        <v>7</v>
      </c>
      <c r="V6231" s="4" t="s">
        <v>7</v>
      </c>
      <c r="W6231" s="4" t="s">
        <v>11</v>
      </c>
    </row>
    <row r="6232" spans="1:5">
      <c r="A6232" t="n">
        <v>61570</v>
      </c>
      <c r="B6232" s="9" t="n">
        <v>5</v>
      </c>
      <c r="C6232" s="7" t="n">
        <v>28</v>
      </c>
      <c r="D6232" s="13" t="s">
        <v>3</v>
      </c>
      <c r="E6232" s="8" t="n">
        <v>162</v>
      </c>
      <c r="F6232" s="7" t="n">
        <v>3</v>
      </c>
      <c r="G6232" s="7" t="n">
        <v>4191</v>
      </c>
      <c r="H6232" s="13" t="s">
        <v>3</v>
      </c>
      <c r="I6232" s="7" t="n">
        <v>0</v>
      </c>
      <c r="J6232" s="7" t="n">
        <v>1</v>
      </c>
      <c r="K6232" s="7" t="n">
        <v>3</v>
      </c>
      <c r="L6232" s="7" t="n">
        <v>28</v>
      </c>
      <c r="M6232" s="13" t="s">
        <v>3</v>
      </c>
      <c r="N6232" s="8" t="n">
        <v>162</v>
      </c>
      <c r="O6232" s="7" t="n">
        <v>3</v>
      </c>
      <c r="P6232" s="7" t="n">
        <v>4191</v>
      </c>
      <c r="Q6232" s="13" t="s">
        <v>3</v>
      </c>
      <c r="R6232" s="7" t="n">
        <v>0</v>
      </c>
      <c r="S6232" s="7" t="n">
        <v>2</v>
      </c>
      <c r="T6232" s="7" t="n">
        <v>3</v>
      </c>
      <c r="U6232" s="7" t="n">
        <v>9</v>
      </c>
      <c r="V6232" s="7" t="n">
        <v>1</v>
      </c>
      <c r="W6232" s="10" t="n">
        <f t="normal" ca="1">A6242</f>
        <v>0</v>
      </c>
    </row>
    <row r="6233" spans="1:5">
      <c r="A6233" t="s">
        <v>4</v>
      </c>
      <c r="B6233" s="4" t="s">
        <v>5</v>
      </c>
      <c r="C6233" s="4" t="s">
        <v>7</v>
      </c>
      <c r="D6233" s="13" t="s">
        <v>12</v>
      </c>
      <c r="E6233" s="4" t="s">
        <v>5</v>
      </c>
      <c r="F6233" s="4" t="s">
        <v>10</v>
      </c>
      <c r="G6233" s="4" t="s">
        <v>7</v>
      </c>
      <c r="H6233" s="4" t="s">
        <v>7</v>
      </c>
      <c r="I6233" s="4" t="s">
        <v>8</v>
      </c>
      <c r="J6233" s="13" t="s">
        <v>13</v>
      </c>
      <c r="K6233" s="4" t="s">
        <v>7</v>
      </c>
      <c r="L6233" s="4" t="s">
        <v>7</v>
      </c>
      <c r="M6233" s="13" t="s">
        <v>12</v>
      </c>
      <c r="N6233" s="4" t="s">
        <v>5</v>
      </c>
      <c r="O6233" s="4" t="s">
        <v>7</v>
      </c>
      <c r="P6233" s="13" t="s">
        <v>13</v>
      </c>
      <c r="Q6233" s="4" t="s">
        <v>7</v>
      </c>
      <c r="R6233" s="4" t="s">
        <v>16</v>
      </c>
      <c r="S6233" s="4" t="s">
        <v>7</v>
      </c>
      <c r="T6233" s="4" t="s">
        <v>7</v>
      </c>
      <c r="U6233" s="4" t="s">
        <v>7</v>
      </c>
      <c r="V6233" s="13" t="s">
        <v>12</v>
      </c>
      <c r="W6233" s="4" t="s">
        <v>5</v>
      </c>
      <c r="X6233" s="4" t="s">
        <v>7</v>
      </c>
      <c r="Y6233" s="13" t="s">
        <v>13</v>
      </c>
      <c r="Z6233" s="4" t="s">
        <v>7</v>
      </c>
      <c r="AA6233" s="4" t="s">
        <v>16</v>
      </c>
      <c r="AB6233" s="4" t="s">
        <v>7</v>
      </c>
      <c r="AC6233" s="4" t="s">
        <v>7</v>
      </c>
      <c r="AD6233" s="4" t="s">
        <v>7</v>
      </c>
      <c r="AE6233" s="4" t="s">
        <v>11</v>
      </c>
    </row>
    <row r="6234" spans="1:5">
      <c r="A6234" t="n">
        <v>61599</v>
      </c>
      <c r="B6234" s="9" t="n">
        <v>5</v>
      </c>
      <c r="C6234" s="7" t="n">
        <v>28</v>
      </c>
      <c r="D6234" s="13" t="s">
        <v>3</v>
      </c>
      <c r="E6234" s="46" t="n">
        <v>47</v>
      </c>
      <c r="F6234" s="7" t="n">
        <v>61456</v>
      </c>
      <c r="G6234" s="7" t="n">
        <v>2</v>
      </c>
      <c r="H6234" s="7" t="n">
        <v>0</v>
      </c>
      <c r="I6234" s="7" t="s">
        <v>273</v>
      </c>
      <c r="J6234" s="13" t="s">
        <v>3</v>
      </c>
      <c r="K6234" s="7" t="n">
        <v>8</v>
      </c>
      <c r="L6234" s="7" t="n">
        <v>28</v>
      </c>
      <c r="M6234" s="13" t="s">
        <v>3</v>
      </c>
      <c r="N6234" s="35" t="n">
        <v>74</v>
      </c>
      <c r="O6234" s="7" t="n">
        <v>65</v>
      </c>
      <c r="P6234" s="13" t="s">
        <v>3</v>
      </c>
      <c r="Q6234" s="7" t="n">
        <v>0</v>
      </c>
      <c r="R6234" s="7" t="n">
        <v>1</v>
      </c>
      <c r="S6234" s="7" t="n">
        <v>3</v>
      </c>
      <c r="T6234" s="7" t="n">
        <v>9</v>
      </c>
      <c r="U6234" s="7" t="n">
        <v>28</v>
      </c>
      <c r="V6234" s="13" t="s">
        <v>3</v>
      </c>
      <c r="W6234" s="35" t="n">
        <v>74</v>
      </c>
      <c r="X6234" s="7" t="n">
        <v>65</v>
      </c>
      <c r="Y6234" s="13" t="s">
        <v>3</v>
      </c>
      <c r="Z6234" s="7" t="n">
        <v>0</v>
      </c>
      <c r="AA6234" s="7" t="n">
        <v>2</v>
      </c>
      <c r="AB6234" s="7" t="n">
        <v>3</v>
      </c>
      <c r="AC6234" s="7" t="n">
        <v>9</v>
      </c>
      <c r="AD6234" s="7" t="n">
        <v>1</v>
      </c>
      <c r="AE6234" s="10" t="n">
        <f t="normal" ca="1">A6238</f>
        <v>0</v>
      </c>
    </row>
    <row r="6235" spans="1:5">
      <c r="A6235" t="s">
        <v>4</v>
      </c>
      <c r="B6235" s="4" t="s">
        <v>5</v>
      </c>
      <c r="C6235" s="4" t="s">
        <v>10</v>
      </c>
      <c r="D6235" s="4" t="s">
        <v>7</v>
      </c>
      <c r="E6235" s="4" t="s">
        <v>7</v>
      </c>
      <c r="F6235" s="4" t="s">
        <v>8</v>
      </c>
    </row>
    <row r="6236" spans="1:5">
      <c r="A6236" t="n">
        <v>61647</v>
      </c>
      <c r="B6236" s="46" t="n">
        <v>47</v>
      </c>
      <c r="C6236" s="7" t="n">
        <v>61456</v>
      </c>
      <c r="D6236" s="7" t="n">
        <v>0</v>
      </c>
      <c r="E6236" s="7" t="n">
        <v>0</v>
      </c>
      <c r="F6236" s="7" t="s">
        <v>220</v>
      </c>
    </row>
    <row r="6237" spans="1:5">
      <c r="A6237" t="s">
        <v>4</v>
      </c>
      <c r="B6237" s="4" t="s">
        <v>5</v>
      </c>
      <c r="C6237" s="4" t="s">
        <v>7</v>
      </c>
      <c r="D6237" s="4" t="s">
        <v>10</v>
      </c>
      <c r="E6237" s="4" t="s">
        <v>15</v>
      </c>
    </row>
    <row r="6238" spans="1:5">
      <c r="A6238" t="n">
        <v>61660</v>
      </c>
      <c r="B6238" s="41" t="n">
        <v>58</v>
      </c>
      <c r="C6238" s="7" t="n">
        <v>0</v>
      </c>
      <c r="D6238" s="7" t="n">
        <v>300</v>
      </c>
      <c r="E6238" s="7" t="n">
        <v>1</v>
      </c>
    </row>
    <row r="6239" spans="1:5">
      <c r="A6239" t="s">
        <v>4</v>
      </c>
      <c r="B6239" s="4" t="s">
        <v>5</v>
      </c>
      <c r="C6239" s="4" t="s">
        <v>7</v>
      </c>
      <c r="D6239" s="4" t="s">
        <v>10</v>
      </c>
    </row>
    <row r="6240" spans="1:5">
      <c r="A6240" t="n">
        <v>61668</v>
      </c>
      <c r="B6240" s="41" t="n">
        <v>58</v>
      </c>
      <c r="C6240" s="7" t="n">
        <v>255</v>
      </c>
      <c r="D6240" s="7" t="n">
        <v>0</v>
      </c>
    </row>
    <row r="6241" spans="1:31">
      <c r="A6241" t="s">
        <v>4</v>
      </c>
      <c r="B6241" s="4" t="s">
        <v>5</v>
      </c>
      <c r="C6241" s="4" t="s">
        <v>7</v>
      </c>
      <c r="D6241" s="4" t="s">
        <v>7</v>
      </c>
      <c r="E6241" s="4" t="s">
        <v>7</v>
      </c>
      <c r="F6241" s="4" t="s">
        <v>7</v>
      </c>
    </row>
    <row r="6242" spans="1:31">
      <c r="A6242" t="n">
        <v>61672</v>
      </c>
      <c r="B6242" s="15" t="n">
        <v>14</v>
      </c>
      <c r="C6242" s="7" t="n">
        <v>0</v>
      </c>
      <c r="D6242" s="7" t="n">
        <v>0</v>
      </c>
      <c r="E6242" s="7" t="n">
        <v>0</v>
      </c>
      <c r="F6242" s="7" t="n">
        <v>64</v>
      </c>
    </row>
    <row r="6243" spans="1:31">
      <c r="A6243" t="s">
        <v>4</v>
      </c>
      <c r="B6243" s="4" t="s">
        <v>5</v>
      </c>
      <c r="C6243" s="4" t="s">
        <v>7</v>
      </c>
      <c r="D6243" s="4" t="s">
        <v>10</v>
      </c>
    </row>
    <row r="6244" spans="1:31">
      <c r="A6244" t="n">
        <v>61677</v>
      </c>
      <c r="B6244" s="36" t="n">
        <v>22</v>
      </c>
      <c r="C6244" s="7" t="n">
        <v>0</v>
      </c>
      <c r="D6244" s="7" t="n">
        <v>4191</v>
      </c>
    </row>
    <row r="6245" spans="1:31">
      <c r="A6245" t="s">
        <v>4</v>
      </c>
      <c r="B6245" s="4" t="s">
        <v>5</v>
      </c>
      <c r="C6245" s="4" t="s">
        <v>7</v>
      </c>
      <c r="D6245" s="4" t="s">
        <v>10</v>
      </c>
    </row>
    <row r="6246" spans="1:31">
      <c r="A6246" t="n">
        <v>61681</v>
      </c>
      <c r="B6246" s="41" t="n">
        <v>58</v>
      </c>
      <c r="C6246" s="7" t="n">
        <v>5</v>
      </c>
      <c r="D6246" s="7" t="n">
        <v>300</v>
      </c>
    </row>
    <row r="6247" spans="1:31">
      <c r="A6247" t="s">
        <v>4</v>
      </c>
      <c r="B6247" s="4" t="s">
        <v>5</v>
      </c>
      <c r="C6247" s="4" t="s">
        <v>15</v>
      </c>
      <c r="D6247" s="4" t="s">
        <v>10</v>
      </c>
    </row>
    <row r="6248" spans="1:31">
      <c r="A6248" t="n">
        <v>61685</v>
      </c>
      <c r="B6248" s="47" t="n">
        <v>103</v>
      </c>
      <c r="C6248" s="7" t="n">
        <v>0</v>
      </c>
      <c r="D6248" s="7" t="n">
        <v>300</v>
      </c>
    </row>
    <row r="6249" spans="1:31">
      <c r="A6249" t="s">
        <v>4</v>
      </c>
      <c r="B6249" s="4" t="s">
        <v>5</v>
      </c>
      <c r="C6249" s="4" t="s">
        <v>7</v>
      </c>
    </row>
    <row r="6250" spans="1:31">
      <c r="A6250" t="n">
        <v>61692</v>
      </c>
      <c r="B6250" s="48" t="n">
        <v>64</v>
      </c>
      <c r="C6250" s="7" t="n">
        <v>7</v>
      </c>
    </row>
    <row r="6251" spans="1:31">
      <c r="A6251" t="s">
        <v>4</v>
      </c>
      <c r="B6251" s="4" t="s">
        <v>5</v>
      </c>
      <c r="C6251" s="4" t="s">
        <v>7</v>
      </c>
      <c r="D6251" s="4" t="s">
        <v>10</v>
      </c>
    </row>
    <row r="6252" spans="1:31">
      <c r="A6252" t="n">
        <v>61694</v>
      </c>
      <c r="B6252" s="49" t="n">
        <v>72</v>
      </c>
      <c r="C6252" s="7" t="n">
        <v>5</v>
      </c>
      <c r="D6252" s="7" t="n">
        <v>0</v>
      </c>
    </row>
    <row r="6253" spans="1:31">
      <c r="A6253" t="s">
        <v>4</v>
      </c>
      <c r="B6253" s="4" t="s">
        <v>5</v>
      </c>
      <c r="C6253" s="4" t="s">
        <v>7</v>
      </c>
      <c r="D6253" s="13" t="s">
        <v>12</v>
      </c>
      <c r="E6253" s="4" t="s">
        <v>5</v>
      </c>
      <c r="F6253" s="4" t="s">
        <v>7</v>
      </c>
      <c r="G6253" s="4" t="s">
        <v>10</v>
      </c>
      <c r="H6253" s="13" t="s">
        <v>13</v>
      </c>
      <c r="I6253" s="4" t="s">
        <v>7</v>
      </c>
      <c r="J6253" s="4" t="s">
        <v>16</v>
      </c>
      <c r="K6253" s="4" t="s">
        <v>7</v>
      </c>
      <c r="L6253" s="4" t="s">
        <v>7</v>
      </c>
      <c r="M6253" s="4" t="s">
        <v>11</v>
      </c>
    </row>
    <row r="6254" spans="1:31">
      <c r="A6254" t="n">
        <v>61698</v>
      </c>
      <c r="B6254" s="9" t="n">
        <v>5</v>
      </c>
      <c r="C6254" s="7" t="n">
        <v>28</v>
      </c>
      <c r="D6254" s="13" t="s">
        <v>3</v>
      </c>
      <c r="E6254" s="8" t="n">
        <v>162</v>
      </c>
      <c r="F6254" s="7" t="n">
        <v>4</v>
      </c>
      <c r="G6254" s="7" t="n">
        <v>4191</v>
      </c>
      <c r="H6254" s="13" t="s">
        <v>3</v>
      </c>
      <c r="I6254" s="7" t="n">
        <v>0</v>
      </c>
      <c r="J6254" s="7" t="n">
        <v>1</v>
      </c>
      <c r="K6254" s="7" t="n">
        <v>2</v>
      </c>
      <c r="L6254" s="7" t="n">
        <v>1</v>
      </c>
      <c r="M6254" s="10" t="n">
        <f t="normal" ca="1">A6260</f>
        <v>0</v>
      </c>
    </row>
    <row r="6255" spans="1:31">
      <c r="A6255" t="s">
        <v>4</v>
      </c>
      <c r="B6255" s="4" t="s">
        <v>5</v>
      </c>
      <c r="C6255" s="4" t="s">
        <v>7</v>
      </c>
      <c r="D6255" s="4" t="s">
        <v>8</v>
      </c>
    </row>
    <row r="6256" spans="1:31">
      <c r="A6256" t="n">
        <v>61715</v>
      </c>
      <c r="B6256" s="6" t="n">
        <v>2</v>
      </c>
      <c r="C6256" s="7" t="n">
        <v>10</v>
      </c>
      <c r="D6256" s="7" t="s">
        <v>274</v>
      </c>
    </row>
    <row r="6257" spans="1:13">
      <c r="A6257" t="s">
        <v>4</v>
      </c>
      <c r="B6257" s="4" t="s">
        <v>5</v>
      </c>
      <c r="C6257" s="4" t="s">
        <v>10</v>
      </c>
    </row>
    <row r="6258" spans="1:13">
      <c r="A6258" t="n">
        <v>61732</v>
      </c>
      <c r="B6258" s="27" t="n">
        <v>16</v>
      </c>
      <c r="C6258" s="7" t="n">
        <v>0</v>
      </c>
    </row>
    <row r="6259" spans="1:13">
      <c r="A6259" t="s">
        <v>4</v>
      </c>
      <c r="B6259" s="4" t="s">
        <v>5</v>
      </c>
      <c r="C6259" s="4" t="s">
        <v>7</v>
      </c>
    </row>
    <row r="6260" spans="1:13">
      <c r="A6260" t="n">
        <v>61735</v>
      </c>
      <c r="B6260" s="48" t="n">
        <v>64</v>
      </c>
      <c r="C6260" s="7" t="n">
        <v>2</v>
      </c>
    </row>
    <row r="6261" spans="1:13">
      <c r="A6261" t="s">
        <v>4</v>
      </c>
      <c r="B6261" s="4" t="s">
        <v>5</v>
      </c>
      <c r="C6261" s="4" t="s">
        <v>7</v>
      </c>
      <c r="D6261" s="4" t="s">
        <v>10</v>
      </c>
    </row>
    <row r="6262" spans="1:13">
      <c r="A6262" t="n">
        <v>61737</v>
      </c>
      <c r="B6262" s="48" t="n">
        <v>64</v>
      </c>
      <c r="C6262" s="7" t="n">
        <v>0</v>
      </c>
      <c r="D6262" s="7" t="n">
        <v>0</v>
      </c>
    </row>
    <row r="6263" spans="1:13">
      <c r="A6263" t="s">
        <v>4</v>
      </c>
      <c r="B6263" s="4" t="s">
        <v>5</v>
      </c>
      <c r="C6263" s="4" t="s">
        <v>7</v>
      </c>
      <c r="D6263" s="4" t="s">
        <v>10</v>
      </c>
    </row>
    <row r="6264" spans="1:13">
      <c r="A6264" t="n">
        <v>61741</v>
      </c>
      <c r="B6264" s="48" t="n">
        <v>64</v>
      </c>
      <c r="C6264" s="7" t="n">
        <v>4</v>
      </c>
      <c r="D6264" s="7" t="n">
        <v>0</v>
      </c>
    </row>
    <row r="6265" spans="1:13">
      <c r="A6265" t="s">
        <v>4</v>
      </c>
      <c r="B6265" s="4" t="s">
        <v>5</v>
      </c>
      <c r="C6265" s="4" t="s">
        <v>10</v>
      </c>
      <c r="D6265" s="4" t="s">
        <v>15</v>
      </c>
      <c r="E6265" s="4" t="s">
        <v>15</v>
      </c>
      <c r="F6265" s="4" t="s">
        <v>15</v>
      </c>
      <c r="G6265" s="4" t="s">
        <v>15</v>
      </c>
    </row>
    <row r="6266" spans="1:13">
      <c r="A6266" t="n">
        <v>61745</v>
      </c>
      <c r="B6266" s="26" t="n">
        <v>46</v>
      </c>
      <c r="C6266" s="7" t="n">
        <v>0</v>
      </c>
      <c r="D6266" s="7" t="n">
        <v>-10.5</v>
      </c>
      <c r="E6266" s="7" t="n">
        <v>4</v>
      </c>
      <c r="F6266" s="7" t="n">
        <v>-2.5</v>
      </c>
      <c r="G6266" s="7" t="n">
        <v>90</v>
      </c>
    </row>
    <row r="6267" spans="1:13">
      <c r="A6267" t="s">
        <v>4</v>
      </c>
      <c r="B6267" s="4" t="s">
        <v>5</v>
      </c>
      <c r="C6267" s="4" t="s">
        <v>10</v>
      </c>
      <c r="D6267" s="4" t="s">
        <v>7</v>
      </c>
      <c r="E6267" s="4" t="s">
        <v>7</v>
      </c>
      <c r="F6267" s="4" t="s">
        <v>8</v>
      </c>
    </row>
    <row r="6268" spans="1:13">
      <c r="A6268" t="n">
        <v>61764</v>
      </c>
      <c r="B6268" s="23" t="n">
        <v>20</v>
      </c>
      <c r="C6268" s="7" t="n">
        <v>0</v>
      </c>
      <c r="D6268" s="7" t="n">
        <v>3</v>
      </c>
      <c r="E6268" s="7" t="n">
        <v>10</v>
      </c>
      <c r="F6268" s="7" t="s">
        <v>289</v>
      </c>
    </row>
    <row r="6269" spans="1:13">
      <c r="A6269" t="s">
        <v>4</v>
      </c>
      <c r="B6269" s="4" t="s">
        <v>5</v>
      </c>
      <c r="C6269" s="4" t="s">
        <v>10</v>
      </c>
    </row>
    <row r="6270" spans="1:13">
      <c r="A6270" t="n">
        <v>61782</v>
      </c>
      <c r="B6270" s="27" t="n">
        <v>16</v>
      </c>
      <c r="C6270" s="7" t="n">
        <v>0</v>
      </c>
    </row>
    <row r="6271" spans="1:13">
      <c r="A6271" t="s">
        <v>4</v>
      </c>
      <c r="B6271" s="4" t="s">
        <v>5</v>
      </c>
      <c r="C6271" s="4" t="s">
        <v>7</v>
      </c>
      <c r="D6271" s="4" t="s">
        <v>7</v>
      </c>
      <c r="E6271" s="4" t="s">
        <v>15</v>
      </c>
      <c r="F6271" s="4" t="s">
        <v>15</v>
      </c>
      <c r="G6271" s="4" t="s">
        <v>15</v>
      </c>
      <c r="H6271" s="4" t="s">
        <v>10</v>
      </c>
    </row>
    <row r="6272" spans="1:13">
      <c r="A6272" t="n">
        <v>61785</v>
      </c>
      <c r="B6272" s="54" t="n">
        <v>45</v>
      </c>
      <c r="C6272" s="7" t="n">
        <v>2</v>
      </c>
      <c r="D6272" s="7" t="n">
        <v>3</v>
      </c>
      <c r="E6272" s="7" t="n">
        <v>-8.02000045776367</v>
      </c>
      <c r="F6272" s="7" t="n">
        <v>5.75</v>
      </c>
      <c r="G6272" s="7" t="n">
        <v>-2.53999996185303</v>
      </c>
      <c r="H6272" s="7" t="n">
        <v>0</v>
      </c>
    </row>
    <row r="6273" spans="1:8">
      <c r="A6273" t="s">
        <v>4</v>
      </c>
      <c r="B6273" s="4" t="s">
        <v>5</v>
      </c>
      <c r="C6273" s="4" t="s">
        <v>7</v>
      </c>
      <c r="D6273" s="4" t="s">
        <v>7</v>
      </c>
      <c r="E6273" s="4" t="s">
        <v>15</v>
      </c>
      <c r="F6273" s="4" t="s">
        <v>15</v>
      </c>
      <c r="G6273" s="4" t="s">
        <v>15</v>
      </c>
      <c r="H6273" s="4" t="s">
        <v>10</v>
      </c>
      <c r="I6273" s="4" t="s">
        <v>7</v>
      </c>
    </row>
    <row r="6274" spans="1:8">
      <c r="A6274" t="n">
        <v>61802</v>
      </c>
      <c r="B6274" s="54" t="n">
        <v>45</v>
      </c>
      <c r="C6274" s="7" t="n">
        <v>4</v>
      </c>
      <c r="D6274" s="7" t="n">
        <v>3</v>
      </c>
      <c r="E6274" s="7" t="n">
        <v>2</v>
      </c>
      <c r="F6274" s="7" t="n">
        <v>120</v>
      </c>
      <c r="G6274" s="7" t="n">
        <v>0</v>
      </c>
      <c r="H6274" s="7" t="n">
        <v>0</v>
      </c>
      <c r="I6274" s="7" t="n">
        <v>0</v>
      </c>
    </row>
    <row r="6275" spans="1:8">
      <c r="A6275" t="s">
        <v>4</v>
      </c>
      <c r="B6275" s="4" t="s">
        <v>5</v>
      </c>
      <c r="C6275" s="4" t="s">
        <v>7</v>
      </c>
      <c r="D6275" s="4" t="s">
        <v>7</v>
      </c>
      <c r="E6275" s="4" t="s">
        <v>15</v>
      </c>
      <c r="F6275" s="4" t="s">
        <v>10</v>
      </c>
    </row>
    <row r="6276" spans="1:8">
      <c r="A6276" t="n">
        <v>61820</v>
      </c>
      <c r="B6276" s="54" t="n">
        <v>45</v>
      </c>
      <c r="C6276" s="7" t="n">
        <v>5</v>
      </c>
      <c r="D6276" s="7" t="n">
        <v>3</v>
      </c>
      <c r="E6276" s="7" t="n">
        <v>3.29999995231628</v>
      </c>
      <c r="F6276" s="7" t="n">
        <v>0</v>
      </c>
    </row>
    <row r="6277" spans="1:8">
      <c r="A6277" t="s">
        <v>4</v>
      </c>
      <c r="B6277" s="4" t="s">
        <v>5</v>
      </c>
      <c r="C6277" s="4" t="s">
        <v>7</v>
      </c>
      <c r="D6277" s="4" t="s">
        <v>7</v>
      </c>
      <c r="E6277" s="4" t="s">
        <v>15</v>
      </c>
      <c r="F6277" s="4" t="s">
        <v>10</v>
      </c>
    </row>
    <row r="6278" spans="1:8">
      <c r="A6278" t="n">
        <v>61829</v>
      </c>
      <c r="B6278" s="54" t="n">
        <v>45</v>
      </c>
      <c r="C6278" s="7" t="n">
        <v>11</v>
      </c>
      <c r="D6278" s="7" t="n">
        <v>3</v>
      </c>
      <c r="E6278" s="7" t="n">
        <v>34</v>
      </c>
      <c r="F6278" s="7" t="n">
        <v>0</v>
      </c>
    </row>
    <row r="6279" spans="1:8">
      <c r="A6279" t="s">
        <v>4</v>
      </c>
      <c r="B6279" s="4" t="s">
        <v>5</v>
      </c>
      <c r="C6279" s="4" t="s">
        <v>7</v>
      </c>
      <c r="D6279" s="4" t="s">
        <v>7</v>
      </c>
      <c r="E6279" s="4" t="s">
        <v>15</v>
      </c>
      <c r="F6279" s="4" t="s">
        <v>15</v>
      </c>
      <c r="G6279" s="4" t="s">
        <v>15</v>
      </c>
      <c r="H6279" s="4" t="s">
        <v>10</v>
      </c>
    </row>
    <row r="6280" spans="1:8">
      <c r="A6280" t="n">
        <v>61838</v>
      </c>
      <c r="B6280" s="54" t="n">
        <v>45</v>
      </c>
      <c r="C6280" s="7" t="n">
        <v>2</v>
      </c>
      <c r="D6280" s="7" t="n">
        <v>3</v>
      </c>
      <c r="E6280" s="7" t="n">
        <v>-8.02999973297119</v>
      </c>
      <c r="F6280" s="7" t="n">
        <v>5.25</v>
      </c>
      <c r="G6280" s="7" t="n">
        <v>-2.54999995231628</v>
      </c>
      <c r="H6280" s="7" t="n">
        <v>3500</v>
      </c>
    </row>
    <row r="6281" spans="1:8">
      <c r="A6281" t="s">
        <v>4</v>
      </c>
      <c r="B6281" s="4" t="s">
        <v>5</v>
      </c>
      <c r="C6281" s="4" t="s">
        <v>7</v>
      </c>
      <c r="D6281" s="4" t="s">
        <v>10</v>
      </c>
      <c r="E6281" s="4" t="s">
        <v>15</v>
      </c>
    </row>
    <row r="6282" spans="1:8">
      <c r="A6282" t="n">
        <v>61855</v>
      </c>
      <c r="B6282" s="41" t="n">
        <v>58</v>
      </c>
      <c r="C6282" s="7" t="n">
        <v>100</v>
      </c>
      <c r="D6282" s="7" t="n">
        <v>1000</v>
      </c>
      <c r="E6282" s="7" t="n">
        <v>1</v>
      </c>
    </row>
    <row r="6283" spans="1:8">
      <c r="A6283" t="s">
        <v>4</v>
      </c>
      <c r="B6283" s="4" t="s">
        <v>5</v>
      </c>
      <c r="C6283" s="4" t="s">
        <v>7</v>
      </c>
      <c r="D6283" s="4" t="s">
        <v>10</v>
      </c>
    </row>
    <row r="6284" spans="1:8">
      <c r="A6284" t="n">
        <v>61863</v>
      </c>
      <c r="B6284" s="41" t="n">
        <v>58</v>
      </c>
      <c r="C6284" s="7" t="n">
        <v>255</v>
      </c>
      <c r="D6284" s="7" t="n">
        <v>0</v>
      </c>
    </row>
    <row r="6285" spans="1:8">
      <c r="A6285" t="s">
        <v>4</v>
      </c>
      <c r="B6285" s="4" t="s">
        <v>5</v>
      </c>
      <c r="C6285" s="4" t="s">
        <v>8</v>
      </c>
      <c r="D6285" s="4" t="s">
        <v>8</v>
      </c>
    </row>
    <row r="6286" spans="1:8">
      <c r="A6286" t="n">
        <v>61867</v>
      </c>
      <c r="B6286" s="70" t="n">
        <v>70</v>
      </c>
      <c r="C6286" s="7" t="s">
        <v>29</v>
      </c>
      <c r="D6286" s="7" t="s">
        <v>525</v>
      </c>
    </row>
    <row r="6287" spans="1:8">
      <c r="A6287" t="s">
        <v>4</v>
      </c>
      <c r="B6287" s="4" t="s">
        <v>5</v>
      </c>
      <c r="C6287" s="4" t="s">
        <v>10</v>
      </c>
    </row>
    <row r="6288" spans="1:8">
      <c r="A6288" t="n">
        <v>61881</v>
      </c>
      <c r="B6288" s="27" t="n">
        <v>16</v>
      </c>
      <c r="C6288" s="7" t="n">
        <v>500</v>
      </c>
    </row>
    <row r="6289" spans="1:9">
      <c r="A6289" t="s">
        <v>4</v>
      </c>
      <c r="B6289" s="4" t="s">
        <v>5</v>
      </c>
      <c r="C6289" s="4" t="s">
        <v>10</v>
      </c>
      <c r="D6289" s="4" t="s">
        <v>10</v>
      </c>
      <c r="E6289" s="4" t="s">
        <v>15</v>
      </c>
      <c r="F6289" s="4" t="s">
        <v>15</v>
      </c>
      <c r="G6289" s="4" t="s">
        <v>15</v>
      </c>
      <c r="H6289" s="4" t="s">
        <v>15</v>
      </c>
      <c r="I6289" s="4" t="s">
        <v>7</v>
      </c>
      <c r="J6289" s="4" t="s">
        <v>10</v>
      </c>
    </row>
    <row r="6290" spans="1:9">
      <c r="A6290" t="n">
        <v>61884</v>
      </c>
      <c r="B6290" s="67" t="n">
        <v>55</v>
      </c>
      <c r="C6290" s="7" t="n">
        <v>0</v>
      </c>
      <c r="D6290" s="7" t="n">
        <v>65024</v>
      </c>
      <c r="E6290" s="7" t="n">
        <v>0</v>
      </c>
      <c r="F6290" s="7" t="n">
        <v>0</v>
      </c>
      <c r="G6290" s="7" t="n">
        <v>2.5</v>
      </c>
      <c r="H6290" s="7" t="n">
        <v>1.5</v>
      </c>
      <c r="I6290" s="7" t="n">
        <v>1</v>
      </c>
      <c r="J6290" s="7" t="n">
        <v>0</v>
      </c>
    </row>
    <row r="6291" spans="1:9">
      <c r="A6291" t="s">
        <v>4</v>
      </c>
      <c r="B6291" s="4" t="s">
        <v>5</v>
      </c>
      <c r="C6291" s="4" t="s">
        <v>10</v>
      </c>
      <c r="D6291" s="4" t="s">
        <v>7</v>
      </c>
    </row>
    <row r="6292" spans="1:9">
      <c r="A6292" t="n">
        <v>61908</v>
      </c>
      <c r="B6292" s="68" t="n">
        <v>56</v>
      </c>
      <c r="C6292" s="7" t="n">
        <v>0</v>
      </c>
      <c r="D6292" s="7" t="n">
        <v>0</v>
      </c>
    </row>
    <row r="6293" spans="1:9">
      <c r="A6293" t="s">
        <v>4</v>
      </c>
      <c r="B6293" s="4" t="s">
        <v>5</v>
      </c>
      <c r="C6293" s="4" t="s">
        <v>10</v>
      </c>
      <c r="D6293" s="4" t="s">
        <v>7</v>
      </c>
      <c r="E6293" s="4" t="s">
        <v>8</v>
      </c>
      <c r="F6293" s="4" t="s">
        <v>15</v>
      </c>
      <c r="G6293" s="4" t="s">
        <v>15</v>
      </c>
      <c r="H6293" s="4" t="s">
        <v>15</v>
      </c>
    </row>
    <row r="6294" spans="1:9">
      <c r="A6294" t="n">
        <v>61912</v>
      </c>
      <c r="B6294" s="30" t="n">
        <v>48</v>
      </c>
      <c r="C6294" s="7" t="n">
        <v>0</v>
      </c>
      <c r="D6294" s="7" t="n">
        <v>0</v>
      </c>
      <c r="E6294" s="7" t="s">
        <v>388</v>
      </c>
      <c r="F6294" s="7" t="n">
        <v>-1</v>
      </c>
      <c r="G6294" s="7" t="n">
        <v>1</v>
      </c>
      <c r="H6294" s="7" t="n">
        <v>0</v>
      </c>
    </row>
    <row r="6295" spans="1:9">
      <c r="A6295" t="s">
        <v>4</v>
      </c>
      <c r="B6295" s="4" t="s">
        <v>5</v>
      </c>
      <c r="C6295" s="4" t="s">
        <v>7</v>
      </c>
      <c r="D6295" s="4" t="s">
        <v>10</v>
      </c>
    </row>
    <row r="6296" spans="1:9">
      <c r="A6296" t="n">
        <v>61937</v>
      </c>
      <c r="B6296" s="54" t="n">
        <v>45</v>
      </c>
      <c r="C6296" s="7" t="n">
        <v>7</v>
      </c>
      <c r="D6296" s="7" t="n">
        <v>255</v>
      </c>
    </row>
    <row r="6297" spans="1:9">
      <c r="A6297" t="s">
        <v>4</v>
      </c>
      <c r="B6297" s="4" t="s">
        <v>5</v>
      </c>
      <c r="C6297" s="4" t="s">
        <v>7</v>
      </c>
      <c r="D6297" s="4" t="s">
        <v>10</v>
      </c>
      <c r="E6297" s="4" t="s">
        <v>8</v>
      </c>
    </row>
    <row r="6298" spans="1:9">
      <c r="A6298" t="n">
        <v>61941</v>
      </c>
      <c r="B6298" s="32" t="n">
        <v>51</v>
      </c>
      <c r="C6298" s="7" t="n">
        <v>4</v>
      </c>
      <c r="D6298" s="7" t="n">
        <v>0</v>
      </c>
      <c r="E6298" s="7" t="s">
        <v>626</v>
      </c>
    </row>
    <row r="6299" spans="1:9">
      <c r="A6299" t="s">
        <v>4</v>
      </c>
      <c r="B6299" s="4" t="s">
        <v>5</v>
      </c>
      <c r="C6299" s="4" t="s">
        <v>10</v>
      </c>
    </row>
    <row r="6300" spans="1:9">
      <c r="A6300" t="n">
        <v>61955</v>
      </c>
      <c r="B6300" s="27" t="n">
        <v>16</v>
      </c>
      <c r="C6300" s="7" t="n">
        <v>0</v>
      </c>
    </row>
    <row r="6301" spans="1:9">
      <c r="A6301" t="s">
        <v>4</v>
      </c>
      <c r="B6301" s="4" t="s">
        <v>5</v>
      </c>
      <c r="C6301" s="4" t="s">
        <v>10</v>
      </c>
      <c r="D6301" s="4" t="s">
        <v>59</v>
      </c>
      <c r="E6301" s="4" t="s">
        <v>7</v>
      </c>
      <c r="F6301" s="4" t="s">
        <v>7</v>
      </c>
      <c r="G6301" s="4" t="s">
        <v>59</v>
      </c>
      <c r="H6301" s="4" t="s">
        <v>7</v>
      </c>
      <c r="I6301" s="4" t="s">
        <v>7</v>
      </c>
      <c r="J6301" s="4" t="s">
        <v>59</v>
      </c>
      <c r="K6301" s="4" t="s">
        <v>7</v>
      </c>
      <c r="L6301" s="4" t="s">
        <v>7</v>
      </c>
      <c r="M6301" s="4" t="s">
        <v>59</v>
      </c>
      <c r="N6301" s="4" t="s">
        <v>7</v>
      </c>
      <c r="O6301" s="4" t="s">
        <v>7</v>
      </c>
    </row>
    <row r="6302" spans="1:9">
      <c r="A6302" t="n">
        <v>61958</v>
      </c>
      <c r="B6302" s="37" t="n">
        <v>26</v>
      </c>
      <c r="C6302" s="7" t="n">
        <v>0</v>
      </c>
      <c r="D6302" s="7" t="s">
        <v>627</v>
      </c>
      <c r="E6302" s="7" t="n">
        <v>2</v>
      </c>
      <c r="F6302" s="7" t="n">
        <v>3</v>
      </c>
      <c r="G6302" s="7" t="s">
        <v>628</v>
      </c>
      <c r="H6302" s="7" t="n">
        <v>2</v>
      </c>
      <c r="I6302" s="7" t="n">
        <v>3</v>
      </c>
      <c r="J6302" s="7" t="s">
        <v>629</v>
      </c>
      <c r="K6302" s="7" t="n">
        <v>2</v>
      </c>
      <c r="L6302" s="7" t="n">
        <v>3</v>
      </c>
      <c r="M6302" s="7" t="s">
        <v>630</v>
      </c>
      <c r="N6302" s="7" t="n">
        <v>2</v>
      </c>
      <c r="O6302" s="7" t="n">
        <v>0</v>
      </c>
    </row>
    <row r="6303" spans="1:9">
      <c r="A6303" t="s">
        <v>4</v>
      </c>
      <c r="B6303" s="4" t="s">
        <v>5</v>
      </c>
    </row>
    <row r="6304" spans="1:9">
      <c r="A6304" t="n">
        <v>62350</v>
      </c>
      <c r="B6304" s="38" t="n">
        <v>28</v>
      </c>
    </row>
    <row r="6305" spans="1:15">
      <c r="A6305" t="s">
        <v>4</v>
      </c>
      <c r="B6305" s="4" t="s">
        <v>5</v>
      </c>
      <c r="C6305" s="4" t="s">
        <v>7</v>
      </c>
      <c r="D6305" s="4" t="s">
        <v>10</v>
      </c>
      <c r="E6305" s="4" t="s">
        <v>15</v>
      </c>
    </row>
    <row r="6306" spans="1:15">
      <c r="A6306" t="n">
        <v>62351</v>
      </c>
      <c r="B6306" s="41" t="n">
        <v>58</v>
      </c>
      <c r="C6306" s="7" t="n">
        <v>0</v>
      </c>
      <c r="D6306" s="7" t="n">
        <v>1000</v>
      </c>
      <c r="E6306" s="7" t="n">
        <v>1</v>
      </c>
    </row>
    <row r="6307" spans="1:15">
      <c r="A6307" t="s">
        <v>4</v>
      </c>
      <c r="B6307" s="4" t="s">
        <v>5</v>
      </c>
      <c r="C6307" s="4" t="s">
        <v>7</v>
      </c>
      <c r="D6307" s="4" t="s">
        <v>10</v>
      </c>
    </row>
    <row r="6308" spans="1:15">
      <c r="A6308" t="n">
        <v>62359</v>
      </c>
      <c r="B6308" s="41" t="n">
        <v>58</v>
      </c>
      <c r="C6308" s="7" t="n">
        <v>255</v>
      </c>
      <c r="D6308" s="7" t="n">
        <v>0</v>
      </c>
    </row>
    <row r="6309" spans="1:15">
      <c r="A6309" t="s">
        <v>4</v>
      </c>
      <c r="B6309" s="4" t="s">
        <v>5</v>
      </c>
      <c r="C6309" s="4" t="s">
        <v>7</v>
      </c>
      <c r="D6309" s="4" t="s">
        <v>10</v>
      </c>
    </row>
    <row r="6310" spans="1:15">
      <c r="A6310" t="n">
        <v>62363</v>
      </c>
      <c r="B6310" s="17" t="n">
        <v>49</v>
      </c>
      <c r="C6310" s="7" t="n">
        <v>6</v>
      </c>
      <c r="D6310" s="7" t="n">
        <v>1</v>
      </c>
    </row>
    <row r="6311" spans="1:15">
      <c r="A6311" t="s">
        <v>4</v>
      </c>
      <c r="B6311" s="4" t="s">
        <v>5</v>
      </c>
      <c r="C6311" s="4" t="s">
        <v>7</v>
      </c>
      <c r="D6311" s="4" t="s">
        <v>10</v>
      </c>
      <c r="E6311" s="4" t="s">
        <v>10</v>
      </c>
    </row>
    <row r="6312" spans="1:15">
      <c r="A6312" t="n">
        <v>62367</v>
      </c>
      <c r="B6312" s="17" t="n">
        <v>49</v>
      </c>
      <c r="C6312" s="7" t="n">
        <v>5</v>
      </c>
      <c r="D6312" s="7" t="n">
        <v>120</v>
      </c>
      <c r="E6312" s="7" t="n">
        <v>122</v>
      </c>
    </row>
    <row r="6313" spans="1:15">
      <c r="A6313" t="s">
        <v>4</v>
      </c>
      <c r="B6313" s="4" t="s">
        <v>5</v>
      </c>
      <c r="C6313" s="4" t="s">
        <v>7</v>
      </c>
      <c r="D6313" s="4" t="s">
        <v>8</v>
      </c>
    </row>
    <row r="6314" spans="1:15">
      <c r="A6314" t="n">
        <v>62373</v>
      </c>
      <c r="B6314" s="6" t="n">
        <v>2</v>
      </c>
      <c r="C6314" s="7" t="n">
        <v>11</v>
      </c>
      <c r="D6314" s="7" t="s">
        <v>631</v>
      </c>
    </row>
    <row r="6315" spans="1:15">
      <c r="A6315" t="s">
        <v>4</v>
      </c>
      <c r="B6315" s="4" t="s">
        <v>5</v>
      </c>
      <c r="C6315" s="4" t="s">
        <v>7</v>
      </c>
      <c r="D6315" s="4" t="s">
        <v>7</v>
      </c>
      <c r="E6315" s="4" t="s">
        <v>16</v>
      </c>
      <c r="F6315" s="4" t="s">
        <v>7</v>
      </c>
      <c r="G6315" s="4" t="s">
        <v>7</v>
      </c>
    </row>
    <row r="6316" spans="1:15">
      <c r="A6316" t="n">
        <v>62390</v>
      </c>
      <c r="B6316" s="71" t="n">
        <v>8</v>
      </c>
      <c r="C6316" s="7" t="n">
        <v>9</v>
      </c>
      <c r="D6316" s="7" t="n">
        <v>0</v>
      </c>
      <c r="E6316" s="7" t="n">
        <v>3</v>
      </c>
      <c r="F6316" s="7" t="n">
        <v>19</v>
      </c>
      <c r="G6316" s="7" t="n">
        <v>1</v>
      </c>
    </row>
    <row r="6317" spans="1:15">
      <c r="A6317" t="s">
        <v>4</v>
      </c>
      <c r="B6317" s="4" t="s">
        <v>5</v>
      </c>
      <c r="C6317" s="4" t="s">
        <v>10</v>
      </c>
    </row>
    <row r="6318" spans="1:15">
      <c r="A6318" t="n">
        <v>62399</v>
      </c>
      <c r="B6318" s="11" t="n">
        <v>12</v>
      </c>
      <c r="C6318" s="7" t="n">
        <v>8490</v>
      </c>
    </row>
    <row r="6319" spans="1:15">
      <c r="A6319" t="s">
        <v>4</v>
      </c>
      <c r="B6319" s="4" t="s">
        <v>5</v>
      </c>
      <c r="C6319" s="4" t="s">
        <v>10</v>
      </c>
    </row>
    <row r="6320" spans="1:15">
      <c r="A6320" t="n">
        <v>62402</v>
      </c>
      <c r="B6320" s="11" t="n">
        <v>12</v>
      </c>
      <c r="C6320" s="7" t="n">
        <v>8953</v>
      </c>
    </row>
    <row r="6321" spans="1:7">
      <c r="A6321" t="s">
        <v>4</v>
      </c>
      <c r="B6321" s="4" t="s">
        <v>5</v>
      </c>
      <c r="C6321" s="4" t="s">
        <v>10</v>
      </c>
      <c r="D6321" s="4" t="s">
        <v>7</v>
      </c>
      <c r="E6321" s="4" t="s">
        <v>10</v>
      </c>
    </row>
    <row r="6322" spans="1:7">
      <c r="A6322" t="n">
        <v>62405</v>
      </c>
      <c r="B6322" s="60" t="n">
        <v>104</v>
      </c>
      <c r="C6322" s="7" t="n">
        <v>108</v>
      </c>
      <c r="D6322" s="7" t="n">
        <v>1</v>
      </c>
      <c r="E6322" s="7" t="n">
        <v>8</v>
      </c>
    </row>
    <row r="6323" spans="1:7">
      <c r="A6323" t="s">
        <v>4</v>
      </c>
      <c r="B6323" s="4" t="s">
        <v>5</v>
      </c>
    </row>
    <row r="6324" spans="1:7">
      <c r="A6324" t="n">
        <v>62411</v>
      </c>
      <c r="B6324" s="5" t="n">
        <v>1</v>
      </c>
    </row>
    <row r="6325" spans="1:7">
      <c r="A6325" t="s">
        <v>4</v>
      </c>
      <c r="B6325" s="4" t="s">
        <v>5</v>
      </c>
      <c r="C6325" s="4" t="s">
        <v>10</v>
      </c>
      <c r="D6325" s="4" t="s">
        <v>7</v>
      </c>
      <c r="E6325" s="4" t="s">
        <v>7</v>
      </c>
    </row>
    <row r="6326" spans="1:7">
      <c r="A6326" t="n">
        <v>62412</v>
      </c>
      <c r="B6326" s="60" t="n">
        <v>104</v>
      </c>
      <c r="C6326" s="7" t="n">
        <v>108</v>
      </c>
      <c r="D6326" s="7" t="n">
        <v>3</v>
      </c>
      <c r="E6326" s="7" t="n">
        <v>2</v>
      </c>
    </row>
    <row r="6327" spans="1:7">
      <c r="A6327" t="s">
        <v>4</v>
      </c>
      <c r="B6327" s="4" t="s">
        <v>5</v>
      </c>
    </row>
    <row r="6328" spans="1:7">
      <c r="A6328" t="n">
        <v>62417</v>
      </c>
      <c r="B6328" s="5" t="n">
        <v>1</v>
      </c>
    </row>
    <row r="6329" spans="1:7">
      <c r="A6329" t="s">
        <v>4</v>
      </c>
      <c r="B6329" s="4" t="s">
        <v>5</v>
      </c>
      <c r="C6329" s="4" t="s">
        <v>10</v>
      </c>
      <c r="D6329" s="4" t="s">
        <v>7</v>
      </c>
      <c r="E6329" s="4" t="s">
        <v>7</v>
      </c>
    </row>
    <row r="6330" spans="1:7">
      <c r="A6330" t="n">
        <v>62418</v>
      </c>
      <c r="B6330" s="60" t="n">
        <v>104</v>
      </c>
      <c r="C6330" s="7" t="n">
        <v>109</v>
      </c>
      <c r="D6330" s="7" t="n">
        <v>3</v>
      </c>
      <c r="E6330" s="7" t="n">
        <v>1</v>
      </c>
    </row>
    <row r="6331" spans="1:7">
      <c r="A6331" t="s">
        <v>4</v>
      </c>
      <c r="B6331" s="4" t="s">
        <v>5</v>
      </c>
    </row>
    <row r="6332" spans="1:7">
      <c r="A6332" t="n">
        <v>62423</v>
      </c>
      <c r="B6332" s="5" t="n">
        <v>1</v>
      </c>
    </row>
    <row r="6333" spans="1:7">
      <c r="A6333" t="s">
        <v>4</v>
      </c>
      <c r="B6333" s="4" t="s">
        <v>5</v>
      </c>
      <c r="C6333" s="4" t="s">
        <v>10</v>
      </c>
      <c r="D6333" s="4" t="s">
        <v>7</v>
      </c>
      <c r="E6333" s="4" t="s">
        <v>10</v>
      </c>
    </row>
    <row r="6334" spans="1:7">
      <c r="A6334" t="n">
        <v>62424</v>
      </c>
      <c r="B6334" s="60" t="n">
        <v>104</v>
      </c>
      <c r="C6334" s="7" t="n">
        <v>109</v>
      </c>
      <c r="D6334" s="7" t="n">
        <v>1</v>
      </c>
      <c r="E6334" s="7" t="n">
        <v>0</v>
      </c>
    </row>
    <row r="6335" spans="1:7">
      <c r="A6335" t="s">
        <v>4</v>
      </c>
      <c r="B6335" s="4" t="s">
        <v>5</v>
      </c>
    </row>
    <row r="6336" spans="1:7">
      <c r="A6336" t="n">
        <v>62430</v>
      </c>
      <c r="B6336" s="5" t="n">
        <v>1</v>
      </c>
    </row>
    <row r="6337" spans="1:5">
      <c r="A6337" t="s">
        <v>4</v>
      </c>
      <c r="B6337" s="4" t="s">
        <v>5</v>
      </c>
      <c r="C6337" s="4" t="s">
        <v>7</v>
      </c>
      <c r="D6337" s="4" t="s">
        <v>10</v>
      </c>
      <c r="E6337" s="4" t="s">
        <v>10</v>
      </c>
    </row>
    <row r="6338" spans="1:5">
      <c r="A6338" t="n">
        <v>62431</v>
      </c>
      <c r="B6338" s="72" t="n">
        <v>135</v>
      </c>
      <c r="C6338" s="7" t="n">
        <v>0</v>
      </c>
      <c r="D6338" s="7" t="n">
        <v>8</v>
      </c>
      <c r="E6338" s="7" t="n">
        <v>16</v>
      </c>
    </row>
    <row r="6339" spans="1:5">
      <c r="A6339" t="s">
        <v>4</v>
      </c>
      <c r="B6339" s="4" t="s">
        <v>5</v>
      </c>
      <c r="C6339" s="4" t="s">
        <v>7</v>
      </c>
      <c r="D6339" s="4" t="s">
        <v>10</v>
      </c>
      <c r="E6339" s="4" t="s">
        <v>10</v>
      </c>
    </row>
    <row r="6340" spans="1:5">
      <c r="A6340" t="n">
        <v>62437</v>
      </c>
      <c r="B6340" s="72" t="n">
        <v>135</v>
      </c>
      <c r="C6340" s="7" t="n">
        <v>0</v>
      </c>
      <c r="D6340" s="7" t="n">
        <v>14</v>
      </c>
      <c r="E6340" s="7" t="n">
        <v>1</v>
      </c>
    </row>
    <row r="6341" spans="1:5">
      <c r="A6341" t="s">
        <v>4</v>
      </c>
      <c r="B6341" s="4" t="s">
        <v>5</v>
      </c>
      <c r="C6341" s="4" t="s">
        <v>7</v>
      </c>
      <c r="D6341" s="4" t="s">
        <v>10</v>
      </c>
      <c r="E6341" s="4" t="s">
        <v>7</v>
      </c>
      <c r="F6341" s="4" t="s">
        <v>11</v>
      </c>
    </row>
    <row r="6342" spans="1:5">
      <c r="A6342" t="n">
        <v>62443</v>
      </c>
      <c r="B6342" s="9" t="n">
        <v>5</v>
      </c>
      <c r="C6342" s="7" t="n">
        <v>30</v>
      </c>
      <c r="D6342" s="7" t="n">
        <v>6506</v>
      </c>
      <c r="E6342" s="7" t="n">
        <v>1</v>
      </c>
      <c r="F6342" s="10" t="n">
        <f t="normal" ca="1">A6348</f>
        <v>0</v>
      </c>
    </row>
    <row r="6343" spans="1:5">
      <c r="A6343" t="s">
        <v>4</v>
      </c>
      <c r="B6343" s="4" t="s">
        <v>5</v>
      </c>
      <c r="C6343" s="4" t="s">
        <v>10</v>
      </c>
      <c r="D6343" s="4" t="s">
        <v>10</v>
      </c>
    </row>
    <row r="6344" spans="1:5">
      <c r="A6344" t="n">
        <v>62452</v>
      </c>
      <c r="B6344" s="73" t="n">
        <v>126</v>
      </c>
      <c r="C6344" s="7" t="n">
        <v>6</v>
      </c>
      <c r="D6344" s="7" t="n">
        <v>6529</v>
      </c>
    </row>
    <row r="6345" spans="1:5">
      <c r="A6345" t="s">
        <v>4</v>
      </c>
      <c r="B6345" s="4" t="s">
        <v>5</v>
      </c>
      <c r="C6345" s="4" t="s">
        <v>11</v>
      </c>
    </row>
    <row r="6346" spans="1:5">
      <c r="A6346" t="n">
        <v>62457</v>
      </c>
      <c r="B6346" s="12" t="n">
        <v>3</v>
      </c>
      <c r="C6346" s="10" t="n">
        <f t="normal" ca="1">A6350</f>
        <v>0</v>
      </c>
    </row>
    <row r="6347" spans="1:5">
      <c r="A6347" t="s">
        <v>4</v>
      </c>
      <c r="B6347" s="4" t="s">
        <v>5</v>
      </c>
      <c r="C6347" s="4" t="s">
        <v>10</v>
      </c>
      <c r="D6347" s="4" t="s">
        <v>10</v>
      </c>
    </row>
    <row r="6348" spans="1:5">
      <c r="A6348" t="n">
        <v>62462</v>
      </c>
      <c r="B6348" s="73" t="n">
        <v>126</v>
      </c>
      <c r="C6348" s="7" t="n">
        <v>3</v>
      </c>
      <c r="D6348" s="7" t="n">
        <v>6529</v>
      </c>
    </row>
    <row r="6349" spans="1:5">
      <c r="A6349" t="s">
        <v>4</v>
      </c>
      <c r="B6349" s="4" t="s">
        <v>5</v>
      </c>
      <c r="C6349" s="4" t="s">
        <v>8</v>
      </c>
      <c r="D6349" s="4" t="s">
        <v>8</v>
      </c>
    </row>
    <row r="6350" spans="1:5">
      <c r="A6350" t="n">
        <v>62467</v>
      </c>
      <c r="B6350" s="70" t="n">
        <v>70</v>
      </c>
      <c r="C6350" s="7" t="s">
        <v>29</v>
      </c>
      <c r="D6350" s="7" t="s">
        <v>530</v>
      </c>
    </row>
    <row r="6351" spans="1:5">
      <c r="A6351" t="s">
        <v>4</v>
      </c>
      <c r="B6351" s="4" t="s">
        <v>5</v>
      </c>
      <c r="C6351" s="4" t="s">
        <v>7</v>
      </c>
      <c r="D6351" s="4" t="s">
        <v>10</v>
      </c>
      <c r="E6351" s="4" t="s">
        <v>10</v>
      </c>
      <c r="F6351" s="4" t="s">
        <v>10</v>
      </c>
    </row>
    <row r="6352" spans="1:5">
      <c r="A6352" t="n">
        <v>62480</v>
      </c>
      <c r="B6352" s="61" t="n">
        <v>63</v>
      </c>
      <c r="C6352" s="7" t="n">
        <v>0</v>
      </c>
      <c r="D6352" s="7" t="n">
        <v>14</v>
      </c>
      <c r="E6352" s="7" t="n">
        <v>0</v>
      </c>
      <c r="F6352" s="7" t="n">
        <v>69</v>
      </c>
    </row>
    <row r="6353" spans="1:6">
      <c r="A6353" t="s">
        <v>4</v>
      </c>
      <c r="B6353" s="4" t="s">
        <v>5</v>
      </c>
      <c r="C6353" s="4" t="s">
        <v>7</v>
      </c>
      <c r="D6353" s="4" t="s">
        <v>10</v>
      </c>
      <c r="E6353" s="4" t="s">
        <v>16</v>
      </c>
    </row>
    <row r="6354" spans="1:6">
      <c r="A6354" t="n">
        <v>62488</v>
      </c>
      <c r="B6354" s="75" t="n">
        <v>101</v>
      </c>
      <c r="C6354" s="7" t="n">
        <v>0</v>
      </c>
      <c r="D6354" s="7" t="n">
        <v>1905</v>
      </c>
      <c r="E6354" s="7" t="n">
        <v>1</v>
      </c>
    </row>
    <row r="6355" spans="1:6">
      <c r="A6355" t="s">
        <v>4</v>
      </c>
      <c r="B6355" s="4" t="s">
        <v>5</v>
      </c>
      <c r="C6355" s="4" t="s">
        <v>7</v>
      </c>
      <c r="D6355" s="4" t="s">
        <v>10</v>
      </c>
      <c r="E6355" s="4" t="s">
        <v>16</v>
      </c>
    </row>
    <row r="6356" spans="1:6">
      <c r="A6356" t="n">
        <v>62496</v>
      </c>
      <c r="B6356" s="75" t="n">
        <v>101</v>
      </c>
      <c r="C6356" s="7" t="n">
        <v>0</v>
      </c>
      <c r="D6356" s="7" t="n">
        <v>406</v>
      </c>
      <c r="E6356" s="7" t="n">
        <v>1</v>
      </c>
    </row>
    <row r="6357" spans="1:6">
      <c r="A6357" t="s">
        <v>4</v>
      </c>
      <c r="B6357" s="4" t="s">
        <v>5</v>
      </c>
      <c r="C6357" s="4" t="s">
        <v>7</v>
      </c>
      <c r="D6357" s="4" t="s">
        <v>10</v>
      </c>
      <c r="E6357" s="4" t="s">
        <v>16</v>
      </c>
    </row>
    <row r="6358" spans="1:6">
      <c r="A6358" t="n">
        <v>62504</v>
      </c>
      <c r="B6358" s="75" t="n">
        <v>101</v>
      </c>
      <c r="C6358" s="7" t="n">
        <v>0</v>
      </c>
      <c r="D6358" s="7" t="n">
        <v>556</v>
      </c>
      <c r="E6358" s="7" t="n">
        <v>1</v>
      </c>
    </row>
    <row r="6359" spans="1:6">
      <c r="A6359" t="s">
        <v>4</v>
      </c>
      <c r="B6359" s="4" t="s">
        <v>5</v>
      </c>
      <c r="C6359" s="4" t="s">
        <v>7</v>
      </c>
      <c r="D6359" s="4" t="s">
        <v>10</v>
      </c>
      <c r="E6359" s="4" t="s">
        <v>10</v>
      </c>
      <c r="F6359" s="4" t="s">
        <v>7</v>
      </c>
    </row>
    <row r="6360" spans="1:6">
      <c r="A6360" t="n">
        <v>62512</v>
      </c>
      <c r="B6360" s="76" t="n">
        <v>102</v>
      </c>
      <c r="C6360" s="7" t="n">
        <v>0</v>
      </c>
      <c r="D6360" s="7" t="n">
        <v>14</v>
      </c>
      <c r="E6360" s="7" t="n">
        <v>1905</v>
      </c>
      <c r="F6360" s="7" t="n">
        <v>255</v>
      </c>
    </row>
    <row r="6361" spans="1:6">
      <c r="A6361" t="s">
        <v>4</v>
      </c>
      <c r="B6361" s="4" t="s">
        <v>5</v>
      </c>
      <c r="C6361" s="4" t="s">
        <v>7</v>
      </c>
      <c r="D6361" s="4" t="s">
        <v>10</v>
      </c>
      <c r="E6361" s="4" t="s">
        <v>10</v>
      </c>
      <c r="F6361" s="4" t="s">
        <v>7</v>
      </c>
    </row>
    <row r="6362" spans="1:6">
      <c r="A6362" t="n">
        <v>62519</v>
      </c>
      <c r="B6362" s="76" t="n">
        <v>102</v>
      </c>
      <c r="C6362" s="7" t="n">
        <v>0</v>
      </c>
      <c r="D6362" s="7" t="n">
        <v>14</v>
      </c>
      <c r="E6362" s="7" t="n">
        <v>406</v>
      </c>
      <c r="F6362" s="7" t="n">
        <v>255</v>
      </c>
    </row>
    <row r="6363" spans="1:6">
      <c r="A6363" t="s">
        <v>4</v>
      </c>
      <c r="B6363" s="4" t="s">
        <v>5</v>
      </c>
      <c r="C6363" s="4" t="s">
        <v>7</v>
      </c>
      <c r="D6363" s="4" t="s">
        <v>10</v>
      </c>
      <c r="E6363" s="4" t="s">
        <v>10</v>
      </c>
      <c r="F6363" s="4" t="s">
        <v>7</v>
      </c>
    </row>
    <row r="6364" spans="1:6">
      <c r="A6364" t="n">
        <v>62526</v>
      </c>
      <c r="B6364" s="76" t="n">
        <v>102</v>
      </c>
      <c r="C6364" s="7" t="n">
        <v>0</v>
      </c>
      <c r="D6364" s="7" t="n">
        <v>14</v>
      </c>
      <c r="E6364" s="7" t="n">
        <v>556</v>
      </c>
      <c r="F6364" s="7" t="n">
        <v>255</v>
      </c>
    </row>
    <row r="6365" spans="1:6">
      <c r="A6365" t="s">
        <v>4</v>
      </c>
      <c r="B6365" s="4" t="s">
        <v>5</v>
      </c>
      <c r="C6365" s="4" t="s">
        <v>7</v>
      </c>
      <c r="D6365" s="4" t="s">
        <v>10</v>
      </c>
      <c r="E6365" s="4" t="s">
        <v>7</v>
      </c>
      <c r="F6365" s="4" t="s">
        <v>7</v>
      </c>
      <c r="G6365" s="4" t="s">
        <v>7</v>
      </c>
    </row>
    <row r="6366" spans="1:6">
      <c r="A6366" t="n">
        <v>62533</v>
      </c>
      <c r="B6366" s="76" t="n">
        <v>102</v>
      </c>
      <c r="C6366" s="7" t="n">
        <v>6</v>
      </c>
      <c r="D6366" s="7" t="n">
        <v>14</v>
      </c>
      <c r="E6366" s="7" t="n">
        <v>255</v>
      </c>
      <c r="F6366" s="7" t="n">
        <v>1</v>
      </c>
      <c r="G6366" s="7" t="n">
        <v>1</v>
      </c>
    </row>
    <row r="6367" spans="1:6">
      <c r="A6367" t="s">
        <v>4</v>
      </c>
      <c r="B6367" s="4" t="s">
        <v>5</v>
      </c>
      <c r="C6367" s="4" t="s">
        <v>7</v>
      </c>
      <c r="D6367" s="4" t="s">
        <v>10</v>
      </c>
      <c r="E6367" s="4" t="s">
        <v>7</v>
      </c>
      <c r="F6367" s="4" t="s">
        <v>7</v>
      </c>
      <c r="G6367" s="4" t="s">
        <v>7</v>
      </c>
    </row>
    <row r="6368" spans="1:6">
      <c r="A6368" t="n">
        <v>62540</v>
      </c>
      <c r="B6368" s="76" t="n">
        <v>102</v>
      </c>
      <c r="C6368" s="7" t="n">
        <v>6</v>
      </c>
      <c r="D6368" s="7" t="n">
        <v>14</v>
      </c>
      <c r="E6368" s="7" t="n">
        <v>1</v>
      </c>
      <c r="F6368" s="7" t="n">
        <v>2</v>
      </c>
      <c r="G6368" s="7" t="n">
        <v>1</v>
      </c>
    </row>
    <row r="6369" spans="1:7">
      <c r="A6369" t="s">
        <v>4</v>
      </c>
      <c r="B6369" s="4" t="s">
        <v>5</v>
      </c>
      <c r="C6369" s="4" t="s">
        <v>7</v>
      </c>
      <c r="D6369" s="4" t="s">
        <v>10</v>
      </c>
      <c r="E6369" s="4" t="s">
        <v>7</v>
      </c>
      <c r="F6369" s="4" t="s">
        <v>7</v>
      </c>
      <c r="G6369" s="4" t="s">
        <v>7</v>
      </c>
    </row>
    <row r="6370" spans="1:7">
      <c r="A6370" t="n">
        <v>62547</v>
      </c>
      <c r="B6370" s="76" t="n">
        <v>102</v>
      </c>
      <c r="C6370" s="7" t="n">
        <v>6</v>
      </c>
      <c r="D6370" s="7" t="n">
        <v>14</v>
      </c>
      <c r="E6370" s="7" t="n">
        <v>2</v>
      </c>
      <c r="F6370" s="7" t="n">
        <v>2</v>
      </c>
      <c r="G6370" s="7" t="n">
        <v>1</v>
      </c>
    </row>
    <row r="6371" spans="1:7">
      <c r="A6371" t="s">
        <v>4</v>
      </c>
      <c r="B6371" s="4" t="s">
        <v>5</v>
      </c>
      <c r="C6371" s="4" t="s">
        <v>7</v>
      </c>
      <c r="D6371" s="4" t="s">
        <v>10</v>
      </c>
      <c r="E6371" s="4" t="s">
        <v>7</v>
      </c>
      <c r="F6371" s="4" t="s">
        <v>7</v>
      </c>
      <c r="G6371" s="4" t="s">
        <v>7</v>
      </c>
    </row>
    <row r="6372" spans="1:7">
      <c r="A6372" t="n">
        <v>62554</v>
      </c>
      <c r="B6372" s="76" t="n">
        <v>102</v>
      </c>
      <c r="C6372" s="7" t="n">
        <v>6</v>
      </c>
      <c r="D6372" s="7" t="n">
        <v>14</v>
      </c>
      <c r="E6372" s="7" t="n">
        <v>3</v>
      </c>
      <c r="F6372" s="7" t="n">
        <v>2</v>
      </c>
      <c r="G6372" s="7" t="n">
        <v>1</v>
      </c>
    </row>
    <row r="6373" spans="1:7">
      <c r="A6373" t="s">
        <v>4</v>
      </c>
      <c r="B6373" s="4" t="s">
        <v>5</v>
      </c>
      <c r="C6373" s="4" t="s">
        <v>7</v>
      </c>
      <c r="D6373" s="4" t="s">
        <v>10</v>
      </c>
      <c r="E6373" s="4" t="s">
        <v>7</v>
      </c>
      <c r="F6373" s="4" t="s">
        <v>7</v>
      </c>
      <c r="G6373" s="4" t="s">
        <v>7</v>
      </c>
    </row>
    <row r="6374" spans="1:7">
      <c r="A6374" t="n">
        <v>62561</v>
      </c>
      <c r="B6374" s="76" t="n">
        <v>102</v>
      </c>
      <c r="C6374" s="7" t="n">
        <v>6</v>
      </c>
      <c r="D6374" s="7" t="n">
        <v>14</v>
      </c>
      <c r="E6374" s="7" t="n">
        <v>4</v>
      </c>
      <c r="F6374" s="7" t="n">
        <v>2</v>
      </c>
      <c r="G6374" s="7" t="n">
        <v>1</v>
      </c>
    </row>
    <row r="6375" spans="1:7">
      <c r="A6375" t="s">
        <v>4</v>
      </c>
      <c r="B6375" s="4" t="s">
        <v>5</v>
      </c>
      <c r="C6375" s="4" t="s">
        <v>7</v>
      </c>
      <c r="D6375" s="4" t="s">
        <v>10</v>
      </c>
      <c r="E6375" s="4" t="s">
        <v>7</v>
      </c>
      <c r="F6375" s="4" t="s">
        <v>7</v>
      </c>
      <c r="G6375" s="4" t="s">
        <v>7</v>
      </c>
    </row>
    <row r="6376" spans="1:7">
      <c r="A6376" t="n">
        <v>62568</v>
      </c>
      <c r="B6376" s="76" t="n">
        <v>102</v>
      </c>
      <c r="C6376" s="7" t="n">
        <v>6</v>
      </c>
      <c r="D6376" s="7" t="n">
        <v>14</v>
      </c>
      <c r="E6376" s="7" t="n">
        <v>5</v>
      </c>
      <c r="F6376" s="7" t="n">
        <v>2</v>
      </c>
      <c r="G6376" s="7" t="n">
        <v>1</v>
      </c>
    </row>
    <row r="6377" spans="1:7">
      <c r="A6377" t="s">
        <v>4</v>
      </c>
      <c r="B6377" s="4" t="s">
        <v>5</v>
      </c>
      <c r="C6377" s="4" t="s">
        <v>7</v>
      </c>
      <c r="D6377" s="4" t="s">
        <v>10</v>
      </c>
      <c r="E6377" s="4" t="s">
        <v>7</v>
      </c>
      <c r="F6377" s="4" t="s">
        <v>7</v>
      </c>
      <c r="G6377" s="4" t="s">
        <v>7</v>
      </c>
    </row>
    <row r="6378" spans="1:7">
      <c r="A6378" t="n">
        <v>62575</v>
      </c>
      <c r="B6378" s="76" t="n">
        <v>102</v>
      </c>
      <c r="C6378" s="7" t="n">
        <v>6</v>
      </c>
      <c r="D6378" s="7" t="n">
        <v>14</v>
      </c>
      <c r="E6378" s="7" t="n">
        <v>6</v>
      </c>
      <c r="F6378" s="7" t="n">
        <v>2</v>
      </c>
      <c r="G6378" s="7" t="n">
        <v>1</v>
      </c>
    </row>
    <row r="6379" spans="1:7">
      <c r="A6379" t="s">
        <v>4</v>
      </c>
      <c r="B6379" s="4" t="s">
        <v>5</v>
      </c>
      <c r="C6379" s="4" t="s">
        <v>7</v>
      </c>
      <c r="D6379" s="4" t="s">
        <v>10</v>
      </c>
      <c r="E6379" s="4" t="s">
        <v>7</v>
      </c>
      <c r="F6379" s="4" t="s">
        <v>7</v>
      </c>
      <c r="G6379" s="4" t="s">
        <v>7</v>
      </c>
    </row>
    <row r="6380" spans="1:7">
      <c r="A6380" t="n">
        <v>62582</v>
      </c>
      <c r="B6380" s="76" t="n">
        <v>102</v>
      </c>
      <c r="C6380" s="7" t="n">
        <v>6</v>
      </c>
      <c r="D6380" s="7" t="n">
        <v>14</v>
      </c>
      <c r="E6380" s="7" t="n">
        <v>7</v>
      </c>
      <c r="F6380" s="7" t="n">
        <v>2</v>
      </c>
      <c r="G6380" s="7" t="n">
        <v>1</v>
      </c>
    </row>
    <row r="6381" spans="1:7">
      <c r="A6381" t="s">
        <v>4</v>
      </c>
      <c r="B6381" s="4" t="s">
        <v>5</v>
      </c>
      <c r="C6381" s="4" t="s">
        <v>7</v>
      </c>
      <c r="D6381" s="4" t="s">
        <v>10</v>
      </c>
      <c r="E6381" s="4" t="s">
        <v>7</v>
      </c>
      <c r="F6381" s="4" t="s">
        <v>7</v>
      </c>
      <c r="G6381" s="4" t="s">
        <v>7</v>
      </c>
    </row>
    <row r="6382" spans="1:7">
      <c r="A6382" t="n">
        <v>62589</v>
      </c>
      <c r="B6382" s="76" t="n">
        <v>102</v>
      </c>
      <c r="C6382" s="7" t="n">
        <v>6</v>
      </c>
      <c r="D6382" s="7" t="n">
        <v>14</v>
      </c>
      <c r="E6382" s="7" t="n">
        <v>8</v>
      </c>
      <c r="F6382" s="7" t="n">
        <v>2</v>
      </c>
      <c r="G6382" s="7" t="n">
        <v>1</v>
      </c>
    </row>
    <row r="6383" spans="1:7">
      <c r="A6383" t="s">
        <v>4</v>
      </c>
      <c r="B6383" s="4" t="s">
        <v>5</v>
      </c>
      <c r="C6383" s="4" t="s">
        <v>7</v>
      </c>
      <c r="D6383" s="4" t="s">
        <v>10</v>
      </c>
      <c r="E6383" s="4" t="s">
        <v>16</v>
      </c>
    </row>
    <row r="6384" spans="1:7">
      <c r="A6384" t="n">
        <v>62596</v>
      </c>
      <c r="B6384" s="75" t="n">
        <v>101</v>
      </c>
      <c r="C6384" s="7" t="n">
        <v>0</v>
      </c>
      <c r="D6384" s="7" t="n">
        <v>3216</v>
      </c>
      <c r="E6384" s="7" t="n">
        <v>1</v>
      </c>
    </row>
    <row r="6385" spans="1:7">
      <c r="A6385" t="s">
        <v>4</v>
      </c>
      <c r="B6385" s="4" t="s">
        <v>5</v>
      </c>
      <c r="C6385" s="4" t="s">
        <v>7</v>
      </c>
      <c r="D6385" s="4" t="s">
        <v>10</v>
      </c>
      <c r="E6385" s="4" t="s">
        <v>16</v>
      </c>
    </row>
    <row r="6386" spans="1:7">
      <c r="A6386" t="n">
        <v>62604</v>
      </c>
      <c r="B6386" s="75" t="n">
        <v>101</v>
      </c>
      <c r="C6386" s="7" t="n">
        <v>0</v>
      </c>
      <c r="D6386" s="7" t="n">
        <v>3501</v>
      </c>
      <c r="E6386" s="7" t="n">
        <v>1</v>
      </c>
    </row>
    <row r="6387" spans="1:7">
      <c r="A6387" t="s">
        <v>4</v>
      </c>
      <c r="B6387" s="4" t="s">
        <v>5</v>
      </c>
      <c r="C6387" s="4" t="s">
        <v>7</v>
      </c>
      <c r="D6387" s="4" t="s">
        <v>10</v>
      </c>
      <c r="E6387" s="4" t="s">
        <v>16</v>
      </c>
    </row>
    <row r="6388" spans="1:7">
      <c r="A6388" t="n">
        <v>62612</v>
      </c>
      <c r="B6388" s="75" t="n">
        <v>101</v>
      </c>
      <c r="C6388" s="7" t="n">
        <v>0</v>
      </c>
      <c r="D6388" s="7" t="n">
        <v>3356</v>
      </c>
      <c r="E6388" s="7" t="n">
        <v>1</v>
      </c>
    </row>
    <row r="6389" spans="1:7">
      <c r="A6389" t="s">
        <v>4</v>
      </c>
      <c r="B6389" s="4" t="s">
        <v>5</v>
      </c>
      <c r="C6389" s="4" t="s">
        <v>7</v>
      </c>
      <c r="D6389" s="4" t="s">
        <v>10</v>
      </c>
      <c r="E6389" s="4" t="s">
        <v>16</v>
      </c>
    </row>
    <row r="6390" spans="1:7">
      <c r="A6390" t="n">
        <v>62620</v>
      </c>
      <c r="B6390" s="75" t="n">
        <v>101</v>
      </c>
      <c r="C6390" s="7" t="n">
        <v>0</v>
      </c>
      <c r="D6390" s="7" t="n">
        <v>3510</v>
      </c>
      <c r="E6390" s="7" t="n">
        <v>1</v>
      </c>
    </row>
    <row r="6391" spans="1:7">
      <c r="A6391" t="s">
        <v>4</v>
      </c>
      <c r="B6391" s="4" t="s">
        <v>5</v>
      </c>
      <c r="C6391" s="4" t="s">
        <v>7</v>
      </c>
      <c r="D6391" s="4" t="s">
        <v>10</v>
      </c>
      <c r="E6391" s="4" t="s">
        <v>16</v>
      </c>
    </row>
    <row r="6392" spans="1:7">
      <c r="A6392" t="n">
        <v>62628</v>
      </c>
      <c r="B6392" s="75" t="n">
        <v>101</v>
      </c>
      <c r="C6392" s="7" t="n">
        <v>0</v>
      </c>
      <c r="D6392" s="7" t="n">
        <v>3609</v>
      </c>
      <c r="E6392" s="7" t="n">
        <v>1</v>
      </c>
    </row>
    <row r="6393" spans="1:7">
      <c r="A6393" t="s">
        <v>4</v>
      </c>
      <c r="B6393" s="4" t="s">
        <v>5</v>
      </c>
      <c r="C6393" s="4" t="s">
        <v>7</v>
      </c>
      <c r="D6393" s="4" t="s">
        <v>10</v>
      </c>
      <c r="E6393" s="4" t="s">
        <v>10</v>
      </c>
      <c r="F6393" s="4" t="s">
        <v>7</v>
      </c>
      <c r="G6393" s="4" t="s">
        <v>7</v>
      </c>
    </row>
    <row r="6394" spans="1:7">
      <c r="A6394" t="n">
        <v>62636</v>
      </c>
      <c r="B6394" s="76" t="n">
        <v>102</v>
      </c>
      <c r="C6394" s="7" t="n">
        <v>3</v>
      </c>
      <c r="D6394" s="7" t="n">
        <v>14</v>
      </c>
      <c r="E6394" s="7" t="n">
        <v>3216</v>
      </c>
      <c r="F6394" s="7" t="n">
        <v>0</v>
      </c>
      <c r="G6394" s="7" t="n">
        <v>1</v>
      </c>
    </row>
    <row r="6395" spans="1:7">
      <c r="A6395" t="s">
        <v>4</v>
      </c>
      <c r="B6395" s="4" t="s">
        <v>5</v>
      </c>
      <c r="C6395" s="4" t="s">
        <v>7</v>
      </c>
      <c r="D6395" s="4" t="s">
        <v>10</v>
      </c>
      <c r="E6395" s="4" t="s">
        <v>10</v>
      </c>
      <c r="F6395" s="4" t="s">
        <v>7</v>
      </c>
      <c r="G6395" s="4" t="s">
        <v>7</v>
      </c>
    </row>
    <row r="6396" spans="1:7">
      <c r="A6396" t="n">
        <v>62644</v>
      </c>
      <c r="B6396" s="76" t="n">
        <v>102</v>
      </c>
      <c r="C6396" s="7" t="n">
        <v>3</v>
      </c>
      <c r="D6396" s="7" t="n">
        <v>14</v>
      </c>
      <c r="E6396" s="7" t="n">
        <v>3501</v>
      </c>
      <c r="F6396" s="7" t="n">
        <v>1</v>
      </c>
      <c r="G6396" s="7" t="n">
        <v>1</v>
      </c>
    </row>
    <row r="6397" spans="1:7">
      <c r="A6397" t="s">
        <v>4</v>
      </c>
      <c r="B6397" s="4" t="s">
        <v>5</v>
      </c>
      <c r="C6397" s="4" t="s">
        <v>7</v>
      </c>
      <c r="D6397" s="4" t="s">
        <v>10</v>
      </c>
      <c r="E6397" s="4" t="s">
        <v>10</v>
      </c>
      <c r="F6397" s="4" t="s">
        <v>7</v>
      </c>
      <c r="G6397" s="4" t="s">
        <v>7</v>
      </c>
    </row>
    <row r="6398" spans="1:7">
      <c r="A6398" t="n">
        <v>62652</v>
      </c>
      <c r="B6398" s="76" t="n">
        <v>102</v>
      </c>
      <c r="C6398" s="7" t="n">
        <v>3</v>
      </c>
      <c r="D6398" s="7" t="n">
        <v>14</v>
      </c>
      <c r="E6398" s="7" t="n">
        <v>3356</v>
      </c>
      <c r="F6398" s="7" t="n">
        <v>2</v>
      </c>
      <c r="G6398" s="7" t="n">
        <v>1</v>
      </c>
    </row>
    <row r="6399" spans="1:7">
      <c r="A6399" t="s">
        <v>4</v>
      </c>
      <c r="B6399" s="4" t="s">
        <v>5</v>
      </c>
      <c r="C6399" s="4" t="s">
        <v>7</v>
      </c>
      <c r="D6399" s="4" t="s">
        <v>10</v>
      </c>
      <c r="E6399" s="4" t="s">
        <v>10</v>
      </c>
      <c r="F6399" s="4" t="s">
        <v>7</v>
      </c>
      <c r="G6399" s="4" t="s">
        <v>7</v>
      </c>
    </row>
    <row r="6400" spans="1:7">
      <c r="A6400" t="n">
        <v>62660</v>
      </c>
      <c r="B6400" s="76" t="n">
        <v>102</v>
      </c>
      <c r="C6400" s="7" t="n">
        <v>3</v>
      </c>
      <c r="D6400" s="7" t="n">
        <v>14</v>
      </c>
      <c r="E6400" s="7" t="n">
        <v>3510</v>
      </c>
      <c r="F6400" s="7" t="n">
        <v>3</v>
      </c>
      <c r="G6400" s="7" t="n">
        <v>1</v>
      </c>
    </row>
    <row r="6401" spans="1:7">
      <c r="A6401" t="s">
        <v>4</v>
      </c>
      <c r="B6401" s="4" t="s">
        <v>5</v>
      </c>
      <c r="C6401" s="4" t="s">
        <v>7</v>
      </c>
      <c r="D6401" s="4" t="s">
        <v>10</v>
      </c>
      <c r="E6401" s="4" t="s">
        <v>10</v>
      </c>
      <c r="F6401" s="4" t="s">
        <v>7</v>
      </c>
      <c r="G6401" s="4" t="s">
        <v>7</v>
      </c>
    </row>
    <row r="6402" spans="1:7">
      <c r="A6402" t="n">
        <v>62668</v>
      </c>
      <c r="B6402" s="76" t="n">
        <v>102</v>
      </c>
      <c r="C6402" s="7" t="n">
        <v>3</v>
      </c>
      <c r="D6402" s="7" t="n">
        <v>14</v>
      </c>
      <c r="E6402" s="7" t="n">
        <v>3609</v>
      </c>
      <c r="F6402" s="7" t="n">
        <v>4</v>
      </c>
      <c r="G6402" s="7" t="n">
        <v>1</v>
      </c>
    </row>
    <row r="6403" spans="1:7">
      <c r="A6403" t="s">
        <v>4</v>
      </c>
      <c r="B6403" s="4" t="s">
        <v>5</v>
      </c>
      <c r="C6403" s="4" t="s">
        <v>7</v>
      </c>
      <c r="D6403" s="4" t="s">
        <v>10</v>
      </c>
      <c r="E6403" s="4" t="s">
        <v>10</v>
      </c>
    </row>
    <row r="6404" spans="1:7">
      <c r="A6404" t="n">
        <v>62676</v>
      </c>
      <c r="B6404" s="77" t="n">
        <v>92</v>
      </c>
      <c r="C6404" s="7" t="n">
        <v>0</v>
      </c>
      <c r="D6404" s="7" t="n">
        <v>14</v>
      </c>
      <c r="E6404" s="7" t="n">
        <v>480</v>
      </c>
    </row>
    <row r="6405" spans="1:7">
      <c r="A6405" t="s">
        <v>4</v>
      </c>
      <c r="B6405" s="4" t="s">
        <v>5</v>
      </c>
      <c r="C6405" s="4" t="s">
        <v>7</v>
      </c>
      <c r="D6405" s="4" t="s">
        <v>10</v>
      </c>
      <c r="E6405" s="4" t="s">
        <v>10</v>
      </c>
    </row>
    <row r="6406" spans="1:7">
      <c r="A6406" t="n">
        <v>62682</v>
      </c>
      <c r="B6406" s="77" t="n">
        <v>92</v>
      </c>
      <c r="C6406" s="7" t="n">
        <v>0</v>
      </c>
      <c r="D6406" s="7" t="n">
        <v>14</v>
      </c>
      <c r="E6406" s="7" t="n">
        <v>481</v>
      </c>
    </row>
    <row r="6407" spans="1:7">
      <c r="A6407" t="s">
        <v>4</v>
      </c>
      <c r="B6407" s="4" t="s">
        <v>5</v>
      </c>
      <c r="C6407" s="4" t="s">
        <v>7</v>
      </c>
      <c r="D6407" s="4" t="s">
        <v>10</v>
      </c>
      <c r="E6407" s="4" t="s">
        <v>10</v>
      </c>
    </row>
    <row r="6408" spans="1:7">
      <c r="A6408" t="n">
        <v>62688</v>
      </c>
      <c r="B6408" s="77" t="n">
        <v>92</v>
      </c>
      <c r="C6408" s="7" t="n">
        <v>0</v>
      </c>
      <c r="D6408" s="7" t="n">
        <v>14</v>
      </c>
      <c r="E6408" s="7" t="n">
        <v>482</v>
      </c>
    </row>
    <row r="6409" spans="1:7">
      <c r="A6409" t="s">
        <v>4</v>
      </c>
      <c r="B6409" s="4" t="s">
        <v>5</v>
      </c>
      <c r="C6409" s="4" t="s">
        <v>7</v>
      </c>
      <c r="D6409" s="4" t="s">
        <v>10</v>
      </c>
      <c r="E6409" s="4" t="s">
        <v>10</v>
      </c>
    </row>
    <row r="6410" spans="1:7">
      <c r="A6410" t="n">
        <v>62694</v>
      </c>
      <c r="B6410" s="77" t="n">
        <v>92</v>
      </c>
      <c r="C6410" s="7" t="n">
        <v>0</v>
      </c>
      <c r="D6410" s="7" t="n">
        <v>14</v>
      </c>
      <c r="E6410" s="7" t="n">
        <v>496</v>
      </c>
    </row>
    <row r="6411" spans="1:7">
      <c r="A6411" t="s">
        <v>4</v>
      </c>
      <c r="B6411" s="4" t="s">
        <v>5</v>
      </c>
      <c r="C6411" s="4" t="s">
        <v>7</v>
      </c>
      <c r="D6411" s="4" t="s">
        <v>10</v>
      </c>
      <c r="E6411" s="4" t="s">
        <v>7</v>
      </c>
      <c r="F6411" s="4" t="s">
        <v>7</v>
      </c>
      <c r="G6411" s="4" t="s">
        <v>11</v>
      </c>
    </row>
    <row r="6412" spans="1:7">
      <c r="A6412" t="n">
        <v>62700</v>
      </c>
      <c r="B6412" s="9" t="n">
        <v>5</v>
      </c>
      <c r="C6412" s="7" t="n">
        <v>30</v>
      </c>
      <c r="D6412" s="7" t="n">
        <v>6497</v>
      </c>
      <c r="E6412" s="7" t="n">
        <v>8</v>
      </c>
      <c r="F6412" s="7" t="n">
        <v>1</v>
      </c>
      <c r="G6412" s="10" t="n">
        <f t="normal" ca="1">A6416</f>
        <v>0</v>
      </c>
    </row>
    <row r="6413" spans="1:7">
      <c r="A6413" t="s">
        <v>4</v>
      </c>
      <c r="B6413" s="4" t="s">
        <v>5</v>
      </c>
      <c r="C6413" s="4" t="s">
        <v>7</v>
      </c>
      <c r="D6413" s="4" t="s">
        <v>10</v>
      </c>
      <c r="E6413" s="4" t="s">
        <v>10</v>
      </c>
    </row>
    <row r="6414" spans="1:7">
      <c r="A6414" t="n">
        <v>62710</v>
      </c>
      <c r="B6414" s="77" t="n">
        <v>92</v>
      </c>
      <c r="C6414" s="7" t="n">
        <v>4</v>
      </c>
      <c r="D6414" s="7" t="n">
        <v>14</v>
      </c>
      <c r="E6414" s="7" t="n">
        <v>496</v>
      </c>
    </row>
    <row r="6415" spans="1:7">
      <c r="A6415" t="s">
        <v>4</v>
      </c>
      <c r="B6415" s="4" t="s">
        <v>5</v>
      </c>
      <c r="C6415" s="4" t="s">
        <v>7</v>
      </c>
      <c r="D6415" s="4" t="s">
        <v>10</v>
      </c>
      <c r="E6415" s="4" t="s">
        <v>16</v>
      </c>
    </row>
    <row r="6416" spans="1:7">
      <c r="A6416" t="n">
        <v>62716</v>
      </c>
      <c r="B6416" s="78" t="n">
        <v>167</v>
      </c>
      <c r="C6416" s="7" t="n">
        <v>0</v>
      </c>
      <c r="D6416" s="7" t="n">
        <v>14</v>
      </c>
      <c r="E6416" s="7" t="n">
        <v>512</v>
      </c>
    </row>
    <row r="6417" spans="1:7">
      <c r="A6417" t="s">
        <v>4</v>
      </c>
      <c r="B6417" s="4" t="s">
        <v>5</v>
      </c>
      <c r="C6417" s="4" t="s">
        <v>7</v>
      </c>
      <c r="D6417" s="4" t="s">
        <v>10</v>
      </c>
      <c r="E6417" s="4" t="s">
        <v>10</v>
      </c>
      <c r="F6417" s="4" t="s">
        <v>10</v>
      </c>
    </row>
    <row r="6418" spans="1:7">
      <c r="A6418" t="n">
        <v>62724</v>
      </c>
      <c r="B6418" s="61" t="n">
        <v>63</v>
      </c>
      <c r="C6418" s="7" t="n">
        <v>0</v>
      </c>
      <c r="D6418" s="7" t="n">
        <v>14</v>
      </c>
      <c r="E6418" s="7" t="n">
        <v>45</v>
      </c>
      <c r="F6418" s="7" t="n">
        <v>0</v>
      </c>
    </row>
    <row r="6419" spans="1:7">
      <c r="A6419" t="s">
        <v>4</v>
      </c>
      <c r="B6419" s="4" t="s">
        <v>5</v>
      </c>
      <c r="C6419" s="4" t="s">
        <v>7</v>
      </c>
      <c r="D6419" s="4" t="s">
        <v>10</v>
      </c>
      <c r="E6419" s="4" t="s">
        <v>10</v>
      </c>
      <c r="F6419" s="4" t="s">
        <v>10</v>
      </c>
    </row>
    <row r="6420" spans="1:7">
      <c r="A6420" t="n">
        <v>62732</v>
      </c>
      <c r="B6420" s="61" t="n">
        <v>63</v>
      </c>
      <c r="C6420" s="7" t="n">
        <v>0</v>
      </c>
      <c r="D6420" s="7" t="n">
        <v>14</v>
      </c>
      <c r="E6420" s="7" t="n">
        <v>32</v>
      </c>
      <c r="F6420" s="7" t="n">
        <v>100</v>
      </c>
    </row>
    <row r="6421" spans="1:7">
      <c r="A6421" t="s">
        <v>4</v>
      </c>
      <c r="B6421" s="4" t="s">
        <v>5</v>
      </c>
      <c r="C6421" s="4" t="s">
        <v>7</v>
      </c>
      <c r="D6421" s="4" t="s">
        <v>8</v>
      </c>
    </row>
    <row r="6422" spans="1:7">
      <c r="A6422" t="n">
        <v>62740</v>
      </c>
      <c r="B6422" s="6" t="n">
        <v>2</v>
      </c>
      <c r="C6422" s="7" t="n">
        <v>10</v>
      </c>
      <c r="D6422" s="7" t="s">
        <v>531</v>
      </c>
    </row>
    <row r="6423" spans="1:7">
      <c r="A6423" t="s">
        <v>4</v>
      </c>
      <c r="B6423" s="4" t="s">
        <v>5</v>
      </c>
      <c r="C6423" s="4" t="s">
        <v>7</v>
      </c>
      <c r="D6423" s="4" t="s">
        <v>10</v>
      </c>
      <c r="E6423" s="4" t="s">
        <v>10</v>
      </c>
      <c r="F6423" s="4" t="s">
        <v>10</v>
      </c>
    </row>
    <row r="6424" spans="1:7">
      <c r="A6424" t="n">
        <v>62757</v>
      </c>
      <c r="B6424" s="61" t="n">
        <v>63</v>
      </c>
      <c r="C6424" s="7" t="n">
        <v>0</v>
      </c>
      <c r="D6424" s="7" t="n">
        <v>16</v>
      </c>
      <c r="E6424" s="7" t="n">
        <v>0</v>
      </c>
      <c r="F6424" s="7" t="n">
        <v>65</v>
      </c>
    </row>
    <row r="6425" spans="1:7">
      <c r="A6425" t="s">
        <v>4</v>
      </c>
      <c r="B6425" s="4" t="s">
        <v>5</v>
      </c>
      <c r="C6425" s="4" t="s">
        <v>7</v>
      </c>
      <c r="D6425" s="4" t="s">
        <v>10</v>
      </c>
      <c r="E6425" s="4" t="s">
        <v>10</v>
      </c>
      <c r="F6425" s="4" t="s">
        <v>10</v>
      </c>
    </row>
    <row r="6426" spans="1:7">
      <c r="A6426" t="n">
        <v>62765</v>
      </c>
      <c r="B6426" s="61" t="n">
        <v>63</v>
      </c>
      <c r="C6426" s="7" t="n">
        <v>0</v>
      </c>
      <c r="D6426" s="7" t="n">
        <v>15</v>
      </c>
      <c r="E6426" s="7" t="n">
        <v>0</v>
      </c>
      <c r="F6426" s="7" t="n">
        <v>65</v>
      </c>
    </row>
    <row r="6427" spans="1:7">
      <c r="A6427" t="s">
        <v>4</v>
      </c>
      <c r="B6427" s="4" t="s">
        <v>5</v>
      </c>
      <c r="C6427" s="4" t="s">
        <v>7</v>
      </c>
      <c r="D6427" s="4" t="s">
        <v>10</v>
      </c>
      <c r="E6427" s="4" t="s">
        <v>10</v>
      </c>
      <c r="F6427" s="4" t="s">
        <v>10</v>
      </c>
    </row>
    <row r="6428" spans="1:7">
      <c r="A6428" t="n">
        <v>62773</v>
      </c>
      <c r="B6428" s="61" t="n">
        <v>63</v>
      </c>
      <c r="C6428" s="7" t="n">
        <v>0</v>
      </c>
      <c r="D6428" s="7" t="n">
        <v>7</v>
      </c>
      <c r="E6428" s="7" t="n">
        <v>0</v>
      </c>
      <c r="F6428" s="7" t="n">
        <v>62</v>
      </c>
    </row>
    <row r="6429" spans="1:7">
      <c r="A6429" t="s">
        <v>4</v>
      </c>
      <c r="B6429" s="4" t="s">
        <v>5</v>
      </c>
      <c r="C6429" s="4" t="s">
        <v>7</v>
      </c>
      <c r="D6429" s="4" t="s">
        <v>10</v>
      </c>
      <c r="E6429" s="4" t="s">
        <v>10</v>
      </c>
      <c r="F6429" s="4" t="s">
        <v>10</v>
      </c>
    </row>
    <row r="6430" spans="1:7">
      <c r="A6430" t="n">
        <v>62781</v>
      </c>
      <c r="B6430" s="61" t="n">
        <v>63</v>
      </c>
      <c r="C6430" s="7" t="n">
        <v>0</v>
      </c>
      <c r="D6430" s="7" t="n">
        <v>4</v>
      </c>
      <c r="E6430" s="7" t="n">
        <v>0</v>
      </c>
      <c r="F6430" s="7" t="n">
        <v>62</v>
      </c>
    </row>
    <row r="6431" spans="1:7">
      <c r="A6431" t="s">
        <v>4</v>
      </c>
      <c r="B6431" s="4" t="s">
        <v>5</v>
      </c>
      <c r="C6431" s="4" t="s">
        <v>7</v>
      </c>
      <c r="D6431" s="4" t="s">
        <v>10</v>
      </c>
      <c r="E6431" s="4" t="s">
        <v>10</v>
      </c>
      <c r="F6431" s="4" t="s">
        <v>10</v>
      </c>
    </row>
    <row r="6432" spans="1:7">
      <c r="A6432" t="n">
        <v>62789</v>
      </c>
      <c r="B6432" s="61" t="n">
        <v>63</v>
      </c>
      <c r="C6432" s="7" t="n">
        <v>0</v>
      </c>
      <c r="D6432" s="7" t="n">
        <v>2</v>
      </c>
      <c r="E6432" s="7" t="n">
        <v>0</v>
      </c>
      <c r="F6432" s="7" t="n">
        <v>62</v>
      </c>
    </row>
    <row r="6433" spans="1:6">
      <c r="A6433" t="s">
        <v>4</v>
      </c>
      <c r="B6433" s="4" t="s">
        <v>5</v>
      </c>
      <c r="C6433" s="4" t="s">
        <v>7</v>
      </c>
      <c r="D6433" s="4" t="s">
        <v>10</v>
      </c>
      <c r="E6433" s="4" t="s">
        <v>7</v>
      </c>
      <c r="F6433" s="4" t="s">
        <v>7</v>
      </c>
      <c r="G6433" s="4" t="s">
        <v>10</v>
      </c>
    </row>
    <row r="6434" spans="1:6">
      <c r="A6434" t="n">
        <v>62797</v>
      </c>
      <c r="B6434" s="48" t="n">
        <v>64</v>
      </c>
      <c r="C6434" s="7" t="n">
        <v>8</v>
      </c>
      <c r="D6434" s="7" t="n">
        <v>0</v>
      </c>
      <c r="E6434" s="7" t="n">
        <v>2</v>
      </c>
      <c r="F6434" s="7" t="n">
        <v>0</v>
      </c>
      <c r="G6434" s="7" t="n">
        <v>1</v>
      </c>
    </row>
    <row r="6435" spans="1:6">
      <c r="A6435" t="s">
        <v>4</v>
      </c>
      <c r="B6435" s="4" t="s">
        <v>5</v>
      </c>
      <c r="C6435" s="4" t="s">
        <v>7</v>
      </c>
      <c r="D6435" s="4" t="s">
        <v>10</v>
      </c>
      <c r="E6435" s="4" t="s">
        <v>7</v>
      </c>
      <c r="F6435" s="4" t="s">
        <v>7</v>
      </c>
      <c r="G6435" s="4" t="s">
        <v>10</v>
      </c>
    </row>
    <row r="6436" spans="1:6">
      <c r="A6436" t="n">
        <v>62805</v>
      </c>
      <c r="B6436" s="48" t="n">
        <v>64</v>
      </c>
      <c r="C6436" s="7" t="n">
        <v>8</v>
      </c>
      <c r="D6436" s="7" t="n">
        <v>16</v>
      </c>
      <c r="E6436" s="7" t="n">
        <v>4</v>
      </c>
      <c r="F6436" s="7" t="n">
        <v>0</v>
      </c>
      <c r="G6436" s="7" t="n">
        <v>1</v>
      </c>
    </row>
    <row r="6437" spans="1:6">
      <c r="A6437" t="s">
        <v>4</v>
      </c>
      <c r="B6437" s="4" t="s">
        <v>5</v>
      </c>
      <c r="C6437" s="4" t="s">
        <v>7</v>
      </c>
      <c r="D6437" s="4" t="s">
        <v>10</v>
      </c>
      <c r="E6437" s="4" t="s">
        <v>7</v>
      </c>
      <c r="F6437" s="4" t="s">
        <v>7</v>
      </c>
      <c r="G6437" s="4" t="s">
        <v>10</v>
      </c>
    </row>
    <row r="6438" spans="1:6">
      <c r="A6438" t="n">
        <v>62813</v>
      </c>
      <c r="B6438" s="48" t="n">
        <v>64</v>
      </c>
      <c r="C6438" s="7" t="n">
        <v>8</v>
      </c>
      <c r="D6438" s="7" t="n">
        <v>7</v>
      </c>
      <c r="E6438" s="7" t="n">
        <v>0</v>
      </c>
      <c r="F6438" s="7" t="n">
        <v>0</v>
      </c>
      <c r="G6438" s="7" t="n">
        <v>1</v>
      </c>
    </row>
    <row r="6439" spans="1:6">
      <c r="A6439" t="s">
        <v>4</v>
      </c>
      <c r="B6439" s="4" t="s">
        <v>5</v>
      </c>
      <c r="C6439" s="4" t="s">
        <v>7</v>
      </c>
      <c r="D6439" s="4" t="s">
        <v>10</v>
      </c>
      <c r="E6439" s="4" t="s">
        <v>7</v>
      </c>
      <c r="F6439" s="4" t="s">
        <v>7</v>
      </c>
      <c r="G6439" s="4" t="s">
        <v>10</v>
      </c>
    </row>
    <row r="6440" spans="1:6">
      <c r="A6440" t="n">
        <v>62821</v>
      </c>
      <c r="B6440" s="48" t="n">
        <v>64</v>
      </c>
      <c r="C6440" s="7" t="n">
        <v>8</v>
      </c>
      <c r="D6440" s="7" t="n">
        <v>14</v>
      </c>
      <c r="E6440" s="7" t="n">
        <v>1</v>
      </c>
      <c r="F6440" s="7" t="n">
        <v>1</v>
      </c>
      <c r="G6440" s="7" t="n">
        <v>1</v>
      </c>
    </row>
    <row r="6441" spans="1:6">
      <c r="A6441" t="s">
        <v>4</v>
      </c>
      <c r="B6441" s="4" t="s">
        <v>5</v>
      </c>
      <c r="C6441" s="4" t="s">
        <v>7</v>
      </c>
      <c r="D6441" s="4" t="s">
        <v>10</v>
      </c>
      <c r="E6441" s="4" t="s">
        <v>7</v>
      </c>
      <c r="F6441" s="4" t="s">
        <v>7</v>
      </c>
      <c r="G6441" s="4" t="s">
        <v>10</v>
      </c>
    </row>
    <row r="6442" spans="1:6">
      <c r="A6442" t="n">
        <v>62829</v>
      </c>
      <c r="B6442" s="48" t="n">
        <v>64</v>
      </c>
      <c r="C6442" s="7" t="n">
        <v>8</v>
      </c>
      <c r="D6442" s="7" t="n">
        <v>8</v>
      </c>
      <c r="E6442" s="7" t="n">
        <v>3</v>
      </c>
      <c r="F6442" s="7" t="n">
        <v>1</v>
      </c>
      <c r="G6442" s="7" t="n">
        <v>1</v>
      </c>
    </row>
    <row r="6443" spans="1:6">
      <c r="A6443" t="s">
        <v>4</v>
      </c>
      <c r="B6443" s="4" t="s">
        <v>5</v>
      </c>
      <c r="C6443" s="4" t="s">
        <v>7</v>
      </c>
      <c r="D6443" s="4" t="s">
        <v>10</v>
      </c>
      <c r="E6443" s="4" t="s">
        <v>7</v>
      </c>
      <c r="F6443" s="4" t="s">
        <v>7</v>
      </c>
      <c r="G6443" s="4" t="s">
        <v>10</v>
      </c>
    </row>
    <row r="6444" spans="1:6">
      <c r="A6444" t="n">
        <v>62837</v>
      </c>
      <c r="B6444" s="48" t="n">
        <v>64</v>
      </c>
      <c r="C6444" s="7" t="n">
        <v>8</v>
      </c>
      <c r="D6444" s="7" t="n">
        <v>4</v>
      </c>
      <c r="E6444" s="7" t="n">
        <v>0</v>
      </c>
      <c r="F6444" s="7" t="n">
        <v>2</v>
      </c>
      <c r="G6444" s="7" t="n">
        <v>1</v>
      </c>
    </row>
    <row r="6445" spans="1:6">
      <c r="A6445" t="s">
        <v>4</v>
      </c>
      <c r="B6445" s="4" t="s">
        <v>5</v>
      </c>
      <c r="C6445" s="4" t="s">
        <v>7</v>
      </c>
      <c r="D6445" s="4" t="s">
        <v>10</v>
      </c>
      <c r="E6445" s="4" t="s">
        <v>7</v>
      </c>
      <c r="F6445" s="4" t="s">
        <v>7</v>
      </c>
      <c r="G6445" s="4" t="s">
        <v>10</v>
      </c>
    </row>
    <row r="6446" spans="1:6">
      <c r="A6446" t="n">
        <v>62845</v>
      </c>
      <c r="B6446" s="48" t="n">
        <v>64</v>
      </c>
      <c r="C6446" s="7" t="n">
        <v>8</v>
      </c>
      <c r="D6446" s="7" t="n">
        <v>9</v>
      </c>
      <c r="E6446" s="7" t="n">
        <v>2</v>
      </c>
      <c r="F6446" s="7" t="n">
        <v>2</v>
      </c>
      <c r="G6446" s="7" t="n">
        <v>1</v>
      </c>
    </row>
    <row r="6447" spans="1:6">
      <c r="A6447" t="s">
        <v>4</v>
      </c>
      <c r="B6447" s="4" t="s">
        <v>5</v>
      </c>
      <c r="C6447" s="4" t="s">
        <v>7</v>
      </c>
      <c r="D6447" s="4" t="s">
        <v>10</v>
      </c>
      <c r="E6447" s="4" t="s">
        <v>7</v>
      </c>
      <c r="F6447" s="4" t="s">
        <v>7</v>
      </c>
      <c r="G6447" s="4" t="s">
        <v>10</v>
      </c>
    </row>
    <row r="6448" spans="1:6">
      <c r="A6448" t="n">
        <v>62853</v>
      </c>
      <c r="B6448" s="48" t="n">
        <v>64</v>
      </c>
      <c r="C6448" s="7" t="n">
        <v>8</v>
      </c>
      <c r="D6448" s="7" t="n">
        <v>2</v>
      </c>
      <c r="E6448" s="7" t="n">
        <v>4</v>
      </c>
      <c r="F6448" s="7" t="n">
        <v>2</v>
      </c>
      <c r="G6448" s="7" t="n">
        <v>1</v>
      </c>
    </row>
    <row r="6449" spans="1:7">
      <c r="A6449" t="s">
        <v>4</v>
      </c>
      <c r="B6449" s="4" t="s">
        <v>5</v>
      </c>
      <c r="C6449" s="4" t="s">
        <v>7</v>
      </c>
      <c r="D6449" s="4" t="s">
        <v>10</v>
      </c>
      <c r="E6449" s="4" t="s">
        <v>7</v>
      </c>
      <c r="F6449" s="4" t="s">
        <v>7</v>
      </c>
      <c r="G6449" s="4" t="s">
        <v>10</v>
      </c>
    </row>
    <row r="6450" spans="1:7">
      <c r="A6450" t="n">
        <v>62861</v>
      </c>
      <c r="B6450" s="48" t="n">
        <v>64</v>
      </c>
      <c r="C6450" s="7" t="n">
        <v>8</v>
      </c>
      <c r="D6450" s="7" t="n">
        <v>1</v>
      </c>
      <c r="E6450" s="7" t="n">
        <v>1</v>
      </c>
      <c r="F6450" s="7" t="n">
        <v>3</v>
      </c>
      <c r="G6450" s="7" t="n">
        <v>1</v>
      </c>
    </row>
    <row r="6451" spans="1:7">
      <c r="A6451" t="s">
        <v>4</v>
      </c>
      <c r="B6451" s="4" t="s">
        <v>5</v>
      </c>
      <c r="C6451" s="4" t="s">
        <v>7</v>
      </c>
      <c r="D6451" s="4" t="s">
        <v>10</v>
      </c>
      <c r="E6451" s="4" t="s">
        <v>7</v>
      </c>
      <c r="F6451" s="4" t="s">
        <v>7</v>
      </c>
      <c r="G6451" s="4" t="s">
        <v>10</v>
      </c>
    </row>
    <row r="6452" spans="1:7">
      <c r="A6452" t="n">
        <v>62869</v>
      </c>
      <c r="B6452" s="48" t="n">
        <v>64</v>
      </c>
      <c r="C6452" s="7" t="n">
        <v>8</v>
      </c>
      <c r="D6452" s="7" t="n">
        <v>15</v>
      </c>
      <c r="E6452" s="7" t="n">
        <v>3</v>
      </c>
      <c r="F6452" s="7" t="n">
        <v>3</v>
      </c>
      <c r="G6452" s="7" t="n">
        <v>1</v>
      </c>
    </row>
    <row r="6453" spans="1:7">
      <c r="A6453" t="s">
        <v>4</v>
      </c>
      <c r="B6453" s="4" t="s">
        <v>5</v>
      </c>
      <c r="C6453" s="4" t="s">
        <v>7</v>
      </c>
      <c r="D6453" s="4" t="s">
        <v>10</v>
      </c>
      <c r="E6453" s="4" t="s">
        <v>7</v>
      </c>
      <c r="F6453" s="4" t="s">
        <v>7</v>
      </c>
      <c r="G6453" s="4" t="s">
        <v>11</v>
      </c>
    </row>
    <row r="6454" spans="1:7">
      <c r="A6454" t="n">
        <v>62877</v>
      </c>
      <c r="B6454" s="9" t="n">
        <v>5</v>
      </c>
      <c r="C6454" s="7" t="n">
        <v>30</v>
      </c>
      <c r="D6454" s="7" t="n">
        <v>6496</v>
      </c>
      <c r="E6454" s="7" t="n">
        <v>8</v>
      </c>
      <c r="F6454" s="7" t="n">
        <v>1</v>
      </c>
      <c r="G6454" s="10" t="n">
        <f t="normal" ca="1">A6474</f>
        <v>0</v>
      </c>
    </row>
    <row r="6455" spans="1:7">
      <c r="A6455" t="s">
        <v>4</v>
      </c>
      <c r="B6455" s="4" t="s">
        <v>5</v>
      </c>
      <c r="C6455" s="4" t="s">
        <v>7</v>
      </c>
      <c r="D6455" s="4" t="s">
        <v>10</v>
      </c>
      <c r="E6455" s="4" t="s">
        <v>10</v>
      </c>
      <c r="F6455" s="4" t="s">
        <v>10</v>
      </c>
    </row>
    <row r="6456" spans="1:7">
      <c r="A6456" t="n">
        <v>62887</v>
      </c>
      <c r="B6456" s="79" t="n">
        <v>95</v>
      </c>
      <c r="C6456" s="7" t="n">
        <v>5</v>
      </c>
      <c r="D6456" s="7" t="n">
        <v>0</v>
      </c>
      <c r="E6456" s="7" t="n">
        <v>14</v>
      </c>
      <c r="F6456" s="7" t="n">
        <v>1000</v>
      </c>
    </row>
    <row r="6457" spans="1:7">
      <c r="A6457" t="s">
        <v>4</v>
      </c>
      <c r="B6457" s="4" t="s">
        <v>5</v>
      </c>
      <c r="C6457" s="4" t="s">
        <v>7</v>
      </c>
      <c r="D6457" s="4" t="s">
        <v>10</v>
      </c>
      <c r="E6457" s="4" t="s">
        <v>10</v>
      </c>
      <c r="F6457" s="4" t="s">
        <v>10</v>
      </c>
    </row>
    <row r="6458" spans="1:7">
      <c r="A6458" t="n">
        <v>62895</v>
      </c>
      <c r="B6458" s="79" t="n">
        <v>95</v>
      </c>
      <c r="C6458" s="7" t="n">
        <v>5</v>
      </c>
      <c r="D6458" s="7" t="n">
        <v>1</v>
      </c>
      <c r="E6458" s="7" t="n">
        <v>14</v>
      </c>
      <c r="F6458" s="7" t="n">
        <v>3000</v>
      </c>
    </row>
    <row r="6459" spans="1:7">
      <c r="A6459" t="s">
        <v>4</v>
      </c>
      <c r="B6459" s="4" t="s">
        <v>5</v>
      </c>
      <c r="C6459" s="4" t="s">
        <v>7</v>
      </c>
      <c r="D6459" s="4" t="s">
        <v>10</v>
      </c>
      <c r="E6459" s="4" t="s">
        <v>10</v>
      </c>
      <c r="F6459" s="4" t="s">
        <v>10</v>
      </c>
    </row>
    <row r="6460" spans="1:7">
      <c r="A6460" t="n">
        <v>62903</v>
      </c>
      <c r="B6460" s="79" t="n">
        <v>95</v>
      </c>
      <c r="C6460" s="7" t="n">
        <v>5</v>
      </c>
      <c r="D6460" s="7" t="n">
        <v>2</v>
      </c>
      <c r="E6460" s="7" t="n">
        <v>14</v>
      </c>
      <c r="F6460" s="7" t="n">
        <v>1000</v>
      </c>
    </row>
    <row r="6461" spans="1:7">
      <c r="A6461" t="s">
        <v>4</v>
      </c>
      <c r="B6461" s="4" t="s">
        <v>5</v>
      </c>
      <c r="C6461" s="4" t="s">
        <v>7</v>
      </c>
      <c r="D6461" s="4" t="s">
        <v>10</v>
      </c>
      <c r="E6461" s="4" t="s">
        <v>10</v>
      </c>
      <c r="F6461" s="4" t="s">
        <v>10</v>
      </c>
    </row>
    <row r="6462" spans="1:7">
      <c r="A6462" t="n">
        <v>62911</v>
      </c>
      <c r="B6462" s="79" t="n">
        <v>95</v>
      </c>
      <c r="C6462" s="7" t="n">
        <v>5</v>
      </c>
      <c r="D6462" s="7" t="n">
        <v>4</v>
      </c>
      <c r="E6462" s="7" t="n">
        <v>14</v>
      </c>
      <c r="F6462" s="7" t="n">
        <v>1000</v>
      </c>
    </row>
    <row r="6463" spans="1:7">
      <c r="A6463" t="s">
        <v>4</v>
      </c>
      <c r="B6463" s="4" t="s">
        <v>5</v>
      </c>
      <c r="C6463" s="4" t="s">
        <v>7</v>
      </c>
      <c r="D6463" s="4" t="s">
        <v>10</v>
      </c>
      <c r="E6463" s="4" t="s">
        <v>10</v>
      </c>
      <c r="F6463" s="4" t="s">
        <v>10</v>
      </c>
    </row>
    <row r="6464" spans="1:7">
      <c r="A6464" t="n">
        <v>62919</v>
      </c>
      <c r="B6464" s="79" t="n">
        <v>95</v>
      </c>
      <c r="C6464" s="7" t="n">
        <v>5</v>
      </c>
      <c r="D6464" s="7" t="n">
        <v>7</v>
      </c>
      <c r="E6464" s="7" t="n">
        <v>14</v>
      </c>
      <c r="F6464" s="7" t="n">
        <v>1000</v>
      </c>
    </row>
    <row r="6465" spans="1:7">
      <c r="A6465" t="s">
        <v>4</v>
      </c>
      <c r="B6465" s="4" t="s">
        <v>5</v>
      </c>
      <c r="C6465" s="4" t="s">
        <v>7</v>
      </c>
      <c r="D6465" s="4" t="s">
        <v>10</v>
      </c>
      <c r="E6465" s="4" t="s">
        <v>10</v>
      </c>
      <c r="F6465" s="4" t="s">
        <v>10</v>
      </c>
    </row>
    <row r="6466" spans="1:7">
      <c r="A6466" t="n">
        <v>62927</v>
      </c>
      <c r="B6466" s="79" t="n">
        <v>95</v>
      </c>
      <c r="C6466" s="7" t="n">
        <v>5</v>
      </c>
      <c r="D6466" s="7" t="n">
        <v>8</v>
      </c>
      <c r="E6466" s="7" t="n">
        <v>14</v>
      </c>
      <c r="F6466" s="7" t="n">
        <v>1000</v>
      </c>
    </row>
    <row r="6467" spans="1:7">
      <c r="A6467" t="s">
        <v>4</v>
      </c>
      <c r="B6467" s="4" t="s">
        <v>5</v>
      </c>
      <c r="C6467" s="4" t="s">
        <v>7</v>
      </c>
      <c r="D6467" s="4" t="s">
        <v>10</v>
      </c>
      <c r="E6467" s="4" t="s">
        <v>10</v>
      </c>
      <c r="F6467" s="4" t="s">
        <v>10</v>
      </c>
    </row>
    <row r="6468" spans="1:7">
      <c r="A6468" t="n">
        <v>62935</v>
      </c>
      <c r="B6468" s="79" t="n">
        <v>95</v>
      </c>
      <c r="C6468" s="7" t="n">
        <v>5</v>
      </c>
      <c r="D6468" s="7" t="n">
        <v>9</v>
      </c>
      <c r="E6468" s="7" t="n">
        <v>14</v>
      </c>
      <c r="F6468" s="7" t="n">
        <v>1000</v>
      </c>
    </row>
    <row r="6469" spans="1:7">
      <c r="A6469" t="s">
        <v>4</v>
      </c>
      <c r="B6469" s="4" t="s">
        <v>5</v>
      </c>
      <c r="C6469" s="4" t="s">
        <v>7</v>
      </c>
      <c r="D6469" s="4" t="s">
        <v>10</v>
      </c>
      <c r="E6469" s="4" t="s">
        <v>10</v>
      </c>
      <c r="F6469" s="4" t="s">
        <v>10</v>
      </c>
    </row>
    <row r="6470" spans="1:7">
      <c r="A6470" t="n">
        <v>62943</v>
      </c>
      <c r="B6470" s="79" t="n">
        <v>95</v>
      </c>
      <c r="C6470" s="7" t="n">
        <v>5</v>
      </c>
      <c r="D6470" s="7" t="n">
        <v>16</v>
      </c>
      <c r="E6470" s="7" t="n">
        <v>14</v>
      </c>
      <c r="F6470" s="7" t="n">
        <v>1000</v>
      </c>
    </row>
    <row r="6471" spans="1:7">
      <c r="A6471" t="s">
        <v>4</v>
      </c>
      <c r="B6471" s="4" t="s">
        <v>5</v>
      </c>
      <c r="C6471" s="4" t="s">
        <v>7</v>
      </c>
      <c r="D6471" s="4" t="s">
        <v>10</v>
      </c>
      <c r="E6471" s="4" t="s">
        <v>10</v>
      </c>
      <c r="F6471" s="4" t="s">
        <v>10</v>
      </c>
    </row>
    <row r="6472" spans="1:7">
      <c r="A6472" t="n">
        <v>62951</v>
      </c>
      <c r="B6472" s="79" t="n">
        <v>95</v>
      </c>
      <c r="C6472" s="7" t="n">
        <v>5</v>
      </c>
      <c r="D6472" s="7" t="n">
        <v>15</v>
      </c>
      <c r="E6472" s="7" t="n">
        <v>14</v>
      </c>
      <c r="F6472" s="7" t="n">
        <v>1000</v>
      </c>
    </row>
    <row r="6473" spans="1:7">
      <c r="A6473" t="s">
        <v>4</v>
      </c>
      <c r="B6473" s="4" t="s">
        <v>5</v>
      </c>
      <c r="C6473" s="4" t="s">
        <v>7</v>
      </c>
      <c r="D6473" s="4" t="s">
        <v>10</v>
      </c>
      <c r="E6473" s="4" t="s">
        <v>16</v>
      </c>
    </row>
    <row r="6474" spans="1:7">
      <c r="A6474" t="n">
        <v>62959</v>
      </c>
      <c r="B6474" s="78" t="n">
        <v>167</v>
      </c>
      <c r="C6474" s="7" t="n">
        <v>0</v>
      </c>
      <c r="D6474" s="7" t="n">
        <v>14</v>
      </c>
      <c r="E6474" s="7" t="n">
        <v>2</v>
      </c>
    </row>
    <row r="6475" spans="1:7">
      <c r="A6475" t="s">
        <v>4</v>
      </c>
      <c r="B6475" s="4" t="s">
        <v>5</v>
      </c>
      <c r="C6475" s="4" t="s">
        <v>7</v>
      </c>
      <c r="D6475" s="4" t="s">
        <v>10</v>
      </c>
      <c r="E6475" s="4" t="s">
        <v>10</v>
      </c>
      <c r="F6475" s="4" t="s">
        <v>16</v>
      </c>
    </row>
    <row r="6476" spans="1:7">
      <c r="A6476" t="n">
        <v>62967</v>
      </c>
      <c r="B6476" s="79" t="n">
        <v>95</v>
      </c>
      <c r="C6476" s="7" t="n">
        <v>14</v>
      </c>
      <c r="D6476" s="7" t="n">
        <v>0</v>
      </c>
      <c r="E6476" s="7" t="n">
        <v>14</v>
      </c>
      <c r="F6476" s="7" t="n">
        <v>1</v>
      </c>
    </row>
    <row r="6477" spans="1:7">
      <c r="A6477" t="s">
        <v>4</v>
      </c>
      <c r="B6477" s="4" t="s">
        <v>5</v>
      </c>
      <c r="C6477" s="4" t="s">
        <v>7</v>
      </c>
      <c r="D6477" s="4" t="s">
        <v>10</v>
      </c>
      <c r="E6477" s="4" t="s">
        <v>10</v>
      </c>
      <c r="F6477" s="4" t="s">
        <v>16</v>
      </c>
    </row>
    <row r="6478" spans="1:7">
      <c r="A6478" t="n">
        <v>62977</v>
      </c>
      <c r="B6478" s="79" t="n">
        <v>95</v>
      </c>
      <c r="C6478" s="7" t="n">
        <v>14</v>
      </c>
      <c r="D6478" s="7" t="n">
        <v>1</v>
      </c>
      <c r="E6478" s="7" t="n">
        <v>14</v>
      </c>
      <c r="F6478" s="7" t="n">
        <v>1</v>
      </c>
    </row>
    <row r="6479" spans="1:7">
      <c r="A6479" t="s">
        <v>4</v>
      </c>
      <c r="B6479" s="4" t="s">
        <v>5</v>
      </c>
      <c r="C6479" s="4" t="s">
        <v>7</v>
      </c>
      <c r="D6479" s="4" t="s">
        <v>10</v>
      </c>
      <c r="E6479" s="4" t="s">
        <v>10</v>
      </c>
      <c r="F6479" s="4" t="s">
        <v>10</v>
      </c>
    </row>
    <row r="6480" spans="1:7">
      <c r="A6480" t="n">
        <v>62987</v>
      </c>
      <c r="B6480" s="61" t="n">
        <v>63</v>
      </c>
      <c r="C6480" s="7" t="n">
        <v>0</v>
      </c>
      <c r="D6480" s="7" t="n">
        <v>65535</v>
      </c>
      <c r="E6480" s="7" t="n">
        <v>45</v>
      </c>
      <c r="F6480" s="7" t="n">
        <v>0</v>
      </c>
    </row>
    <row r="6481" spans="1:6">
      <c r="A6481" t="s">
        <v>4</v>
      </c>
      <c r="B6481" s="4" t="s">
        <v>5</v>
      </c>
      <c r="C6481" s="4" t="s">
        <v>7</v>
      </c>
      <c r="D6481" s="4" t="s">
        <v>10</v>
      </c>
      <c r="E6481" s="4" t="s">
        <v>10</v>
      </c>
      <c r="F6481" s="4" t="s">
        <v>10</v>
      </c>
    </row>
    <row r="6482" spans="1:6">
      <c r="A6482" t="n">
        <v>62995</v>
      </c>
      <c r="B6482" s="61" t="n">
        <v>63</v>
      </c>
      <c r="C6482" s="7" t="n">
        <v>0</v>
      </c>
      <c r="D6482" s="7" t="n">
        <v>65535</v>
      </c>
      <c r="E6482" s="7" t="n">
        <v>32</v>
      </c>
      <c r="F6482" s="7" t="n">
        <v>100</v>
      </c>
    </row>
    <row r="6483" spans="1:6">
      <c r="A6483" t="s">
        <v>4</v>
      </c>
      <c r="B6483" s="4" t="s">
        <v>5</v>
      </c>
      <c r="C6483" s="4" t="s">
        <v>10</v>
      </c>
      <c r="D6483" s="4" t="s">
        <v>15</v>
      </c>
      <c r="E6483" s="4" t="s">
        <v>15</v>
      </c>
      <c r="F6483" s="4" t="s">
        <v>15</v>
      </c>
      <c r="G6483" s="4" t="s">
        <v>15</v>
      </c>
    </row>
    <row r="6484" spans="1:6">
      <c r="A6484" t="n">
        <v>63003</v>
      </c>
      <c r="B6484" s="26" t="n">
        <v>46</v>
      </c>
      <c r="C6484" s="7" t="n">
        <v>61456</v>
      </c>
      <c r="D6484" s="7" t="n">
        <v>-8.39999961853027</v>
      </c>
      <c r="E6484" s="7" t="n">
        <v>4</v>
      </c>
      <c r="F6484" s="7" t="n">
        <v>-2.5</v>
      </c>
      <c r="G6484" s="7" t="n">
        <v>90</v>
      </c>
    </row>
    <row r="6485" spans="1:6">
      <c r="A6485" t="s">
        <v>4</v>
      </c>
      <c r="B6485" s="4" t="s">
        <v>5</v>
      </c>
      <c r="C6485" s="4" t="s">
        <v>7</v>
      </c>
      <c r="D6485" s="4" t="s">
        <v>7</v>
      </c>
      <c r="E6485" s="4" t="s">
        <v>15</v>
      </c>
      <c r="F6485" s="4" t="s">
        <v>15</v>
      </c>
      <c r="G6485" s="4" t="s">
        <v>15</v>
      </c>
      <c r="H6485" s="4" t="s">
        <v>10</v>
      </c>
      <c r="I6485" s="4" t="s">
        <v>7</v>
      </c>
    </row>
    <row r="6486" spans="1:6">
      <c r="A6486" t="n">
        <v>63022</v>
      </c>
      <c r="B6486" s="54" t="n">
        <v>45</v>
      </c>
      <c r="C6486" s="7" t="n">
        <v>4</v>
      </c>
      <c r="D6486" s="7" t="n">
        <v>3</v>
      </c>
      <c r="E6486" s="7" t="n">
        <v>7</v>
      </c>
      <c r="F6486" s="7" t="n">
        <v>135</v>
      </c>
      <c r="G6486" s="7" t="n">
        <v>0</v>
      </c>
      <c r="H6486" s="7" t="n">
        <v>0</v>
      </c>
      <c r="I6486" s="7" t="n">
        <v>0</v>
      </c>
    </row>
    <row r="6487" spans="1:6">
      <c r="A6487" t="s">
        <v>4</v>
      </c>
      <c r="B6487" s="4" t="s">
        <v>5</v>
      </c>
      <c r="C6487" s="4" t="s">
        <v>7</v>
      </c>
      <c r="D6487" s="4" t="s">
        <v>8</v>
      </c>
    </row>
    <row r="6488" spans="1:6">
      <c r="A6488" t="n">
        <v>63040</v>
      </c>
      <c r="B6488" s="6" t="n">
        <v>2</v>
      </c>
      <c r="C6488" s="7" t="n">
        <v>10</v>
      </c>
      <c r="D6488" s="7" t="s">
        <v>393</v>
      </c>
    </row>
    <row r="6489" spans="1:6">
      <c r="A6489" t="s">
        <v>4</v>
      </c>
      <c r="B6489" s="4" t="s">
        <v>5</v>
      </c>
      <c r="C6489" s="4" t="s">
        <v>10</v>
      </c>
    </row>
    <row r="6490" spans="1:6">
      <c r="A6490" t="n">
        <v>63055</v>
      </c>
      <c r="B6490" s="27" t="n">
        <v>16</v>
      </c>
      <c r="C6490" s="7" t="n">
        <v>0</v>
      </c>
    </row>
    <row r="6491" spans="1:6">
      <c r="A6491" t="s">
        <v>4</v>
      </c>
      <c r="B6491" s="4" t="s">
        <v>5</v>
      </c>
      <c r="C6491" s="4" t="s">
        <v>7</v>
      </c>
      <c r="D6491" s="4" t="s">
        <v>10</v>
      </c>
    </row>
    <row r="6492" spans="1:6">
      <c r="A6492" t="n">
        <v>63058</v>
      </c>
      <c r="B6492" s="41" t="n">
        <v>58</v>
      </c>
      <c r="C6492" s="7" t="n">
        <v>105</v>
      </c>
      <c r="D6492" s="7" t="n">
        <v>300</v>
      </c>
    </row>
    <row r="6493" spans="1:6">
      <c r="A6493" t="s">
        <v>4</v>
      </c>
      <c r="B6493" s="4" t="s">
        <v>5</v>
      </c>
      <c r="C6493" s="4" t="s">
        <v>15</v>
      </c>
      <c r="D6493" s="4" t="s">
        <v>10</v>
      </c>
    </row>
    <row r="6494" spans="1:6">
      <c r="A6494" t="n">
        <v>63062</v>
      </c>
      <c r="B6494" s="47" t="n">
        <v>103</v>
      </c>
      <c r="C6494" s="7" t="n">
        <v>1</v>
      </c>
      <c r="D6494" s="7" t="n">
        <v>300</v>
      </c>
    </row>
    <row r="6495" spans="1:6">
      <c r="A6495" t="s">
        <v>4</v>
      </c>
      <c r="B6495" s="4" t="s">
        <v>5</v>
      </c>
      <c r="C6495" s="4" t="s">
        <v>7</v>
      </c>
      <c r="D6495" s="4" t="s">
        <v>10</v>
      </c>
    </row>
    <row r="6496" spans="1:6">
      <c r="A6496" t="n">
        <v>63069</v>
      </c>
      <c r="B6496" s="49" t="n">
        <v>72</v>
      </c>
      <c r="C6496" s="7" t="n">
        <v>4</v>
      </c>
      <c r="D6496" s="7" t="n">
        <v>0</v>
      </c>
    </row>
    <row r="6497" spans="1:9">
      <c r="A6497" t="s">
        <v>4</v>
      </c>
      <c r="B6497" s="4" t="s">
        <v>5</v>
      </c>
      <c r="C6497" s="4" t="s">
        <v>16</v>
      </c>
    </row>
    <row r="6498" spans="1:9">
      <c r="A6498" t="n">
        <v>63073</v>
      </c>
      <c r="B6498" s="62" t="n">
        <v>15</v>
      </c>
      <c r="C6498" s="7" t="n">
        <v>1073741824</v>
      </c>
    </row>
    <row r="6499" spans="1:9">
      <c r="A6499" t="s">
        <v>4</v>
      </c>
      <c r="B6499" s="4" t="s">
        <v>5</v>
      </c>
      <c r="C6499" s="4" t="s">
        <v>7</v>
      </c>
    </row>
    <row r="6500" spans="1:9">
      <c r="A6500" t="n">
        <v>63078</v>
      </c>
      <c r="B6500" s="48" t="n">
        <v>64</v>
      </c>
      <c r="C6500" s="7" t="n">
        <v>3</v>
      </c>
    </row>
    <row r="6501" spans="1:9">
      <c r="A6501" t="s">
        <v>4</v>
      </c>
      <c r="B6501" s="4" t="s">
        <v>5</v>
      </c>
      <c r="C6501" s="4" t="s">
        <v>7</v>
      </c>
    </row>
    <row r="6502" spans="1:9">
      <c r="A6502" t="n">
        <v>63080</v>
      </c>
      <c r="B6502" s="35" t="n">
        <v>74</v>
      </c>
      <c r="C6502" s="7" t="n">
        <v>67</v>
      </c>
    </row>
    <row r="6503" spans="1:9">
      <c r="A6503" t="s">
        <v>4</v>
      </c>
      <c r="B6503" s="4" t="s">
        <v>5</v>
      </c>
      <c r="C6503" s="4" t="s">
        <v>7</v>
      </c>
      <c r="D6503" s="4" t="s">
        <v>7</v>
      </c>
      <c r="E6503" s="4" t="s">
        <v>10</v>
      </c>
    </row>
    <row r="6504" spans="1:9">
      <c r="A6504" t="n">
        <v>63082</v>
      </c>
      <c r="B6504" s="54" t="n">
        <v>45</v>
      </c>
      <c r="C6504" s="7" t="n">
        <v>8</v>
      </c>
      <c r="D6504" s="7" t="n">
        <v>1</v>
      </c>
      <c r="E6504" s="7" t="n">
        <v>0</v>
      </c>
    </row>
    <row r="6505" spans="1:9">
      <c r="A6505" t="s">
        <v>4</v>
      </c>
      <c r="B6505" s="4" t="s">
        <v>5</v>
      </c>
      <c r="C6505" s="4" t="s">
        <v>10</v>
      </c>
    </row>
    <row r="6506" spans="1:9">
      <c r="A6506" t="n">
        <v>63087</v>
      </c>
      <c r="B6506" s="14" t="n">
        <v>13</v>
      </c>
      <c r="C6506" s="7" t="n">
        <v>6409</v>
      </c>
    </row>
    <row r="6507" spans="1:9">
      <c r="A6507" t="s">
        <v>4</v>
      </c>
      <c r="B6507" s="4" t="s">
        <v>5</v>
      </c>
      <c r="C6507" s="4" t="s">
        <v>10</v>
      </c>
    </row>
    <row r="6508" spans="1:9">
      <c r="A6508" t="n">
        <v>63090</v>
      </c>
      <c r="B6508" s="14" t="n">
        <v>13</v>
      </c>
      <c r="C6508" s="7" t="n">
        <v>6408</v>
      </c>
    </row>
    <row r="6509" spans="1:9">
      <c r="A6509" t="s">
        <v>4</v>
      </c>
      <c r="B6509" s="4" t="s">
        <v>5</v>
      </c>
      <c r="C6509" s="4" t="s">
        <v>10</v>
      </c>
    </row>
    <row r="6510" spans="1:9">
      <c r="A6510" t="n">
        <v>63093</v>
      </c>
      <c r="B6510" s="11" t="n">
        <v>12</v>
      </c>
      <c r="C6510" s="7" t="n">
        <v>6464</v>
      </c>
    </row>
    <row r="6511" spans="1:9">
      <c r="A6511" t="s">
        <v>4</v>
      </c>
      <c r="B6511" s="4" t="s">
        <v>5</v>
      </c>
      <c r="C6511" s="4" t="s">
        <v>10</v>
      </c>
    </row>
    <row r="6512" spans="1:9">
      <c r="A6512" t="n">
        <v>63096</v>
      </c>
      <c r="B6512" s="14" t="n">
        <v>13</v>
      </c>
      <c r="C6512" s="7" t="n">
        <v>6465</v>
      </c>
    </row>
    <row r="6513" spans="1:5">
      <c r="A6513" t="s">
        <v>4</v>
      </c>
      <c r="B6513" s="4" t="s">
        <v>5</v>
      </c>
      <c r="C6513" s="4" t="s">
        <v>10</v>
      </c>
    </row>
    <row r="6514" spans="1:5">
      <c r="A6514" t="n">
        <v>63099</v>
      </c>
      <c r="B6514" s="14" t="n">
        <v>13</v>
      </c>
      <c r="C6514" s="7" t="n">
        <v>6466</v>
      </c>
    </row>
    <row r="6515" spans="1:5">
      <c r="A6515" t="s">
        <v>4</v>
      </c>
      <c r="B6515" s="4" t="s">
        <v>5</v>
      </c>
      <c r="C6515" s="4" t="s">
        <v>10</v>
      </c>
    </row>
    <row r="6516" spans="1:5">
      <c r="A6516" t="n">
        <v>63102</v>
      </c>
      <c r="B6516" s="14" t="n">
        <v>13</v>
      </c>
      <c r="C6516" s="7" t="n">
        <v>6467</v>
      </c>
    </row>
    <row r="6517" spans="1:5">
      <c r="A6517" t="s">
        <v>4</v>
      </c>
      <c r="B6517" s="4" t="s">
        <v>5</v>
      </c>
      <c r="C6517" s="4" t="s">
        <v>10</v>
      </c>
    </row>
    <row r="6518" spans="1:5">
      <c r="A6518" t="n">
        <v>63105</v>
      </c>
      <c r="B6518" s="14" t="n">
        <v>13</v>
      </c>
      <c r="C6518" s="7" t="n">
        <v>6468</v>
      </c>
    </row>
    <row r="6519" spans="1:5">
      <c r="A6519" t="s">
        <v>4</v>
      </c>
      <c r="B6519" s="4" t="s">
        <v>5</v>
      </c>
      <c r="C6519" s="4" t="s">
        <v>10</v>
      </c>
    </row>
    <row r="6520" spans="1:5">
      <c r="A6520" t="n">
        <v>63108</v>
      </c>
      <c r="B6520" s="14" t="n">
        <v>13</v>
      </c>
      <c r="C6520" s="7" t="n">
        <v>6469</v>
      </c>
    </row>
    <row r="6521" spans="1:5">
      <c r="A6521" t="s">
        <v>4</v>
      </c>
      <c r="B6521" s="4" t="s">
        <v>5</v>
      </c>
      <c r="C6521" s="4" t="s">
        <v>10</v>
      </c>
    </row>
    <row r="6522" spans="1:5">
      <c r="A6522" t="n">
        <v>63111</v>
      </c>
      <c r="B6522" s="14" t="n">
        <v>13</v>
      </c>
      <c r="C6522" s="7" t="n">
        <v>6470</v>
      </c>
    </row>
    <row r="6523" spans="1:5">
      <c r="A6523" t="s">
        <v>4</v>
      </c>
      <c r="B6523" s="4" t="s">
        <v>5</v>
      </c>
      <c r="C6523" s="4" t="s">
        <v>10</v>
      </c>
    </row>
    <row r="6524" spans="1:5">
      <c r="A6524" t="n">
        <v>63114</v>
      </c>
      <c r="B6524" s="14" t="n">
        <v>13</v>
      </c>
      <c r="C6524" s="7" t="n">
        <v>6471</v>
      </c>
    </row>
    <row r="6525" spans="1:5">
      <c r="A6525" t="s">
        <v>4</v>
      </c>
      <c r="B6525" s="4" t="s">
        <v>5</v>
      </c>
      <c r="C6525" s="4" t="s">
        <v>7</v>
      </c>
    </row>
    <row r="6526" spans="1:5">
      <c r="A6526" t="n">
        <v>63117</v>
      </c>
      <c r="B6526" s="35" t="n">
        <v>74</v>
      </c>
      <c r="C6526" s="7" t="n">
        <v>18</v>
      </c>
    </row>
    <row r="6527" spans="1:5">
      <c r="A6527" t="s">
        <v>4</v>
      </c>
      <c r="B6527" s="4" t="s">
        <v>5</v>
      </c>
      <c r="C6527" s="4" t="s">
        <v>7</v>
      </c>
    </row>
    <row r="6528" spans="1:5">
      <c r="A6528" t="n">
        <v>63119</v>
      </c>
      <c r="B6528" s="35" t="n">
        <v>74</v>
      </c>
      <c r="C6528" s="7" t="n">
        <v>45</v>
      </c>
    </row>
    <row r="6529" spans="1:3">
      <c r="A6529" t="s">
        <v>4</v>
      </c>
      <c r="B6529" s="4" t="s">
        <v>5</v>
      </c>
      <c r="C6529" s="4" t="s">
        <v>10</v>
      </c>
    </row>
    <row r="6530" spans="1:3">
      <c r="A6530" t="n">
        <v>63121</v>
      </c>
      <c r="B6530" s="27" t="n">
        <v>16</v>
      </c>
      <c r="C6530" s="7" t="n">
        <v>0</v>
      </c>
    </row>
    <row r="6531" spans="1:3">
      <c r="A6531" t="s">
        <v>4</v>
      </c>
      <c r="B6531" s="4" t="s">
        <v>5</v>
      </c>
      <c r="C6531" s="4" t="s">
        <v>7</v>
      </c>
      <c r="D6531" s="4" t="s">
        <v>7</v>
      </c>
      <c r="E6531" s="4" t="s">
        <v>7</v>
      </c>
      <c r="F6531" s="4" t="s">
        <v>7</v>
      </c>
    </row>
    <row r="6532" spans="1:3">
      <c r="A6532" t="n">
        <v>63124</v>
      </c>
      <c r="B6532" s="15" t="n">
        <v>14</v>
      </c>
      <c r="C6532" s="7" t="n">
        <v>0</v>
      </c>
      <c r="D6532" s="7" t="n">
        <v>8</v>
      </c>
      <c r="E6532" s="7" t="n">
        <v>0</v>
      </c>
      <c r="F6532" s="7" t="n">
        <v>0</v>
      </c>
    </row>
    <row r="6533" spans="1:3">
      <c r="A6533" t="s">
        <v>4</v>
      </c>
      <c r="B6533" s="4" t="s">
        <v>5</v>
      </c>
      <c r="C6533" s="4" t="s">
        <v>7</v>
      </c>
      <c r="D6533" s="4" t="s">
        <v>8</v>
      </c>
    </row>
    <row r="6534" spans="1:3">
      <c r="A6534" t="n">
        <v>63129</v>
      </c>
      <c r="B6534" s="6" t="n">
        <v>2</v>
      </c>
      <c r="C6534" s="7" t="n">
        <v>11</v>
      </c>
      <c r="D6534" s="7" t="s">
        <v>19</v>
      </c>
    </row>
    <row r="6535" spans="1:3">
      <c r="A6535" t="s">
        <v>4</v>
      </c>
      <c r="B6535" s="4" t="s">
        <v>5</v>
      </c>
      <c r="C6535" s="4" t="s">
        <v>10</v>
      </c>
    </row>
    <row r="6536" spans="1:3">
      <c r="A6536" t="n">
        <v>63143</v>
      </c>
      <c r="B6536" s="27" t="n">
        <v>16</v>
      </c>
      <c r="C6536" s="7" t="n">
        <v>0</v>
      </c>
    </row>
    <row r="6537" spans="1:3">
      <c r="A6537" t="s">
        <v>4</v>
      </c>
      <c r="B6537" s="4" t="s">
        <v>5</v>
      </c>
      <c r="C6537" s="4" t="s">
        <v>7</v>
      </c>
      <c r="D6537" s="4" t="s">
        <v>8</v>
      </c>
    </row>
    <row r="6538" spans="1:3">
      <c r="A6538" t="n">
        <v>63146</v>
      </c>
      <c r="B6538" s="6" t="n">
        <v>2</v>
      </c>
      <c r="C6538" s="7" t="n">
        <v>11</v>
      </c>
      <c r="D6538" s="7" t="s">
        <v>394</v>
      </c>
    </row>
    <row r="6539" spans="1:3">
      <c r="A6539" t="s">
        <v>4</v>
      </c>
      <c r="B6539" s="4" t="s">
        <v>5</v>
      </c>
      <c r="C6539" s="4" t="s">
        <v>10</v>
      </c>
    </row>
    <row r="6540" spans="1:3">
      <c r="A6540" t="n">
        <v>63155</v>
      </c>
      <c r="B6540" s="27" t="n">
        <v>16</v>
      </c>
      <c r="C6540" s="7" t="n">
        <v>0</v>
      </c>
    </row>
    <row r="6541" spans="1:3">
      <c r="A6541" t="s">
        <v>4</v>
      </c>
      <c r="B6541" s="4" t="s">
        <v>5</v>
      </c>
      <c r="C6541" s="4" t="s">
        <v>16</v>
      </c>
    </row>
    <row r="6542" spans="1:3">
      <c r="A6542" t="n">
        <v>63158</v>
      </c>
      <c r="B6542" s="62" t="n">
        <v>15</v>
      </c>
      <c r="C6542" s="7" t="n">
        <v>2048</v>
      </c>
    </row>
    <row r="6543" spans="1:3">
      <c r="A6543" t="s">
        <v>4</v>
      </c>
      <c r="B6543" s="4" t="s">
        <v>5</v>
      </c>
      <c r="C6543" s="4" t="s">
        <v>7</v>
      </c>
      <c r="D6543" s="4" t="s">
        <v>8</v>
      </c>
    </row>
    <row r="6544" spans="1:3">
      <c r="A6544" t="n">
        <v>63163</v>
      </c>
      <c r="B6544" s="6" t="n">
        <v>2</v>
      </c>
      <c r="C6544" s="7" t="n">
        <v>10</v>
      </c>
      <c r="D6544" s="7" t="s">
        <v>395</v>
      </c>
    </row>
    <row r="6545" spans="1:6">
      <c r="A6545" t="s">
        <v>4</v>
      </c>
      <c r="B6545" s="4" t="s">
        <v>5</v>
      </c>
      <c r="C6545" s="4" t="s">
        <v>10</v>
      </c>
    </row>
    <row r="6546" spans="1:6">
      <c r="A6546" t="n">
        <v>63181</v>
      </c>
      <c r="B6546" s="27" t="n">
        <v>16</v>
      </c>
      <c r="C6546" s="7" t="n">
        <v>0</v>
      </c>
    </row>
    <row r="6547" spans="1:6">
      <c r="A6547" t="s">
        <v>4</v>
      </c>
      <c r="B6547" s="4" t="s">
        <v>5</v>
      </c>
      <c r="C6547" s="4" t="s">
        <v>7</v>
      </c>
      <c r="D6547" s="4" t="s">
        <v>8</v>
      </c>
    </row>
    <row r="6548" spans="1:6">
      <c r="A6548" t="n">
        <v>63184</v>
      </c>
      <c r="B6548" s="6" t="n">
        <v>2</v>
      </c>
      <c r="C6548" s="7" t="n">
        <v>10</v>
      </c>
      <c r="D6548" s="7" t="s">
        <v>396</v>
      </c>
    </row>
    <row r="6549" spans="1:6">
      <c r="A6549" t="s">
        <v>4</v>
      </c>
      <c r="B6549" s="4" t="s">
        <v>5</v>
      </c>
      <c r="C6549" s="4" t="s">
        <v>10</v>
      </c>
    </row>
    <row r="6550" spans="1:6">
      <c r="A6550" t="n">
        <v>63203</v>
      </c>
      <c r="B6550" s="27" t="n">
        <v>16</v>
      </c>
      <c r="C6550" s="7" t="n">
        <v>0</v>
      </c>
    </row>
    <row r="6551" spans="1:6">
      <c r="A6551" t="s">
        <v>4</v>
      </c>
      <c r="B6551" s="4" t="s">
        <v>5</v>
      </c>
      <c r="C6551" s="4" t="s">
        <v>7</v>
      </c>
      <c r="D6551" s="4" t="s">
        <v>10</v>
      </c>
      <c r="E6551" s="4" t="s">
        <v>15</v>
      </c>
    </row>
    <row r="6552" spans="1:6">
      <c r="A6552" t="n">
        <v>63206</v>
      </c>
      <c r="B6552" s="41" t="n">
        <v>58</v>
      </c>
      <c r="C6552" s="7" t="n">
        <v>100</v>
      </c>
      <c r="D6552" s="7" t="n">
        <v>300</v>
      </c>
      <c r="E6552" s="7" t="n">
        <v>1</v>
      </c>
    </row>
    <row r="6553" spans="1:6">
      <c r="A6553" t="s">
        <v>4</v>
      </c>
      <c r="B6553" s="4" t="s">
        <v>5</v>
      </c>
      <c r="C6553" s="4" t="s">
        <v>7</v>
      </c>
      <c r="D6553" s="4" t="s">
        <v>10</v>
      </c>
    </row>
    <row r="6554" spans="1:6">
      <c r="A6554" t="n">
        <v>63214</v>
      </c>
      <c r="B6554" s="41" t="n">
        <v>58</v>
      </c>
      <c r="C6554" s="7" t="n">
        <v>255</v>
      </c>
      <c r="D6554" s="7" t="n">
        <v>0</v>
      </c>
    </row>
    <row r="6555" spans="1:6">
      <c r="A6555" t="s">
        <v>4</v>
      </c>
      <c r="B6555" s="4" t="s">
        <v>5</v>
      </c>
      <c r="C6555" s="4" t="s">
        <v>7</v>
      </c>
    </row>
    <row r="6556" spans="1:6">
      <c r="A6556" t="n">
        <v>63218</v>
      </c>
      <c r="B6556" s="45" t="n">
        <v>23</v>
      </c>
      <c r="C6556" s="7" t="n">
        <v>0</v>
      </c>
    </row>
    <row r="6557" spans="1:6">
      <c r="A6557" t="s">
        <v>4</v>
      </c>
      <c r="B6557" s="4" t="s">
        <v>5</v>
      </c>
    </row>
    <row r="6558" spans="1:6">
      <c r="A6558" t="n">
        <v>63220</v>
      </c>
      <c r="B6558" s="5" t="n">
        <v>1</v>
      </c>
    </row>
    <row r="6559" spans="1:6" s="3" customFormat="1" customHeight="0">
      <c r="A6559" s="3" t="s">
        <v>2</v>
      </c>
      <c r="B6559" s="3" t="s">
        <v>632</v>
      </c>
    </row>
    <row r="6560" spans="1:6">
      <c r="A6560" t="s">
        <v>4</v>
      </c>
      <c r="B6560" s="4" t="s">
        <v>5</v>
      </c>
      <c r="C6560" s="4" t="s">
        <v>7</v>
      </c>
      <c r="D6560" s="4" t="s">
        <v>7</v>
      </c>
      <c r="E6560" s="4" t="s">
        <v>7</v>
      </c>
      <c r="F6560" s="4" t="s">
        <v>7</v>
      </c>
    </row>
    <row r="6561" spans="1:6">
      <c r="A6561" t="n">
        <v>63224</v>
      </c>
      <c r="B6561" s="15" t="n">
        <v>14</v>
      </c>
      <c r="C6561" s="7" t="n">
        <v>2</v>
      </c>
      <c r="D6561" s="7" t="n">
        <v>0</v>
      </c>
      <c r="E6561" s="7" t="n">
        <v>0</v>
      </c>
      <c r="F6561" s="7" t="n">
        <v>0</v>
      </c>
    </row>
    <row r="6562" spans="1:6">
      <c r="A6562" t="s">
        <v>4</v>
      </c>
      <c r="B6562" s="4" t="s">
        <v>5</v>
      </c>
      <c r="C6562" s="4" t="s">
        <v>7</v>
      </c>
      <c r="D6562" s="13" t="s">
        <v>12</v>
      </c>
      <c r="E6562" s="4" t="s">
        <v>5</v>
      </c>
      <c r="F6562" s="4" t="s">
        <v>7</v>
      </c>
      <c r="G6562" s="4" t="s">
        <v>10</v>
      </c>
      <c r="H6562" s="13" t="s">
        <v>13</v>
      </c>
      <c r="I6562" s="4" t="s">
        <v>7</v>
      </c>
      <c r="J6562" s="4" t="s">
        <v>16</v>
      </c>
      <c r="K6562" s="4" t="s">
        <v>7</v>
      </c>
      <c r="L6562" s="4" t="s">
        <v>7</v>
      </c>
      <c r="M6562" s="13" t="s">
        <v>12</v>
      </c>
      <c r="N6562" s="4" t="s">
        <v>5</v>
      </c>
      <c r="O6562" s="4" t="s">
        <v>7</v>
      </c>
      <c r="P6562" s="4" t="s">
        <v>10</v>
      </c>
      <c r="Q6562" s="13" t="s">
        <v>13</v>
      </c>
      <c r="R6562" s="4" t="s">
        <v>7</v>
      </c>
      <c r="S6562" s="4" t="s">
        <v>16</v>
      </c>
      <c r="T6562" s="4" t="s">
        <v>7</v>
      </c>
      <c r="U6562" s="4" t="s">
        <v>7</v>
      </c>
      <c r="V6562" s="4" t="s">
        <v>7</v>
      </c>
      <c r="W6562" s="4" t="s">
        <v>11</v>
      </c>
    </row>
    <row r="6563" spans="1:6">
      <c r="A6563" t="n">
        <v>63229</v>
      </c>
      <c r="B6563" s="9" t="n">
        <v>5</v>
      </c>
      <c r="C6563" s="7" t="n">
        <v>28</v>
      </c>
      <c r="D6563" s="13" t="s">
        <v>3</v>
      </c>
      <c r="E6563" s="8" t="n">
        <v>162</v>
      </c>
      <c r="F6563" s="7" t="n">
        <v>3</v>
      </c>
      <c r="G6563" s="7" t="n">
        <v>4192</v>
      </c>
      <c r="H6563" s="13" t="s">
        <v>3</v>
      </c>
      <c r="I6563" s="7" t="n">
        <v>0</v>
      </c>
      <c r="J6563" s="7" t="n">
        <v>1</v>
      </c>
      <c r="K6563" s="7" t="n">
        <v>2</v>
      </c>
      <c r="L6563" s="7" t="n">
        <v>28</v>
      </c>
      <c r="M6563" s="13" t="s">
        <v>3</v>
      </c>
      <c r="N6563" s="8" t="n">
        <v>162</v>
      </c>
      <c r="O6563" s="7" t="n">
        <v>3</v>
      </c>
      <c r="P6563" s="7" t="n">
        <v>4192</v>
      </c>
      <c r="Q6563" s="13" t="s">
        <v>3</v>
      </c>
      <c r="R6563" s="7" t="n">
        <v>0</v>
      </c>
      <c r="S6563" s="7" t="n">
        <v>2</v>
      </c>
      <c r="T6563" s="7" t="n">
        <v>2</v>
      </c>
      <c r="U6563" s="7" t="n">
        <v>11</v>
      </c>
      <c r="V6563" s="7" t="n">
        <v>1</v>
      </c>
      <c r="W6563" s="10" t="n">
        <f t="normal" ca="1">A6567</f>
        <v>0</v>
      </c>
    </row>
    <row r="6564" spans="1:6">
      <c r="A6564" t="s">
        <v>4</v>
      </c>
      <c r="B6564" s="4" t="s">
        <v>5</v>
      </c>
      <c r="C6564" s="4" t="s">
        <v>7</v>
      </c>
      <c r="D6564" s="4" t="s">
        <v>10</v>
      </c>
      <c r="E6564" s="4" t="s">
        <v>15</v>
      </c>
    </row>
    <row r="6565" spans="1:6">
      <c r="A6565" t="n">
        <v>63258</v>
      </c>
      <c r="B6565" s="41" t="n">
        <v>58</v>
      </c>
      <c r="C6565" s="7" t="n">
        <v>0</v>
      </c>
      <c r="D6565" s="7" t="n">
        <v>0</v>
      </c>
      <c r="E6565" s="7" t="n">
        <v>1</v>
      </c>
    </row>
    <row r="6566" spans="1:6">
      <c r="A6566" t="s">
        <v>4</v>
      </c>
      <c r="B6566" s="4" t="s">
        <v>5</v>
      </c>
      <c r="C6566" s="4" t="s">
        <v>7</v>
      </c>
      <c r="D6566" s="13" t="s">
        <v>12</v>
      </c>
      <c r="E6566" s="4" t="s">
        <v>5</v>
      </c>
      <c r="F6566" s="4" t="s">
        <v>7</v>
      </c>
      <c r="G6566" s="4" t="s">
        <v>10</v>
      </c>
      <c r="H6566" s="13" t="s">
        <v>13</v>
      </c>
      <c r="I6566" s="4" t="s">
        <v>7</v>
      </c>
      <c r="J6566" s="4" t="s">
        <v>16</v>
      </c>
      <c r="K6566" s="4" t="s">
        <v>7</v>
      </c>
      <c r="L6566" s="4" t="s">
        <v>7</v>
      </c>
      <c r="M6566" s="13" t="s">
        <v>12</v>
      </c>
      <c r="N6566" s="4" t="s">
        <v>5</v>
      </c>
      <c r="O6566" s="4" t="s">
        <v>7</v>
      </c>
      <c r="P6566" s="4" t="s">
        <v>10</v>
      </c>
      <c r="Q6566" s="13" t="s">
        <v>13</v>
      </c>
      <c r="R6566" s="4" t="s">
        <v>7</v>
      </c>
      <c r="S6566" s="4" t="s">
        <v>16</v>
      </c>
      <c r="T6566" s="4" t="s">
        <v>7</v>
      </c>
      <c r="U6566" s="4" t="s">
        <v>7</v>
      </c>
      <c r="V6566" s="4" t="s">
        <v>7</v>
      </c>
      <c r="W6566" s="4" t="s">
        <v>11</v>
      </c>
    </row>
    <row r="6567" spans="1:6">
      <c r="A6567" t="n">
        <v>63266</v>
      </c>
      <c r="B6567" s="9" t="n">
        <v>5</v>
      </c>
      <c r="C6567" s="7" t="n">
        <v>28</v>
      </c>
      <c r="D6567" s="13" t="s">
        <v>3</v>
      </c>
      <c r="E6567" s="8" t="n">
        <v>162</v>
      </c>
      <c r="F6567" s="7" t="n">
        <v>3</v>
      </c>
      <c r="G6567" s="7" t="n">
        <v>4192</v>
      </c>
      <c r="H6567" s="13" t="s">
        <v>3</v>
      </c>
      <c r="I6567" s="7" t="n">
        <v>0</v>
      </c>
      <c r="J6567" s="7" t="n">
        <v>1</v>
      </c>
      <c r="K6567" s="7" t="n">
        <v>3</v>
      </c>
      <c r="L6567" s="7" t="n">
        <v>28</v>
      </c>
      <c r="M6567" s="13" t="s">
        <v>3</v>
      </c>
      <c r="N6567" s="8" t="n">
        <v>162</v>
      </c>
      <c r="O6567" s="7" t="n">
        <v>3</v>
      </c>
      <c r="P6567" s="7" t="n">
        <v>4192</v>
      </c>
      <c r="Q6567" s="13" t="s">
        <v>3</v>
      </c>
      <c r="R6567" s="7" t="n">
        <v>0</v>
      </c>
      <c r="S6567" s="7" t="n">
        <v>2</v>
      </c>
      <c r="T6567" s="7" t="n">
        <v>3</v>
      </c>
      <c r="U6567" s="7" t="n">
        <v>9</v>
      </c>
      <c r="V6567" s="7" t="n">
        <v>1</v>
      </c>
      <c r="W6567" s="10" t="n">
        <f t="normal" ca="1">A6577</f>
        <v>0</v>
      </c>
    </row>
    <row r="6568" spans="1:6">
      <c r="A6568" t="s">
        <v>4</v>
      </c>
      <c r="B6568" s="4" t="s">
        <v>5</v>
      </c>
      <c r="C6568" s="4" t="s">
        <v>7</v>
      </c>
      <c r="D6568" s="13" t="s">
        <v>12</v>
      </c>
      <c r="E6568" s="4" t="s">
        <v>5</v>
      </c>
      <c r="F6568" s="4" t="s">
        <v>10</v>
      </c>
      <c r="G6568" s="4" t="s">
        <v>7</v>
      </c>
      <c r="H6568" s="4" t="s">
        <v>7</v>
      </c>
      <c r="I6568" s="4" t="s">
        <v>8</v>
      </c>
      <c r="J6568" s="13" t="s">
        <v>13</v>
      </c>
      <c r="K6568" s="4" t="s">
        <v>7</v>
      </c>
      <c r="L6568" s="4" t="s">
        <v>7</v>
      </c>
      <c r="M6568" s="13" t="s">
        <v>12</v>
      </c>
      <c r="N6568" s="4" t="s">
        <v>5</v>
      </c>
      <c r="O6568" s="4" t="s">
        <v>7</v>
      </c>
      <c r="P6568" s="13" t="s">
        <v>13</v>
      </c>
      <c r="Q6568" s="4" t="s">
        <v>7</v>
      </c>
      <c r="R6568" s="4" t="s">
        <v>16</v>
      </c>
      <c r="S6568" s="4" t="s">
        <v>7</v>
      </c>
      <c r="T6568" s="4" t="s">
        <v>7</v>
      </c>
      <c r="U6568" s="4" t="s">
        <v>7</v>
      </c>
      <c r="V6568" s="13" t="s">
        <v>12</v>
      </c>
      <c r="W6568" s="4" t="s">
        <v>5</v>
      </c>
      <c r="X6568" s="4" t="s">
        <v>7</v>
      </c>
      <c r="Y6568" s="13" t="s">
        <v>13</v>
      </c>
      <c r="Z6568" s="4" t="s">
        <v>7</v>
      </c>
      <c r="AA6568" s="4" t="s">
        <v>16</v>
      </c>
      <c r="AB6568" s="4" t="s">
        <v>7</v>
      </c>
      <c r="AC6568" s="4" t="s">
        <v>7</v>
      </c>
      <c r="AD6568" s="4" t="s">
        <v>7</v>
      </c>
      <c r="AE6568" s="4" t="s">
        <v>11</v>
      </c>
    </row>
    <row r="6569" spans="1:6">
      <c r="A6569" t="n">
        <v>63295</v>
      </c>
      <c r="B6569" s="9" t="n">
        <v>5</v>
      </c>
      <c r="C6569" s="7" t="n">
        <v>28</v>
      </c>
      <c r="D6569" s="13" t="s">
        <v>3</v>
      </c>
      <c r="E6569" s="46" t="n">
        <v>47</v>
      </c>
      <c r="F6569" s="7" t="n">
        <v>61456</v>
      </c>
      <c r="G6569" s="7" t="n">
        <v>2</v>
      </c>
      <c r="H6569" s="7" t="n">
        <v>0</v>
      </c>
      <c r="I6569" s="7" t="s">
        <v>273</v>
      </c>
      <c r="J6569" s="13" t="s">
        <v>3</v>
      </c>
      <c r="K6569" s="7" t="n">
        <v>8</v>
      </c>
      <c r="L6569" s="7" t="n">
        <v>28</v>
      </c>
      <c r="M6569" s="13" t="s">
        <v>3</v>
      </c>
      <c r="N6569" s="35" t="n">
        <v>74</v>
      </c>
      <c r="O6569" s="7" t="n">
        <v>65</v>
      </c>
      <c r="P6569" s="13" t="s">
        <v>3</v>
      </c>
      <c r="Q6569" s="7" t="n">
        <v>0</v>
      </c>
      <c r="R6569" s="7" t="n">
        <v>1</v>
      </c>
      <c r="S6569" s="7" t="n">
        <v>3</v>
      </c>
      <c r="T6569" s="7" t="n">
        <v>9</v>
      </c>
      <c r="U6569" s="7" t="n">
        <v>28</v>
      </c>
      <c r="V6569" s="13" t="s">
        <v>3</v>
      </c>
      <c r="W6569" s="35" t="n">
        <v>74</v>
      </c>
      <c r="X6569" s="7" t="n">
        <v>65</v>
      </c>
      <c r="Y6569" s="13" t="s">
        <v>3</v>
      </c>
      <c r="Z6569" s="7" t="n">
        <v>0</v>
      </c>
      <c r="AA6569" s="7" t="n">
        <v>2</v>
      </c>
      <c r="AB6569" s="7" t="n">
        <v>3</v>
      </c>
      <c r="AC6569" s="7" t="n">
        <v>9</v>
      </c>
      <c r="AD6569" s="7" t="n">
        <v>1</v>
      </c>
      <c r="AE6569" s="10" t="n">
        <f t="normal" ca="1">A6573</f>
        <v>0</v>
      </c>
    </row>
    <row r="6570" spans="1:6">
      <c r="A6570" t="s">
        <v>4</v>
      </c>
      <c r="B6570" s="4" t="s">
        <v>5</v>
      </c>
      <c r="C6570" s="4" t="s">
        <v>10</v>
      </c>
      <c r="D6570" s="4" t="s">
        <v>7</v>
      </c>
      <c r="E6570" s="4" t="s">
        <v>7</v>
      </c>
      <c r="F6570" s="4" t="s">
        <v>8</v>
      </c>
    </row>
    <row r="6571" spans="1:6">
      <c r="A6571" t="n">
        <v>63343</v>
      </c>
      <c r="B6571" s="46" t="n">
        <v>47</v>
      </c>
      <c r="C6571" s="7" t="n">
        <v>61456</v>
      </c>
      <c r="D6571" s="7" t="n">
        <v>0</v>
      </c>
      <c r="E6571" s="7" t="n">
        <v>0</v>
      </c>
      <c r="F6571" s="7" t="s">
        <v>220</v>
      </c>
    </row>
    <row r="6572" spans="1:6">
      <c r="A6572" t="s">
        <v>4</v>
      </c>
      <c r="B6572" s="4" t="s">
        <v>5</v>
      </c>
      <c r="C6572" s="4" t="s">
        <v>7</v>
      </c>
      <c r="D6572" s="4" t="s">
        <v>10</v>
      </c>
      <c r="E6572" s="4" t="s">
        <v>15</v>
      </c>
    </row>
    <row r="6573" spans="1:6">
      <c r="A6573" t="n">
        <v>63356</v>
      </c>
      <c r="B6573" s="41" t="n">
        <v>58</v>
      </c>
      <c r="C6573" s="7" t="n">
        <v>0</v>
      </c>
      <c r="D6573" s="7" t="n">
        <v>300</v>
      </c>
      <c r="E6573" s="7" t="n">
        <v>1</v>
      </c>
    </row>
    <row r="6574" spans="1:6">
      <c r="A6574" t="s">
        <v>4</v>
      </c>
      <c r="B6574" s="4" t="s">
        <v>5</v>
      </c>
      <c r="C6574" s="4" t="s">
        <v>7</v>
      </c>
      <c r="D6574" s="4" t="s">
        <v>10</v>
      </c>
    </row>
    <row r="6575" spans="1:6">
      <c r="A6575" t="n">
        <v>63364</v>
      </c>
      <c r="B6575" s="41" t="n">
        <v>58</v>
      </c>
      <c r="C6575" s="7" t="n">
        <v>255</v>
      </c>
      <c r="D6575" s="7" t="n">
        <v>0</v>
      </c>
    </row>
    <row r="6576" spans="1:6">
      <c r="A6576" t="s">
        <v>4</v>
      </c>
      <c r="B6576" s="4" t="s">
        <v>5</v>
      </c>
      <c r="C6576" s="4" t="s">
        <v>7</v>
      </c>
      <c r="D6576" s="4" t="s">
        <v>7</v>
      </c>
      <c r="E6576" s="4" t="s">
        <v>7</v>
      </c>
      <c r="F6576" s="4" t="s">
        <v>7</v>
      </c>
    </row>
    <row r="6577" spans="1:31">
      <c r="A6577" t="n">
        <v>63368</v>
      </c>
      <c r="B6577" s="15" t="n">
        <v>14</v>
      </c>
      <c r="C6577" s="7" t="n">
        <v>0</v>
      </c>
      <c r="D6577" s="7" t="n">
        <v>0</v>
      </c>
      <c r="E6577" s="7" t="n">
        <v>0</v>
      </c>
      <c r="F6577" s="7" t="n">
        <v>64</v>
      </c>
    </row>
    <row r="6578" spans="1:31">
      <c r="A6578" t="s">
        <v>4</v>
      </c>
      <c r="B6578" s="4" t="s">
        <v>5</v>
      </c>
      <c r="C6578" s="4" t="s">
        <v>7</v>
      </c>
      <c r="D6578" s="4" t="s">
        <v>10</v>
      </c>
    </row>
    <row r="6579" spans="1:31">
      <c r="A6579" t="n">
        <v>63373</v>
      </c>
      <c r="B6579" s="36" t="n">
        <v>22</v>
      </c>
      <c r="C6579" s="7" t="n">
        <v>0</v>
      </c>
      <c r="D6579" s="7" t="n">
        <v>4192</v>
      </c>
    </row>
    <row r="6580" spans="1:31">
      <c r="A6580" t="s">
        <v>4</v>
      </c>
      <c r="B6580" s="4" t="s">
        <v>5</v>
      </c>
      <c r="C6580" s="4" t="s">
        <v>7</v>
      </c>
      <c r="D6580" s="4" t="s">
        <v>10</v>
      </c>
    </row>
    <row r="6581" spans="1:31">
      <c r="A6581" t="n">
        <v>63377</v>
      </c>
      <c r="B6581" s="41" t="n">
        <v>58</v>
      </c>
      <c r="C6581" s="7" t="n">
        <v>5</v>
      </c>
      <c r="D6581" s="7" t="n">
        <v>300</v>
      </c>
    </row>
    <row r="6582" spans="1:31">
      <c r="A6582" t="s">
        <v>4</v>
      </c>
      <c r="B6582" s="4" t="s">
        <v>5</v>
      </c>
      <c r="C6582" s="4" t="s">
        <v>15</v>
      </c>
      <c r="D6582" s="4" t="s">
        <v>10</v>
      </c>
    </row>
    <row r="6583" spans="1:31">
      <c r="A6583" t="n">
        <v>63381</v>
      </c>
      <c r="B6583" s="47" t="n">
        <v>103</v>
      </c>
      <c r="C6583" s="7" t="n">
        <v>0</v>
      </c>
      <c r="D6583" s="7" t="n">
        <v>300</v>
      </c>
    </row>
    <row r="6584" spans="1:31">
      <c r="A6584" t="s">
        <v>4</v>
      </c>
      <c r="B6584" s="4" t="s">
        <v>5</v>
      </c>
      <c r="C6584" s="4" t="s">
        <v>7</v>
      </c>
    </row>
    <row r="6585" spans="1:31">
      <c r="A6585" t="n">
        <v>63388</v>
      </c>
      <c r="B6585" s="48" t="n">
        <v>64</v>
      </c>
      <c r="C6585" s="7" t="n">
        <v>7</v>
      </c>
    </row>
    <row r="6586" spans="1:31">
      <c r="A6586" t="s">
        <v>4</v>
      </c>
      <c r="B6586" s="4" t="s">
        <v>5</v>
      </c>
      <c r="C6586" s="4" t="s">
        <v>7</v>
      </c>
      <c r="D6586" s="4" t="s">
        <v>10</v>
      </c>
    </row>
    <row r="6587" spans="1:31">
      <c r="A6587" t="n">
        <v>63390</v>
      </c>
      <c r="B6587" s="49" t="n">
        <v>72</v>
      </c>
      <c r="C6587" s="7" t="n">
        <v>5</v>
      </c>
      <c r="D6587" s="7" t="n">
        <v>0</v>
      </c>
    </row>
    <row r="6588" spans="1:31">
      <c r="A6588" t="s">
        <v>4</v>
      </c>
      <c r="B6588" s="4" t="s">
        <v>5</v>
      </c>
      <c r="C6588" s="4" t="s">
        <v>7</v>
      </c>
      <c r="D6588" s="13" t="s">
        <v>12</v>
      </c>
      <c r="E6588" s="4" t="s">
        <v>5</v>
      </c>
      <c r="F6588" s="4" t="s">
        <v>7</v>
      </c>
      <c r="G6588" s="4" t="s">
        <v>10</v>
      </c>
      <c r="H6588" s="13" t="s">
        <v>13</v>
      </c>
      <c r="I6588" s="4" t="s">
        <v>7</v>
      </c>
      <c r="J6588" s="4" t="s">
        <v>16</v>
      </c>
      <c r="K6588" s="4" t="s">
        <v>7</v>
      </c>
      <c r="L6588" s="4" t="s">
        <v>7</v>
      </c>
      <c r="M6588" s="4" t="s">
        <v>11</v>
      </c>
    </row>
    <row r="6589" spans="1:31">
      <c r="A6589" t="n">
        <v>63394</v>
      </c>
      <c r="B6589" s="9" t="n">
        <v>5</v>
      </c>
      <c r="C6589" s="7" t="n">
        <v>28</v>
      </c>
      <c r="D6589" s="13" t="s">
        <v>3</v>
      </c>
      <c r="E6589" s="8" t="n">
        <v>162</v>
      </c>
      <c r="F6589" s="7" t="n">
        <v>4</v>
      </c>
      <c r="G6589" s="7" t="n">
        <v>4192</v>
      </c>
      <c r="H6589" s="13" t="s">
        <v>3</v>
      </c>
      <c r="I6589" s="7" t="n">
        <v>0</v>
      </c>
      <c r="J6589" s="7" t="n">
        <v>1</v>
      </c>
      <c r="K6589" s="7" t="n">
        <v>2</v>
      </c>
      <c r="L6589" s="7" t="n">
        <v>1</v>
      </c>
      <c r="M6589" s="10" t="n">
        <f t="normal" ca="1">A6595</f>
        <v>0</v>
      </c>
    </row>
    <row r="6590" spans="1:31">
      <c r="A6590" t="s">
        <v>4</v>
      </c>
      <c r="B6590" s="4" t="s">
        <v>5</v>
      </c>
      <c r="C6590" s="4" t="s">
        <v>7</v>
      </c>
      <c r="D6590" s="4" t="s">
        <v>8</v>
      </c>
    </row>
    <row r="6591" spans="1:31">
      <c r="A6591" t="n">
        <v>63411</v>
      </c>
      <c r="B6591" s="6" t="n">
        <v>2</v>
      </c>
      <c r="C6591" s="7" t="n">
        <v>10</v>
      </c>
      <c r="D6591" s="7" t="s">
        <v>274</v>
      </c>
    </row>
    <row r="6592" spans="1:31">
      <c r="A6592" t="s">
        <v>4</v>
      </c>
      <c r="B6592" s="4" t="s">
        <v>5</v>
      </c>
      <c r="C6592" s="4" t="s">
        <v>10</v>
      </c>
    </row>
    <row r="6593" spans="1:13">
      <c r="A6593" t="n">
        <v>63428</v>
      </c>
      <c r="B6593" s="27" t="n">
        <v>16</v>
      </c>
      <c r="C6593" s="7" t="n">
        <v>0</v>
      </c>
    </row>
    <row r="6594" spans="1:13">
      <c r="A6594" t="s">
        <v>4</v>
      </c>
      <c r="B6594" s="4" t="s">
        <v>5</v>
      </c>
      <c r="C6594" s="4" t="s">
        <v>7</v>
      </c>
      <c r="D6594" s="4" t="s">
        <v>10</v>
      </c>
      <c r="E6594" s="4" t="s">
        <v>10</v>
      </c>
      <c r="F6594" s="4" t="s">
        <v>10</v>
      </c>
      <c r="G6594" s="4" t="s">
        <v>10</v>
      </c>
      <c r="H6594" s="4" t="s">
        <v>10</v>
      </c>
      <c r="I6594" s="4" t="s">
        <v>10</v>
      </c>
      <c r="J6594" s="4" t="s">
        <v>10</v>
      </c>
      <c r="K6594" s="4" t="s">
        <v>10</v>
      </c>
      <c r="L6594" s="4" t="s">
        <v>10</v>
      </c>
      <c r="M6594" s="4" t="s">
        <v>10</v>
      </c>
      <c r="N6594" s="4" t="s">
        <v>16</v>
      </c>
      <c r="O6594" s="4" t="s">
        <v>16</v>
      </c>
      <c r="P6594" s="4" t="s">
        <v>16</v>
      </c>
      <c r="Q6594" s="4" t="s">
        <v>16</v>
      </c>
      <c r="R6594" s="4" t="s">
        <v>7</v>
      </c>
      <c r="S6594" s="4" t="s">
        <v>8</v>
      </c>
    </row>
    <row r="6595" spans="1:13">
      <c r="A6595" t="n">
        <v>63431</v>
      </c>
      <c r="B6595" s="50" t="n">
        <v>75</v>
      </c>
      <c r="C6595" s="7" t="n">
        <v>0</v>
      </c>
      <c r="D6595" s="7" t="n">
        <v>0</v>
      </c>
      <c r="E6595" s="7" t="n">
        <v>0</v>
      </c>
      <c r="F6595" s="7" t="n">
        <v>1024</v>
      </c>
      <c r="G6595" s="7" t="n">
        <v>720</v>
      </c>
      <c r="H6595" s="7" t="n">
        <v>0</v>
      </c>
      <c r="I6595" s="7" t="n">
        <v>0</v>
      </c>
      <c r="J6595" s="7" t="n">
        <v>0</v>
      </c>
      <c r="K6595" s="7" t="n">
        <v>0</v>
      </c>
      <c r="L6595" s="7" t="n">
        <v>1024</v>
      </c>
      <c r="M6595" s="7" t="n">
        <v>720</v>
      </c>
      <c r="N6595" s="7" t="n">
        <v>1065353216</v>
      </c>
      <c r="O6595" s="7" t="n">
        <v>1065353216</v>
      </c>
      <c r="P6595" s="7" t="n">
        <v>1065353216</v>
      </c>
      <c r="Q6595" s="7" t="n">
        <v>0</v>
      </c>
      <c r="R6595" s="7" t="n">
        <v>1</v>
      </c>
      <c r="S6595" s="7" t="s">
        <v>535</v>
      </c>
    </row>
    <row r="6596" spans="1:13">
      <c r="A6596" t="s">
        <v>4</v>
      </c>
      <c r="B6596" s="4" t="s">
        <v>5</v>
      </c>
      <c r="C6596" s="4" t="s">
        <v>7</v>
      </c>
      <c r="D6596" s="4" t="s">
        <v>7</v>
      </c>
      <c r="E6596" s="4" t="s">
        <v>7</v>
      </c>
      <c r="F6596" s="4" t="s">
        <v>15</v>
      </c>
      <c r="G6596" s="4" t="s">
        <v>15</v>
      </c>
      <c r="H6596" s="4" t="s">
        <v>15</v>
      </c>
      <c r="I6596" s="4" t="s">
        <v>15</v>
      </c>
      <c r="J6596" s="4" t="s">
        <v>15</v>
      </c>
    </row>
    <row r="6597" spans="1:13">
      <c r="A6597" t="n">
        <v>63479</v>
      </c>
      <c r="B6597" s="51" t="n">
        <v>76</v>
      </c>
      <c r="C6597" s="7" t="n">
        <v>0</v>
      </c>
      <c r="D6597" s="7" t="n">
        <v>9</v>
      </c>
      <c r="E6597" s="7" t="n">
        <v>2</v>
      </c>
      <c r="F6597" s="7" t="n">
        <v>0</v>
      </c>
      <c r="G6597" s="7" t="n">
        <v>0</v>
      </c>
      <c r="H6597" s="7" t="n">
        <v>0</v>
      </c>
      <c r="I6597" s="7" t="n">
        <v>0</v>
      </c>
      <c r="J6597" s="7" t="n">
        <v>0</v>
      </c>
    </row>
    <row r="6598" spans="1:13">
      <c r="A6598" t="s">
        <v>4</v>
      </c>
      <c r="B6598" s="4" t="s">
        <v>5</v>
      </c>
      <c r="C6598" s="4" t="s">
        <v>10</v>
      </c>
      <c r="D6598" s="4" t="s">
        <v>15</v>
      </c>
      <c r="E6598" s="4" t="s">
        <v>15</v>
      </c>
      <c r="F6598" s="4" t="s">
        <v>15</v>
      </c>
      <c r="G6598" s="4" t="s">
        <v>15</v>
      </c>
    </row>
    <row r="6599" spans="1:13">
      <c r="A6599" t="n">
        <v>63503</v>
      </c>
      <c r="B6599" s="26" t="n">
        <v>46</v>
      </c>
      <c r="C6599" s="7" t="n">
        <v>0</v>
      </c>
      <c r="D6599" s="7" t="n">
        <v>-9</v>
      </c>
      <c r="E6599" s="7" t="n">
        <v>4</v>
      </c>
      <c r="F6599" s="7" t="n">
        <v>-2.5</v>
      </c>
      <c r="G6599" s="7" t="n">
        <v>270</v>
      </c>
    </row>
    <row r="6600" spans="1:13">
      <c r="A6600" t="s">
        <v>4</v>
      </c>
      <c r="B6600" s="4" t="s">
        <v>5</v>
      </c>
      <c r="C6600" s="4" t="s">
        <v>10</v>
      </c>
      <c r="D6600" s="4" t="s">
        <v>7</v>
      </c>
      <c r="E6600" s="4" t="s">
        <v>7</v>
      </c>
      <c r="F6600" s="4" t="s">
        <v>8</v>
      </c>
    </row>
    <row r="6601" spans="1:13">
      <c r="A6601" t="n">
        <v>63522</v>
      </c>
      <c r="B6601" s="23" t="n">
        <v>20</v>
      </c>
      <c r="C6601" s="7" t="n">
        <v>0</v>
      </c>
      <c r="D6601" s="7" t="n">
        <v>3</v>
      </c>
      <c r="E6601" s="7" t="n">
        <v>10</v>
      </c>
      <c r="F6601" s="7" t="s">
        <v>289</v>
      </c>
    </row>
    <row r="6602" spans="1:13">
      <c r="A6602" t="s">
        <v>4</v>
      </c>
      <c r="B6602" s="4" t="s">
        <v>5</v>
      </c>
      <c r="C6602" s="4" t="s">
        <v>10</v>
      </c>
    </row>
    <row r="6603" spans="1:13">
      <c r="A6603" t="n">
        <v>63540</v>
      </c>
      <c r="B6603" s="27" t="n">
        <v>16</v>
      </c>
      <c r="C6603" s="7" t="n">
        <v>0</v>
      </c>
    </row>
    <row r="6604" spans="1:13">
      <c r="A6604" t="s">
        <v>4</v>
      </c>
      <c r="B6604" s="4" t="s">
        <v>5</v>
      </c>
      <c r="C6604" s="4" t="s">
        <v>7</v>
      </c>
      <c r="D6604" s="4" t="s">
        <v>7</v>
      </c>
      <c r="E6604" s="4" t="s">
        <v>15</v>
      </c>
      <c r="F6604" s="4" t="s">
        <v>15</v>
      </c>
      <c r="G6604" s="4" t="s">
        <v>15</v>
      </c>
      <c r="H6604" s="4" t="s">
        <v>10</v>
      </c>
    </row>
    <row r="6605" spans="1:13">
      <c r="A6605" t="n">
        <v>63543</v>
      </c>
      <c r="B6605" s="54" t="n">
        <v>45</v>
      </c>
      <c r="C6605" s="7" t="n">
        <v>2</v>
      </c>
      <c r="D6605" s="7" t="n">
        <v>3</v>
      </c>
      <c r="E6605" s="7" t="n">
        <v>-9.75</v>
      </c>
      <c r="F6605" s="7" t="n">
        <v>5.25</v>
      </c>
      <c r="G6605" s="7" t="n">
        <v>-2.5</v>
      </c>
      <c r="H6605" s="7" t="n">
        <v>0</v>
      </c>
    </row>
    <row r="6606" spans="1:13">
      <c r="A6606" t="s">
        <v>4</v>
      </c>
      <c r="B6606" s="4" t="s">
        <v>5</v>
      </c>
      <c r="C6606" s="4" t="s">
        <v>7</v>
      </c>
      <c r="D6606" s="4" t="s">
        <v>7</v>
      </c>
      <c r="E6606" s="4" t="s">
        <v>15</v>
      </c>
      <c r="F6606" s="4" t="s">
        <v>15</v>
      </c>
      <c r="G6606" s="4" t="s">
        <v>15</v>
      </c>
      <c r="H6606" s="4" t="s">
        <v>10</v>
      </c>
      <c r="I6606" s="4" t="s">
        <v>7</v>
      </c>
    </row>
    <row r="6607" spans="1:13">
      <c r="A6607" t="n">
        <v>63560</v>
      </c>
      <c r="B6607" s="54" t="n">
        <v>45</v>
      </c>
      <c r="C6607" s="7" t="n">
        <v>4</v>
      </c>
      <c r="D6607" s="7" t="n">
        <v>3</v>
      </c>
      <c r="E6607" s="7" t="n">
        <v>7</v>
      </c>
      <c r="F6607" s="7" t="n">
        <v>135</v>
      </c>
      <c r="G6607" s="7" t="n">
        <v>0</v>
      </c>
      <c r="H6607" s="7" t="n">
        <v>0</v>
      </c>
      <c r="I6607" s="7" t="n">
        <v>0</v>
      </c>
    </row>
    <row r="6608" spans="1:13">
      <c r="A6608" t="s">
        <v>4</v>
      </c>
      <c r="B6608" s="4" t="s">
        <v>5</v>
      </c>
      <c r="C6608" s="4" t="s">
        <v>7</v>
      </c>
      <c r="D6608" s="4" t="s">
        <v>7</v>
      </c>
      <c r="E6608" s="4" t="s">
        <v>15</v>
      </c>
      <c r="F6608" s="4" t="s">
        <v>10</v>
      </c>
    </row>
    <row r="6609" spans="1:19">
      <c r="A6609" t="n">
        <v>63578</v>
      </c>
      <c r="B6609" s="54" t="n">
        <v>45</v>
      </c>
      <c r="C6609" s="7" t="n">
        <v>5</v>
      </c>
      <c r="D6609" s="7" t="n">
        <v>3</v>
      </c>
      <c r="E6609" s="7" t="n">
        <v>3.90000009536743</v>
      </c>
      <c r="F6609" s="7" t="n">
        <v>0</v>
      </c>
    </row>
    <row r="6610" spans="1:19">
      <c r="A6610" t="s">
        <v>4</v>
      </c>
      <c r="B6610" s="4" t="s">
        <v>5</v>
      </c>
      <c r="C6610" s="4" t="s">
        <v>7</v>
      </c>
      <c r="D6610" s="4" t="s">
        <v>7</v>
      </c>
      <c r="E6610" s="4" t="s">
        <v>15</v>
      </c>
      <c r="F6610" s="4" t="s">
        <v>10</v>
      </c>
    </row>
    <row r="6611" spans="1:19">
      <c r="A6611" t="n">
        <v>63587</v>
      </c>
      <c r="B6611" s="54" t="n">
        <v>45</v>
      </c>
      <c r="C6611" s="7" t="n">
        <v>11</v>
      </c>
      <c r="D6611" s="7" t="n">
        <v>3</v>
      </c>
      <c r="E6611" s="7" t="n">
        <v>34</v>
      </c>
      <c r="F6611" s="7" t="n">
        <v>0</v>
      </c>
    </row>
    <row r="6612" spans="1:19">
      <c r="A6612" t="s">
        <v>4</v>
      </c>
      <c r="B6612" s="4" t="s">
        <v>5</v>
      </c>
      <c r="C6612" s="4" t="s">
        <v>10</v>
      </c>
      <c r="D6612" s="4" t="s">
        <v>7</v>
      </c>
      <c r="E6612" s="4" t="s">
        <v>8</v>
      </c>
      <c r="F6612" s="4" t="s">
        <v>15</v>
      </c>
      <c r="G6612" s="4" t="s">
        <v>15</v>
      </c>
      <c r="H6612" s="4" t="s">
        <v>15</v>
      </c>
    </row>
    <row r="6613" spans="1:19">
      <c r="A6613" t="n">
        <v>63596</v>
      </c>
      <c r="B6613" s="30" t="n">
        <v>48</v>
      </c>
      <c r="C6613" s="7" t="n">
        <v>0</v>
      </c>
      <c r="D6613" s="7" t="n">
        <v>0</v>
      </c>
      <c r="E6613" s="7" t="s">
        <v>388</v>
      </c>
      <c r="F6613" s="7" t="n">
        <v>0</v>
      </c>
      <c r="G6613" s="7" t="n">
        <v>1</v>
      </c>
      <c r="H6613" s="7" t="n">
        <v>0</v>
      </c>
    </row>
    <row r="6614" spans="1:19">
      <c r="A6614" t="s">
        <v>4</v>
      </c>
      <c r="B6614" s="4" t="s">
        <v>5</v>
      </c>
      <c r="C6614" s="4" t="s">
        <v>7</v>
      </c>
      <c r="D6614" s="4" t="s">
        <v>10</v>
      </c>
      <c r="E6614" s="4" t="s">
        <v>15</v>
      </c>
    </row>
    <row r="6615" spans="1:19">
      <c r="A6615" t="n">
        <v>63621</v>
      </c>
      <c r="B6615" s="41" t="n">
        <v>58</v>
      </c>
      <c r="C6615" s="7" t="n">
        <v>100</v>
      </c>
      <c r="D6615" s="7" t="n">
        <v>1000</v>
      </c>
      <c r="E6615" s="7" t="n">
        <v>1</v>
      </c>
    </row>
    <row r="6616" spans="1:19">
      <c r="A6616" t="s">
        <v>4</v>
      </c>
      <c r="B6616" s="4" t="s">
        <v>5</v>
      </c>
      <c r="C6616" s="4" t="s">
        <v>7</v>
      </c>
      <c r="D6616" s="4" t="s">
        <v>10</v>
      </c>
    </row>
    <row r="6617" spans="1:19">
      <c r="A6617" t="n">
        <v>63629</v>
      </c>
      <c r="B6617" s="41" t="n">
        <v>58</v>
      </c>
      <c r="C6617" s="7" t="n">
        <v>255</v>
      </c>
      <c r="D6617" s="7" t="n">
        <v>0</v>
      </c>
    </row>
    <row r="6618" spans="1:19">
      <c r="A6618" t="s">
        <v>4</v>
      </c>
      <c r="B6618" s="4" t="s">
        <v>5</v>
      </c>
      <c r="C6618" s="4" t="s">
        <v>7</v>
      </c>
      <c r="D6618" s="4" t="s">
        <v>10</v>
      </c>
      <c r="E6618" s="4" t="s">
        <v>8</v>
      </c>
    </row>
    <row r="6619" spans="1:19">
      <c r="A6619" t="n">
        <v>63633</v>
      </c>
      <c r="B6619" s="32" t="n">
        <v>51</v>
      </c>
      <c r="C6619" s="7" t="n">
        <v>4</v>
      </c>
      <c r="D6619" s="7" t="n">
        <v>0</v>
      </c>
      <c r="E6619" s="7" t="s">
        <v>129</v>
      </c>
    </row>
    <row r="6620" spans="1:19">
      <c r="A6620" t="s">
        <v>4</v>
      </c>
      <c r="B6620" s="4" t="s">
        <v>5</v>
      </c>
      <c r="C6620" s="4" t="s">
        <v>10</v>
      </c>
    </row>
    <row r="6621" spans="1:19">
      <c r="A6621" t="n">
        <v>63647</v>
      </c>
      <c r="B6621" s="27" t="n">
        <v>16</v>
      </c>
      <c r="C6621" s="7" t="n">
        <v>0</v>
      </c>
    </row>
    <row r="6622" spans="1:19">
      <c r="A6622" t="s">
        <v>4</v>
      </c>
      <c r="B6622" s="4" t="s">
        <v>5</v>
      </c>
      <c r="C6622" s="4" t="s">
        <v>10</v>
      </c>
      <c r="D6622" s="4" t="s">
        <v>59</v>
      </c>
      <c r="E6622" s="4" t="s">
        <v>7</v>
      </c>
      <c r="F6622" s="4" t="s">
        <v>7</v>
      </c>
    </row>
    <row r="6623" spans="1:19">
      <c r="A6623" t="n">
        <v>63650</v>
      </c>
      <c r="B6623" s="37" t="n">
        <v>26</v>
      </c>
      <c r="C6623" s="7" t="n">
        <v>0</v>
      </c>
      <c r="D6623" s="7" t="s">
        <v>536</v>
      </c>
      <c r="E6623" s="7" t="n">
        <v>2</v>
      </c>
      <c r="F6623" s="7" t="n">
        <v>0</v>
      </c>
    </row>
    <row r="6624" spans="1:19">
      <c r="A6624" t="s">
        <v>4</v>
      </c>
      <c r="B6624" s="4" t="s">
        <v>5</v>
      </c>
    </row>
    <row r="6625" spans="1:8">
      <c r="A6625" t="n">
        <v>63692</v>
      </c>
      <c r="B6625" s="38" t="n">
        <v>28</v>
      </c>
    </row>
    <row r="6626" spans="1:8">
      <c r="A6626" t="s">
        <v>4</v>
      </c>
      <c r="B6626" s="4" t="s">
        <v>5</v>
      </c>
      <c r="C6626" s="4" t="s">
        <v>7</v>
      </c>
      <c r="D6626" s="4" t="s">
        <v>10</v>
      </c>
      <c r="E6626" s="4" t="s">
        <v>15</v>
      </c>
    </row>
    <row r="6627" spans="1:8">
      <c r="A6627" t="n">
        <v>63693</v>
      </c>
      <c r="B6627" s="41" t="n">
        <v>58</v>
      </c>
      <c r="C6627" s="7" t="n">
        <v>0</v>
      </c>
      <c r="D6627" s="7" t="n">
        <v>300</v>
      </c>
      <c r="E6627" s="7" t="n">
        <v>0.300000011920929</v>
      </c>
    </row>
    <row r="6628" spans="1:8">
      <c r="A6628" t="s">
        <v>4</v>
      </c>
      <c r="B6628" s="4" t="s">
        <v>5</v>
      </c>
      <c r="C6628" s="4" t="s">
        <v>7</v>
      </c>
      <c r="D6628" s="4" t="s">
        <v>10</v>
      </c>
    </row>
    <row r="6629" spans="1:8">
      <c r="A6629" t="n">
        <v>63701</v>
      </c>
      <c r="B6629" s="41" t="n">
        <v>58</v>
      </c>
      <c r="C6629" s="7" t="n">
        <v>255</v>
      </c>
      <c r="D6629" s="7" t="n">
        <v>0</v>
      </c>
    </row>
    <row r="6630" spans="1:8">
      <c r="A6630" t="s">
        <v>4</v>
      </c>
      <c r="B6630" s="4" t="s">
        <v>5</v>
      </c>
      <c r="C6630" s="4" t="s">
        <v>7</v>
      </c>
      <c r="D6630" s="4" t="s">
        <v>10</v>
      </c>
      <c r="E6630" s="4" t="s">
        <v>15</v>
      </c>
      <c r="F6630" s="4" t="s">
        <v>10</v>
      </c>
      <c r="G6630" s="4" t="s">
        <v>16</v>
      </c>
      <c r="H6630" s="4" t="s">
        <v>16</v>
      </c>
      <c r="I6630" s="4" t="s">
        <v>10</v>
      </c>
      <c r="J6630" s="4" t="s">
        <v>10</v>
      </c>
      <c r="K6630" s="4" t="s">
        <v>16</v>
      </c>
      <c r="L6630" s="4" t="s">
        <v>16</v>
      </c>
      <c r="M6630" s="4" t="s">
        <v>16</v>
      </c>
      <c r="N6630" s="4" t="s">
        <v>16</v>
      </c>
      <c r="O6630" s="4" t="s">
        <v>8</v>
      </c>
    </row>
    <row r="6631" spans="1:8">
      <c r="A6631" t="n">
        <v>63705</v>
      </c>
      <c r="B6631" s="18" t="n">
        <v>50</v>
      </c>
      <c r="C6631" s="7" t="n">
        <v>0</v>
      </c>
      <c r="D6631" s="7" t="n">
        <v>12105</v>
      </c>
      <c r="E6631" s="7" t="n">
        <v>1</v>
      </c>
      <c r="F6631" s="7" t="n">
        <v>0</v>
      </c>
      <c r="G6631" s="7" t="n">
        <v>0</v>
      </c>
      <c r="H6631" s="7" t="n">
        <v>0</v>
      </c>
      <c r="I6631" s="7" t="n">
        <v>0</v>
      </c>
      <c r="J6631" s="7" t="n">
        <v>65533</v>
      </c>
      <c r="K6631" s="7" t="n">
        <v>0</v>
      </c>
      <c r="L6631" s="7" t="n">
        <v>0</v>
      </c>
      <c r="M6631" s="7" t="n">
        <v>0</v>
      </c>
      <c r="N6631" s="7" t="n">
        <v>0</v>
      </c>
      <c r="O6631" s="7" t="s">
        <v>20</v>
      </c>
    </row>
    <row r="6632" spans="1:8">
      <c r="A6632" t="s">
        <v>4</v>
      </c>
      <c r="B6632" s="4" t="s">
        <v>5</v>
      </c>
      <c r="C6632" s="4" t="s">
        <v>7</v>
      </c>
      <c r="D6632" s="4" t="s">
        <v>10</v>
      </c>
      <c r="E6632" s="4" t="s">
        <v>10</v>
      </c>
      <c r="F6632" s="4" t="s">
        <v>10</v>
      </c>
      <c r="G6632" s="4" t="s">
        <v>10</v>
      </c>
      <c r="H6632" s="4" t="s">
        <v>7</v>
      </c>
    </row>
    <row r="6633" spans="1:8">
      <c r="A6633" t="n">
        <v>63744</v>
      </c>
      <c r="B6633" s="42" t="n">
        <v>25</v>
      </c>
      <c r="C6633" s="7" t="n">
        <v>5</v>
      </c>
      <c r="D6633" s="7" t="n">
        <v>65535</v>
      </c>
      <c r="E6633" s="7" t="n">
        <v>500</v>
      </c>
      <c r="F6633" s="7" t="n">
        <v>800</v>
      </c>
      <c r="G6633" s="7" t="n">
        <v>140</v>
      </c>
      <c r="H6633" s="7" t="n">
        <v>0</v>
      </c>
    </row>
    <row r="6634" spans="1:8">
      <c r="A6634" t="s">
        <v>4</v>
      </c>
      <c r="B6634" s="4" t="s">
        <v>5</v>
      </c>
      <c r="C6634" s="4" t="s">
        <v>10</v>
      </c>
      <c r="D6634" s="4" t="s">
        <v>7</v>
      </c>
      <c r="E6634" s="4" t="s">
        <v>59</v>
      </c>
      <c r="F6634" s="4" t="s">
        <v>7</v>
      </c>
      <c r="G6634" s="4" t="s">
        <v>7</v>
      </c>
    </row>
    <row r="6635" spans="1:8">
      <c r="A6635" t="n">
        <v>63755</v>
      </c>
      <c r="B6635" s="43" t="n">
        <v>24</v>
      </c>
      <c r="C6635" s="7" t="n">
        <v>65533</v>
      </c>
      <c r="D6635" s="7" t="n">
        <v>11</v>
      </c>
      <c r="E6635" s="7" t="s">
        <v>537</v>
      </c>
      <c r="F6635" s="7" t="n">
        <v>2</v>
      </c>
      <c r="G6635" s="7" t="n">
        <v>0</v>
      </c>
    </row>
    <row r="6636" spans="1:8">
      <c r="A6636" t="s">
        <v>4</v>
      </c>
      <c r="B6636" s="4" t="s">
        <v>5</v>
      </c>
    </row>
    <row r="6637" spans="1:8">
      <c r="A6637" t="n">
        <v>63815</v>
      </c>
      <c r="B6637" s="38" t="n">
        <v>28</v>
      </c>
    </row>
    <row r="6638" spans="1:8">
      <c r="A6638" t="s">
        <v>4</v>
      </c>
      <c r="B6638" s="4" t="s">
        <v>5</v>
      </c>
      <c r="C6638" s="4" t="s">
        <v>10</v>
      </c>
      <c r="D6638" s="4" t="s">
        <v>7</v>
      </c>
      <c r="E6638" s="4" t="s">
        <v>59</v>
      </c>
      <c r="F6638" s="4" t="s">
        <v>7</v>
      </c>
      <c r="G6638" s="4" t="s">
        <v>7</v>
      </c>
    </row>
    <row r="6639" spans="1:8">
      <c r="A6639" t="n">
        <v>63816</v>
      </c>
      <c r="B6639" s="43" t="n">
        <v>24</v>
      </c>
      <c r="C6639" s="7" t="n">
        <v>65533</v>
      </c>
      <c r="D6639" s="7" t="n">
        <v>11</v>
      </c>
      <c r="E6639" s="7" t="s">
        <v>538</v>
      </c>
      <c r="F6639" s="7" t="n">
        <v>2</v>
      </c>
      <c r="G6639" s="7" t="n">
        <v>0</v>
      </c>
    </row>
    <row r="6640" spans="1:8">
      <c r="A6640" t="s">
        <v>4</v>
      </c>
      <c r="B6640" s="4" t="s">
        <v>5</v>
      </c>
    </row>
    <row r="6641" spans="1:15">
      <c r="A6641" t="n">
        <v>63876</v>
      </c>
      <c r="B6641" s="38" t="n">
        <v>28</v>
      </c>
    </row>
    <row r="6642" spans="1:15">
      <c r="A6642" t="s">
        <v>4</v>
      </c>
      <c r="B6642" s="4" t="s">
        <v>5</v>
      </c>
      <c r="C6642" s="4" t="s">
        <v>7</v>
      </c>
    </row>
    <row r="6643" spans="1:15">
      <c r="A6643" t="n">
        <v>63877</v>
      </c>
      <c r="B6643" s="44" t="n">
        <v>27</v>
      </c>
      <c r="C6643" s="7" t="n">
        <v>0</v>
      </c>
    </row>
    <row r="6644" spans="1:15">
      <c r="A6644" t="s">
        <v>4</v>
      </c>
      <c r="B6644" s="4" t="s">
        <v>5</v>
      </c>
      <c r="C6644" s="4" t="s">
        <v>7</v>
      </c>
    </row>
    <row r="6645" spans="1:15">
      <c r="A6645" t="n">
        <v>63879</v>
      </c>
      <c r="B6645" s="44" t="n">
        <v>27</v>
      </c>
      <c r="C6645" s="7" t="n">
        <v>1</v>
      </c>
    </row>
    <row r="6646" spans="1:15">
      <c r="A6646" t="s">
        <v>4</v>
      </c>
      <c r="B6646" s="4" t="s">
        <v>5</v>
      </c>
      <c r="C6646" s="4" t="s">
        <v>7</v>
      </c>
      <c r="D6646" s="4" t="s">
        <v>10</v>
      </c>
      <c r="E6646" s="4" t="s">
        <v>10</v>
      </c>
      <c r="F6646" s="4" t="s">
        <v>10</v>
      </c>
      <c r="G6646" s="4" t="s">
        <v>10</v>
      </c>
      <c r="H6646" s="4" t="s">
        <v>7</v>
      </c>
    </row>
    <row r="6647" spans="1:15">
      <c r="A6647" t="n">
        <v>63881</v>
      </c>
      <c r="B6647" s="42" t="n">
        <v>25</v>
      </c>
      <c r="C6647" s="7" t="n">
        <v>5</v>
      </c>
      <c r="D6647" s="7" t="n">
        <v>65535</v>
      </c>
      <c r="E6647" s="7" t="n">
        <v>65535</v>
      </c>
      <c r="F6647" s="7" t="n">
        <v>65535</v>
      </c>
      <c r="G6647" s="7" t="n">
        <v>65535</v>
      </c>
      <c r="H6647" s="7" t="n">
        <v>0</v>
      </c>
    </row>
    <row r="6648" spans="1:15">
      <c r="A6648" t="s">
        <v>4</v>
      </c>
      <c r="B6648" s="4" t="s">
        <v>5</v>
      </c>
      <c r="C6648" s="4" t="s">
        <v>7</v>
      </c>
      <c r="D6648" s="4" t="s">
        <v>7</v>
      </c>
      <c r="E6648" s="4" t="s">
        <v>16</v>
      </c>
      <c r="F6648" s="4" t="s">
        <v>7</v>
      </c>
      <c r="G6648" s="4" t="s">
        <v>7</v>
      </c>
    </row>
    <row r="6649" spans="1:15">
      <c r="A6649" t="n">
        <v>63892</v>
      </c>
      <c r="B6649" s="80" t="n">
        <v>18</v>
      </c>
      <c r="C6649" s="7" t="n">
        <v>0</v>
      </c>
      <c r="D6649" s="7" t="n">
        <v>0</v>
      </c>
      <c r="E6649" s="7" t="n">
        <v>0</v>
      </c>
      <c r="F6649" s="7" t="n">
        <v>19</v>
      </c>
      <c r="G6649" s="7" t="n">
        <v>1</v>
      </c>
    </row>
    <row r="6650" spans="1:15">
      <c r="A6650" t="s">
        <v>4</v>
      </c>
      <c r="B6650" s="4" t="s">
        <v>5</v>
      </c>
      <c r="C6650" s="4" t="s">
        <v>7</v>
      </c>
      <c r="D6650" s="4" t="s">
        <v>7</v>
      </c>
      <c r="E6650" s="4" t="s">
        <v>10</v>
      </c>
      <c r="F6650" s="4" t="s">
        <v>15</v>
      </c>
    </row>
    <row r="6651" spans="1:15">
      <c r="A6651" t="n">
        <v>63901</v>
      </c>
      <c r="B6651" s="81" t="n">
        <v>107</v>
      </c>
      <c r="C6651" s="7" t="n">
        <v>0</v>
      </c>
      <c r="D6651" s="7" t="n">
        <v>0</v>
      </c>
      <c r="E6651" s="7" t="n">
        <v>0</v>
      </c>
      <c r="F6651" s="7" t="n">
        <v>32</v>
      </c>
    </row>
    <row r="6652" spans="1:15">
      <c r="A6652" t="s">
        <v>4</v>
      </c>
      <c r="B6652" s="4" t="s">
        <v>5</v>
      </c>
      <c r="C6652" s="4" t="s">
        <v>7</v>
      </c>
      <c r="D6652" s="4" t="s">
        <v>7</v>
      </c>
      <c r="E6652" s="4" t="s">
        <v>8</v>
      </c>
      <c r="F6652" s="4" t="s">
        <v>10</v>
      </c>
    </row>
    <row r="6653" spans="1:15">
      <c r="A6653" t="n">
        <v>63910</v>
      </c>
      <c r="B6653" s="81" t="n">
        <v>107</v>
      </c>
      <c r="C6653" s="7" t="n">
        <v>1</v>
      </c>
      <c r="D6653" s="7" t="n">
        <v>0</v>
      </c>
      <c r="E6653" s="7" t="s">
        <v>539</v>
      </c>
      <c r="F6653" s="7" t="n">
        <v>1</v>
      </c>
    </row>
    <row r="6654" spans="1:15">
      <c r="A6654" t="s">
        <v>4</v>
      </c>
      <c r="B6654" s="4" t="s">
        <v>5</v>
      </c>
      <c r="C6654" s="4" t="s">
        <v>7</v>
      </c>
      <c r="D6654" s="4" t="s">
        <v>7</v>
      </c>
      <c r="E6654" s="4" t="s">
        <v>8</v>
      </c>
      <c r="F6654" s="4" t="s">
        <v>10</v>
      </c>
    </row>
    <row r="6655" spans="1:15">
      <c r="A6655" t="n">
        <v>63920</v>
      </c>
      <c r="B6655" s="81" t="n">
        <v>107</v>
      </c>
      <c r="C6655" s="7" t="n">
        <v>1</v>
      </c>
      <c r="D6655" s="7" t="n">
        <v>0</v>
      </c>
      <c r="E6655" s="7" t="s">
        <v>540</v>
      </c>
      <c r="F6655" s="7" t="n">
        <v>2</v>
      </c>
    </row>
    <row r="6656" spans="1:15">
      <c r="A6656" t="s">
        <v>4</v>
      </c>
      <c r="B6656" s="4" t="s">
        <v>5</v>
      </c>
      <c r="C6656" s="4" t="s">
        <v>7</v>
      </c>
      <c r="D6656" s="4" t="s">
        <v>7</v>
      </c>
      <c r="E6656" s="4" t="s">
        <v>7</v>
      </c>
      <c r="F6656" s="4" t="s">
        <v>10</v>
      </c>
      <c r="G6656" s="4" t="s">
        <v>10</v>
      </c>
      <c r="H6656" s="4" t="s">
        <v>7</v>
      </c>
    </row>
    <row r="6657" spans="1:8">
      <c r="A6657" t="n">
        <v>63932</v>
      </c>
      <c r="B6657" s="81" t="n">
        <v>107</v>
      </c>
      <c r="C6657" s="7" t="n">
        <v>2</v>
      </c>
      <c r="D6657" s="7" t="n">
        <v>0</v>
      </c>
      <c r="E6657" s="7" t="n">
        <v>1</v>
      </c>
      <c r="F6657" s="7" t="n">
        <v>65535</v>
      </c>
      <c r="G6657" s="7" t="n">
        <v>65535</v>
      </c>
      <c r="H6657" s="7" t="n">
        <v>0</v>
      </c>
    </row>
    <row r="6658" spans="1:8">
      <c r="A6658" t="s">
        <v>4</v>
      </c>
      <c r="B6658" s="4" t="s">
        <v>5</v>
      </c>
      <c r="C6658" s="4" t="s">
        <v>7</v>
      </c>
      <c r="D6658" s="4" t="s">
        <v>7</v>
      </c>
      <c r="E6658" s="4" t="s">
        <v>7</v>
      </c>
    </row>
    <row r="6659" spans="1:8">
      <c r="A6659" t="n">
        <v>63941</v>
      </c>
      <c r="B6659" s="81" t="n">
        <v>107</v>
      </c>
      <c r="C6659" s="7" t="n">
        <v>4</v>
      </c>
      <c r="D6659" s="7" t="n">
        <v>0</v>
      </c>
      <c r="E6659" s="7" t="n">
        <v>0</v>
      </c>
    </row>
    <row r="6660" spans="1:8">
      <c r="A6660" t="s">
        <v>4</v>
      </c>
      <c r="B6660" s="4" t="s">
        <v>5</v>
      </c>
      <c r="C6660" s="4" t="s">
        <v>7</v>
      </c>
      <c r="D6660" s="4" t="s">
        <v>7</v>
      </c>
    </row>
    <row r="6661" spans="1:8">
      <c r="A6661" t="n">
        <v>63945</v>
      </c>
      <c r="B6661" s="81" t="n">
        <v>107</v>
      </c>
      <c r="C6661" s="7" t="n">
        <v>3</v>
      </c>
      <c r="D6661" s="7" t="n">
        <v>0</v>
      </c>
    </row>
    <row r="6662" spans="1:8">
      <c r="A6662" t="s">
        <v>4</v>
      </c>
      <c r="B6662" s="4" t="s">
        <v>5</v>
      </c>
      <c r="C6662" s="4" t="s">
        <v>7</v>
      </c>
      <c r="D6662" s="4" t="s">
        <v>10</v>
      </c>
      <c r="E6662" s="4" t="s">
        <v>15</v>
      </c>
    </row>
    <row r="6663" spans="1:8">
      <c r="A6663" t="n">
        <v>63948</v>
      </c>
      <c r="B6663" s="41" t="n">
        <v>58</v>
      </c>
      <c r="C6663" s="7" t="n">
        <v>100</v>
      </c>
      <c r="D6663" s="7" t="n">
        <v>300</v>
      </c>
      <c r="E6663" s="7" t="n">
        <v>0.300000011920929</v>
      </c>
    </row>
    <row r="6664" spans="1:8">
      <c r="A6664" t="s">
        <v>4</v>
      </c>
      <c r="B6664" s="4" t="s">
        <v>5</v>
      </c>
      <c r="C6664" s="4" t="s">
        <v>7</v>
      </c>
      <c r="D6664" s="4" t="s">
        <v>10</v>
      </c>
    </row>
    <row r="6665" spans="1:8">
      <c r="A6665" t="n">
        <v>63956</v>
      </c>
      <c r="B6665" s="41" t="n">
        <v>58</v>
      </c>
      <c r="C6665" s="7" t="n">
        <v>255</v>
      </c>
      <c r="D6665" s="7" t="n">
        <v>0</v>
      </c>
    </row>
    <row r="6666" spans="1:8">
      <c r="A6666" t="s">
        <v>4</v>
      </c>
      <c r="B6666" s="4" t="s">
        <v>5</v>
      </c>
      <c r="C6666" s="4" t="s">
        <v>7</v>
      </c>
      <c r="D6666" s="4" t="s">
        <v>7</v>
      </c>
      <c r="E6666" s="4" t="s">
        <v>7</v>
      </c>
      <c r="F6666" s="4" t="s">
        <v>16</v>
      </c>
      <c r="G6666" s="4" t="s">
        <v>7</v>
      </c>
      <c r="H6666" s="4" t="s">
        <v>7</v>
      </c>
      <c r="I6666" s="4" t="s">
        <v>11</v>
      </c>
    </row>
    <row r="6667" spans="1:8">
      <c r="A6667" t="n">
        <v>63960</v>
      </c>
      <c r="B6667" s="9" t="n">
        <v>5</v>
      </c>
      <c r="C6667" s="7" t="n">
        <v>35</v>
      </c>
      <c r="D6667" s="7" t="n">
        <v>0</v>
      </c>
      <c r="E6667" s="7" t="n">
        <v>0</v>
      </c>
      <c r="F6667" s="7" t="n">
        <v>1</v>
      </c>
      <c r="G6667" s="7" t="n">
        <v>2</v>
      </c>
      <c r="H6667" s="7" t="n">
        <v>1</v>
      </c>
      <c r="I6667" s="10" t="n">
        <f t="normal" ca="1">A6737</f>
        <v>0</v>
      </c>
    </row>
    <row r="6668" spans="1:8">
      <c r="A6668" t="s">
        <v>4</v>
      </c>
      <c r="B6668" s="4" t="s">
        <v>5</v>
      </c>
      <c r="C6668" s="4" t="s">
        <v>8</v>
      </c>
      <c r="D6668" s="4" t="s">
        <v>8</v>
      </c>
    </row>
    <row r="6669" spans="1:8">
      <c r="A6669" t="n">
        <v>63974</v>
      </c>
      <c r="B6669" s="70" t="n">
        <v>70</v>
      </c>
      <c r="C6669" s="7" t="s">
        <v>29</v>
      </c>
      <c r="D6669" s="7" t="s">
        <v>541</v>
      </c>
    </row>
    <row r="6670" spans="1:8">
      <c r="A6670" t="s">
        <v>4</v>
      </c>
      <c r="B6670" s="4" t="s">
        <v>5</v>
      </c>
      <c r="C6670" s="4" t="s">
        <v>10</v>
      </c>
    </row>
    <row r="6671" spans="1:8">
      <c r="A6671" t="n">
        <v>63988</v>
      </c>
      <c r="B6671" s="27" t="n">
        <v>16</v>
      </c>
      <c r="C6671" s="7" t="n">
        <v>500</v>
      </c>
    </row>
    <row r="6672" spans="1:8">
      <c r="A6672" t="s">
        <v>4</v>
      </c>
      <c r="B6672" s="4" t="s">
        <v>5</v>
      </c>
      <c r="C6672" s="4" t="s">
        <v>10</v>
      </c>
      <c r="D6672" s="4" t="s">
        <v>10</v>
      </c>
      <c r="E6672" s="4" t="s">
        <v>15</v>
      </c>
      <c r="F6672" s="4" t="s">
        <v>15</v>
      </c>
      <c r="G6672" s="4" t="s">
        <v>15</v>
      </c>
      <c r="H6672" s="4" t="s">
        <v>15</v>
      </c>
      <c r="I6672" s="4" t="s">
        <v>7</v>
      </c>
      <c r="J6672" s="4" t="s">
        <v>10</v>
      </c>
    </row>
    <row r="6673" spans="1:10">
      <c r="A6673" t="n">
        <v>63991</v>
      </c>
      <c r="B6673" s="67" t="n">
        <v>55</v>
      </c>
      <c r="C6673" s="7" t="n">
        <v>0</v>
      </c>
      <c r="D6673" s="7" t="n">
        <v>65024</v>
      </c>
      <c r="E6673" s="7" t="n">
        <v>0</v>
      </c>
      <c r="F6673" s="7" t="n">
        <v>0</v>
      </c>
      <c r="G6673" s="7" t="n">
        <v>2.5</v>
      </c>
      <c r="H6673" s="7" t="n">
        <v>1.5</v>
      </c>
      <c r="I6673" s="7" t="n">
        <v>1</v>
      </c>
      <c r="J6673" s="7" t="n">
        <v>0</v>
      </c>
    </row>
    <row r="6674" spans="1:10">
      <c r="A6674" t="s">
        <v>4</v>
      </c>
      <c r="B6674" s="4" t="s">
        <v>5</v>
      </c>
      <c r="C6674" s="4" t="s">
        <v>7</v>
      </c>
      <c r="D6674" s="4" t="s">
        <v>10</v>
      </c>
      <c r="E6674" s="4" t="s">
        <v>7</v>
      </c>
    </row>
    <row r="6675" spans="1:10">
      <c r="A6675" t="n">
        <v>64015</v>
      </c>
      <c r="B6675" s="17" t="n">
        <v>49</v>
      </c>
      <c r="C6675" s="7" t="n">
        <v>1</v>
      </c>
      <c r="D6675" s="7" t="n">
        <v>4000</v>
      </c>
      <c r="E6675" s="7" t="n">
        <v>0</v>
      </c>
    </row>
    <row r="6676" spans="1:10">
      <c r="A6676" t="s">
        <v>4</v>
      </c>
      <c r="B6676" s="4" t="s">
        <v>5</v>
      </c>
      <c r="C6676" s="4" t="s">
        <v>7</v>
      </c>
      <c r="D6676" s="4" t="s">
        <v>10</v>
      </c>
      <c r="E6676" s="4" t="s">
        <v>15</v>
      </c>
    </row>
    <row r="6677" spans="1:10">
      <c r="A6677" t="n">
        <v>64020</v>
      </c>
      <c r="B6677" s="41" t="n">
        <v>58</v>
      </c>
      <c r="C6677" s="7" t="n">
        <v>0</v>
      </c>
      <c r="D6677" s="7" t="n">
        <v>1000</v>
      </c>
      <c r="E6677" s="7" t="n">
        <v>1</v>
      </c>
    </row>
    <row r="6678" spans="1:10">
      <c r="A6678" t="s">
        <v>4</v>
      </c>
      <c r="B6678" s="4" t="s">
        <v>5</v>
      </c>
      <c r="C6678" s="4" t="s">
        <v>7</v>
      </c>
      <c r="D6678" s="4" t="s">
        <v>10</v>
      </c>
    </row>
    <row r="6679" spans="1:10">
      <c r="A6679" t="n">
        <v>64028</v>
      </c>
      <c r="B6679" s="41" t="n">
        <v>58</v>
      </c>
      <c r="C6679" s="7" t="n">
        <v>255</v>
      </c>
      <c r="D6679" s="7" t="n">
        <v>0</v>
      </c>
    </row>
    <row r="6680" spans="1:10">
      <c r="A6680" t="s">
        <v>4</v>
      </c>
      <c r="B6680" s="4" t="s">
        <v>5</v>
      </c>
      <c r="C6680" s="4" t="s">
        <v>10</v>
      </c>
      <c r="D6680" s="4" t="s">
        <v>7</v>
      </c>
    </row>
    <row r="6681" spans="1:10">
      <c r="A6681" t="n">
        <v>64032</v>
      </c>
      <c r="B6681" s="68" t="n">
        <v>56</v>
      </c>
      <c r="C6681" s="7" t="n">
        <v>0</v>
      </c>
      <c r="D6681" s="7" t="n">
        <v>1</v>
      </c>
    </row>
    <row r="6682" spans="1:10">
      <c r="A6682" t="s">
        <v>4</v>
      </c>
      <c r="B6682" s="4" t="s">
        <v>5</v>
      </c>
      <c r="C6682" s="4" t="s">
        <v>7</v>
      </c>
      <c r="D6682" s="4" t="s">
        <v>7</v>
      </c>
    </row>
    <row r="6683" spans="1:10">
      <c r="A6683" t="n">
        <v>64036</v>
      </c>
      <c r="B6683" s="17" t="n">
        <v>49</v>
      </c>
      <c r="C6683" s="7" t="n">
        <v>2</v>
      </c>
      <c r="D6683" s="7" t="n">
        <v>0</v>
      </c>
    </row>
    <row r="6684" spans="1:10">
      <c r="A6684" t="s">
        <v>4</v>
      </c>
      <c r="B6684" s="4" t="s">
        <v>5</v>
      </c>
      <c r="C6684" s="4" t="s">
        <v>7</v>
      </c>
      <c r="D6684" s="4" t="s">
        <v>10</v>
      </c>
      <c r="E6684" s="4" t="s">
        <v>15</v>
      </c>
      <c r="F6684" s="4" t="s">
        <v>10</v>
      </c>
      <c r="G6684" s="4" t="s">
        <v>16</v>
      </c>
      <c r="H6684" s="4" t="s">
        <v>16</v>
      </c>
      <c r="I6684" s="4" t="s">
        <v>10</v>
      </c>
      <c r="J6684" s="4" t="s">
        <v>10</v>
      </c>
      <c r="K6684" s="4" t="s">
        <v>16</v>
      </c>
      <c r="L6684" s="4" t="s">
        <v>16</v>
      </c>
      <c r="M6684" s="4" t="s">
        <v>16</v>
      </c>
      <c r="N6684" s="4" t="s">
        <v>16</v>
      </c>
      <c r="O6684" s="4" t="s">
        <v>8</v>
      </c>
    </row>
    <row r="6685" spans="1:10">
      <c r="A6685" t="n">
        <v>64039</v>
      </c>
      <c r="B6685" s="18" t="n">
        <v>50</v>
      </c>
      <c r="C6685" s="7" t="n">
        <v>0</v>
      </c>
      <c r="D6685" s="7" t="n">
        <v>12500</v>
      </c>
      <c r="E6685" s="7" t="n">
        <v>1</v>
      </c>
      <c r="F6685" s="7" t="n">
        <v>0</v>
      </c>
      <c r="G6685" s="7" t="n">
        <v>0</v>
      </c>
      <c r="H6685" s="7" t="n">
        <v>0</v>
      </c>
      <c r="I6685" s="7" t="n">
        <v>0</v>
      </c>
      <c r="J6685" s="7" t="n">
        <v>65533</v>
      </c>
      <c r="K6685" s="7" t="n">
        <v>0</v>
      </c>
      <c r="L6685" s="7" t="n">
        <v>0</v>
      </c>
      <c r="M6685" s="7" t="n">
        <v>0</v>
      </c>
      <c r="N6685" s="7" t="n">
        <v>0</v>
      </c>
      <c r="O6685" s="7" t="s">
        <v>20</v>
      </c>
    </row>
    <row r="6686" spans="1:10">
      <c r="A6686" t="s">
        <v>4</v>
      </c>
      <c r="B6686" s="4" t="s">
        <v>5</v>
      </c>
      <c r="C6686" s="4" t="s">
        <v>10</v>
      </c>
    </row>
    <row r="6687" spans="1:10">
      <c r="A6687" t="n">
        <v>64078</v>
      </c>
      <c r="B6687" s="27" t="n">
        <v>16</v>
      </c>
      <c r="C6687" s="7" t="n">
        <v>4500</v>
      </c>
    </row>
    <row r="6688" spans="1:10">
      <c r="A6688" t="s">
        <v>4</v>
      </c>
      <c r="B6688" s="4" t="s">
        <v>5</v>
      </c>
      <c r="C6688" s="4" t="s">
        <v>7</v>
      </c>
      <c r="D6688" s="4" t="s">
        <v>7</v>
      </c>
      <c r="E6688" s="4" t="s">
        <v>7</v>
      </c>
      <c r="F6688" s="4" t="s">
        <v>15</v>
      </c>
      <c r="G6688" s="4" t="s">
        <v>15</v>
      </c>
      <c r="H6688" s="4" t="s">
        <v>15</v>
      </c>
      <c r="I6688" s="4" t="s">
        <v>15</v>
      </c>
      <c r="J6688" s="4" t="s">
        <v>15</v>
      </c>
    </row>
    <row r="6689" spans="1:15">
      <c r="A6689" t="n">
        <v>64081</v>
      </c>
      <c r="B6689" s="51" t="n">
        <v>76</v>
      </c>
      <c r="C6689" s="7" t="n">
        <v>0</v>
      </c>
      <c r="D6689" s="7" t="n">
        <v>3</v>
      </c>
      <c r="E6689" s="7" t="n">
        <v>0</v>
      </c>
      <c r="F6689" s="7" t="n">
        <v>1</v>
      </c>
      <c r="G6689" s="7" t="n">
        <v>1</v>
      </c>
      <c r="H6689" s="7" t="n">
        <v>1</v>
      </c>
      <c r="I6689" s="7" t="n">
        <v>1</v>
      </c>
      <c r="J6689" s="7" t="n">
        <v>1000</v>
      </c>
    </row>
    <row r="6690" spans="1:15">
      <c r="A6690" t="s">
        <v>4</v>
      </c>
      <c r="B6690" s="4" t="s">
        <v>5</v>
      </c>
      <c r="C6690" s="4" t="s">
        <v>7</v>
      </c>
      <c r="D6690" s="4" t="s">
        <v>7</v>
      </c>
    </row>
    <row r="6691" spans="1:15">
      <c r="A6691" t="n">
        <v>64105</v>
      </c>
      <c r="B6691" s="56" t="n">
        <v>77</v>
      </c>
      <c r="C6691" s="7" t="n">
        <v>0</v>
      </c>
      <c r="D6691" s="7" t="n">
        <v>3</v>
      </c>
    </row>
    <row r="6692" spans="1:15">
      <c r="A6692" t="s">
        <v>4</v>
      </c>
      <c r="B6692" s="4" t="s">
        <v>5</v>
      </c>
      <c r="C6692" s="4" t="s">
        <v>10</v>
      </c>
    </row>
    <row r="6693" spans="1:15">
      <c r="A6693" t="n">
        <v>64108</v>
      </c>
      <c r="B6693" s="27" t="n">
        <v>16</v>
      </c>
      <c r="C6693" s="7" t="n">
        <v>2500</v>
      </c>
    </row>
    <row r="6694" spans="1:15">
      <c r="A6694" t="s">
        <v>4</v>
      </c>
      <c r="B6694" s="4" t="s">
        <v>5</v>
      </c>
      <c r="C6694" s="4" t="s">
        <v>7</v>
      </c>
      <c r="D6694" s="4" t="s">
        <v>10</v>
      </c>
      <c r="E6694" s="4" t="s">
        <v>10</v>
      </c>
    </row>
    <row r="6695" spans="1:15">
      <c r="A6695" t="n">
        <v>64111</v>
      </c>
      <c r="B6695" s="17" t="n">
        <v>49</v>
      </c>
      <c r="C6695" s="7" t="n">
        <v>5</v>
      </c>
      <c r="D6695" s="7" t="n">
        <v>1</v>
      </c>
      <c r="E6695" s="7" t="n">
        <v>1</v>
      </c>
    </row>
    <row r="6696" spans="1:15">
      <c r="A6696" t="s">
        <v>4</v>
      </c>
      <c r="B6696" s="4" t="s">
        <v>5</v>
      </c>
      <c r="C6696" s="4" t="s">
        <v>10</v>
      </c>
    </row>
    <row r="6697" spans="1:15">
      <c r="A6697" t="n">
        <v>64117</v>
      </c>
      <c r="B6697" s="11" t="n">
        <v>12</v>
      </c>
      <c r="C6697" s="7" t="n">
        <v>6767</v>
      </c>
    </row>
    <row r="6698" spans="1:15">
      <c r="A6698" t="s">
        <v>4</v>
      </c>
      <c r="B6698" s="4" t="s">
        <v>5</v>
      </c>
      <c r="C6698" s="4" t="s">
        <v>10</v>
      </c>
      <c r="D6698" s="4" t="s">
        <v>7</v>
      </c>
      <c r="E6698" s="4" t="s">
        <v>7</v>
      </c>
    </row>
    <row r="6699" spans="1:15">
      <c r="A6699" t="n">
        <v>64120</v>
      </c>
      <c r="B6699" s="60" t="n">
        <v>104</v>
      </c>
      <c r="C6699" s="7" t="n">
        <v>144</v>
      </c>
      <c r="D6699" s="7" t="n">
        <v>3</v>
      </c>
      <c r="E6699" s="7" t="n">
        <v>1</v>
      </c>
    </row>
    <row r="6700" spans="1:15">
      <c r="A6700" t="s">
        <v>4</v>
      </c>
      <c r="B6700" s="4" t="s">
        <v>5</v>
      </c>
    </row>
    <row r="6701" spans="1:15">
      <c r="A6701" t="n">
        <v>64125</v>
      </c>
      <c r="B6701" s="5" t="n">
        <v>1</v>
      </c>
    </row>
    <row r="6702" spans="1:15">
      <c r="A6702" t="s">
        <v>4</v>
      </c>
      <c r="B6702" s="4" t="s">
        <v>5</v>
      </c>
      <c r="C6702" s="4" t="s">
        <v>10</v>
      </c>
      <c r="D6702" s="4" t="s">
        <v>7</v>
      </c>
      <c r="E6702" s="4" t="s">
        <v>7</v>
      </c>
    </row>
    <row r="6703" spans="1:15">
      <c r="A6703" t="n">
        <v>64126</v>
      </c>
      <c r="B6703" s="60" t="n">
        <v>104</v>
      </c>
      <c r="C6703" s="7" t="n">
        <v>144</v>
      </c>
      <c r="D6703" s="7" t="n">
        <v>3</v>
      </c>
      <c r="E6703" s="7" t="n">
        <v>2</v>
      </c>
    </row>
    <row r="6704" spans="1:15">
      <c r="A6704" t="s">
        <v>4</v>
      </c>
      <c r="B6704" s="4" t="s">
        <v>5</v>
      </c>
    </row>
    <row r="6705" spans="1:10">
      <c r="A6705" t="n">
        <v>64131</v>
      </c>
      <c r="B6705" s="5" t="n">
        <v>1</v>
      </c>
    </row>
    <row r="6706" spans="1:10">
      <c r="A6706" t="s">
        <v>4</v>
      </c>
      <c r="B6706" s="4" t="s">
        <v>5</v>
      </c>
      <c r="C6706" s="4" t="s">
        <v>10</v>
      </c>
      <c r="D6706" s="4" t="s">
        <v>7</v>
      </c>
      <c r="E6706" s="4" t="s">
        <v>7</v>
      </c>
    </row>
    <row r="6707" spans="1:10">
      <c r="A6707" t="n">
        <v>64132</v>
      </c>
      <c r="B6707" s="60" t="n">
        <v>104</v>
      </c>
      <c r="C6707" s="7" t="n">
        <v>145</v>
      </c>
      <c r="D6707" s="7" t="n">
        <v>3</v>
      </c>
      <c r="E6707" s="7" t="n">
        <v>1</v>
      </c>
    </row>
    <row r="6708" spans="1:10">
      <c r="A6708" t="s">
        <v>4</v>
      </c>
      <c r="B6708" s="4" t="s">
        <v>5</v>
      </c>
    </row>
    <row r="6709" spans="1:10">
      <c r="A6709" t="n">
        <v>64137</v>
      </c>
      <c r="B6709" s="5" t="n">
        <v>1</v>
      </c>
    </row>
    <row r="6710" spans="1:10">
      <c r="A6710" t="s">
        <v>4</v>
      </c>
      <c r="B6710" s="4" t="s">
        <v>5</v>
      </c>
      <c r="C6710" s="4" t="s">
        <v>10</v>
      </c>
      <c r="D6710" s="4" t="s">
        <v>7</v>
      </c>
      <c r="E6710" s="4" t="s">
        <v>7</v>
      </c>
    </row>
    <row r="6711" spans="1:10">
      <c r="A6711" t="n">
        <v>64138</v>
      </c>
      <c r="B6711" s="60" t="n">
        <v>104</v>
      </c>
      <c r="C6711" s="7" t="n">
        <v>145</v>
      </c>
      <c r="D6711" s="7" t="n">
        <v>3</v>
      </c>
      <c r="E6711" s="7" t="n">
        <v>2</v>
      </c>
    </row>
    <row r="6712" spans="1:10">
      <c r="A6712" t="s">
        <v>4</v>
      </c>
      <c r="B6712" s="4" t="s">
        <v>5</v>
      </c>
    </row>
    <row r="6713" spans="1:10">
      <c r="A6713" t="n">
        <v>64143</v>
      </c>
      <c r="B6713" s="5" t="n">
        <v>1</v>
      </c>
    </row>
    <row r="6714" spans="1:10">
      <c r="A6714" t="s">
        <v>4</v>
      </c>
      <c r="B6714" s="4" t="s">
        <v>5</v>
      </c>
      <c r="C6714" s="4" t="s">
        <v>7</v>
      </c>
      <c r="D6714" s="4" t="s">
        <v>10</v>
      </c>
      <c r="E6714" s="4" t="s">
        <v>16</v>
      </c>
    </row>
    <row r="6715" spans="1:10">
      <c r="A6715" t="n">
        <v>64144</v>
      </c>
      <c r="B6715" s="75" t="n">
        <v>101</v>
      </c>
      <c r="C6715" s="7" t="n">
        <v>1</v>
      </c>
      <c r="D6715" s="7" t="n">
        <v>158</v>
      </c>
      <c r="E6715" s="7" t="n">
        <v>99</v>
      </c>
    </row>
    <row r="6716" spans="1:10">
      <c r="A6716" t="s">
        <v>4</v>
      </c>
      <c r="B6716" s="4" t="s">
        <v>5</v>
      </c>
      <c r="C6716" s="4" t="s">
        <v>7</v>
      </c>
      <c r="D6716" s="4" t="s">
        <v>7</v>
      </c>
      <c r="E6716" s="4" t="s">
        <v>10</v>
      </c>
      <c r="F6716" s="4" t="s">
        <v>10</v>
      </c>
      <c r="G6716" s="4" t="s">
        <v>10</v>
      </c>
      <c r="H6716" s="4" t="s">
        <v>10</v>
      </c>
      <c r="I6716" s="4" t="s">
        <v>10</v>
      </c>
    </row>
    <row r="6717" spans="1:10">
      <c r="A6717" t="n">
        <v>64152</v>
      </c>
      <c r="B6717" s="82" t="n">
        <v>146</v>
      </c>
      <c r="C6717" s="7" t="n">
        <v>0</v>
      </c>
      <c r="D6717" s="7" t="n">
        <v>0</v>
      </c>
      <c r="E6717" s="7" t="n">
        <v>16</v>
      </c>
      <c r="F6717" s="7" t="n">
        <v>2</v>
      </c>
      <c r="G6717" s="7" t="n">
        <v>0</v>
      </c>
      <c r="H6717" s="7" t="n">
        <v>0</v>
      </c>
      <c r="I6717" s="7" t="n">
        <v>0</v>
      </c>
    </row>
    <row r="6718" spans="1:10">
      <c r="A6718" t="s">
        <v>4</v>
      </c>
      <c r="B6718" s="4" t="s">
        <v>5</v>
      </c>
      <c r="C6718" s="4" t="s">
        <v>7</v>
      </c>
      <c r="D6718" s="4" t="s">
        <v>7</v>
      </c>
      <c r="E6718" s="4" t="s">
        <v>7</v>
      </c>
      <c r="F6718" s="4" t="s">
        <v>15</v>
      </c>
      <c r="G6718" s="4" t="s">
        <v>15</v>
      </c>
      <c r="H6718" s="4" t="s">
        <v>15</v>
      </c>
      <c r="I6718" s="4" t="s">
        <v>15</v>
      </c>
      <c r="J6718" s="4" t="s">
        <v>15</v>
      </c>
    </row>
    <row r="6719" spans="1:10">
      <c r="A6719" t="n">
        <v>64165</v>
      </c>
      <c r="B6719" s="51" t="n">
        <v>76</v>
      </c>
      <c r="C6719" s="7" t="n">
        <v>0</v>
      </c>
      <c r="D6719" s="7" t="n">
        <v>3</v>
      </c>
      <c r="E6719" s="7" t="n">
        <v>0</v>
      </c>
      <c r="F6719" s="7" t="n">
        <v>1</v>
      </c>
      <c r="G6719" s="7" t="n">
        <v>1</v>
      </c>
      <c r="H6719" s="7" t="n">
        <v>1</v>
      </c>
      <c r="I6719" s="7" t="n">
        <v>0</v>
      </c>
      <c r="J6719" s="7" t="n">
        <v>1000</v>
      </c>
    </row>
    <row r="6720" spans="1:10">
      <c r="A6720" t="s">
        <v>4</v>
      </c>
      <c r="B6720" s="4" t="s">
        <v>5</v>
      </c>
      <c r="C6720" s="4" t="s">
        <v>7</v>
      </c>
    </row>
    <row r="6721" spans="1:10">
      <c r="A6721" t="n">
        <v>64189</v>
      </c>
      <c r="B6721" s="82" t="n">
        <v>146</v>
      </c>
      <c r="C6721" s="7" t="n">
        <v>1</v>
      </c>
    </row>
    <row r="6722" spans="1:10">
      <c r="A6722" t="s">
        <v>4</v>
      </c>
      <c r="B6722" s="4" t="s">
        <v>5</v>
      </c>
      <c r="C6722" s="4" t="s">
        <v>7</v>
      </c>
      <c r="D6722" s="4" t="s">
        <v>7</v>
      </c>
      <c r="E6722" s="4" t="s">
        <v>10</v>
      </c>
      <c r="F6722" s="4" t="s">
        <v>10</v>
      </c>
      <c r="G6722" s="4" t="s">
        <v>10</v>
      </c>
      <c r="H6722" s="4" t="s">
        <v>10</v>
      </c>
      <c r="I6722" s="4" t="s">
        <v>10</v>
      </c>
    </row>
    <row r="6723" spans="1:10">
      <c r="A6723" t="n">
        <v>64191</v>
      </c>
      <c r="B6723" s="82" t="n">
        <v>146</v>
      </c>
      <c r="C6723" s="7" t="n">
        <v>0</v>
      </c>
      <c r="D6723" s="7" t="n">
        <v>1</v>
      </c>
      <c r="E6723" s="7" t="n">
        <v>16</v>
      </c>
      <c r="F6723" s="7" t="n">
        <v>2</v>
      </c>
      <c r="G6723" s="7" t="n">
        <v>21</v>
      </c>
      <c r="H6723" s="7" t="n">
        <v>28</v>
      </c>
      <c r="I6723" s="7" t="n">
        <v>35</v>
      </c>
    </row>
    <row r="6724" spans="1:10">
      <c r="A6724" t="s">
        <v>4</v>
      </c>
      <c r="B6724" s="4" t="s">
        <v>5</v>
      </c>
      <c r="C6724" s="4" t="s">
        <v>7</v>
      </c>
    </row>
    <row r="6725" spans="1:10">
      <c r="A6725" t="n">
        <v>64204</v>
      </c>
      <c r="B6725" s="82" t="n">
        <v>146</v>
      </c>
      <c r="C6725" s="7" t="n">
        <v>1</v>
      </c>
    </row>
    <row r="6726" spans="1:10">
      <c r="A6726" t="s">
        <v>4</v>
      </c>
      <c r="B6726" s="4" t="s">
        <v>5</v>
      </c>
      <c r="C6726" s="4" t="s">
        <v>7</v>
      </c>
    </row>
    <row r="6727" spans="1:10">
      <c r="A6727" t="n">
        <v>64206</v>
      </c>
      <c r="B6727" s="74" t="n">
        <v>148</v>
      </c>
      <c r="C6727" s="7" t="n">
        <v>0</v>
      </c>
    </row>
    <row r="6728" spans="1:10">
      <c r="A6728" t="s">
        <v>4</v>
      </c>
      <c r="B6728" s="4" t="s">
        <v>5</v>
      </c>
      <c r="C6728" s="4" t="s">
        <v>7</v>
      </c>
      <c r="D6728" s="4" t="s">
        <v>8</v>
      </c>
    </row>
    <row r="6729" spans="1:10">
      <c r="A6729" t="n">
        <v>64208</v>
      </c>
      <c r="B6729" s="6" t="n">
        <v>2</v>
      </c>
      <c r="C6729" s="7" t="n">
        <v>10</v>
      </c>
      <c r="D6729" s="7" t="s">
        <v>542</v>
      </c>
    </row>
    <row r="6730" spans="1:10">
      <c r="A6730" t="s">
        <v>4</v>
      </c>
      <c r="B6730" s="4" t="s">
        <v>5</v>
      </c>
    </row>
    <row r="6731" spans="1:10">
      <c r="A6731" t="n">
        <v>64227</v>
      </c>
      <c r="B6731" s="83" t="n">
        <v>150</v>
      </c>
    </row>
    <row r="6732" spans="1:10">
      <c r="A6732" t="s">
        <v>4</v>
      </c>
      <c r="B6732" s="4" t="s">
        <v>5</v>
      </c>
      <c r="C6732" s="4" t="s">
        <v>10</v>
      </c>
    </row>
    <row r="6733" spans="1:10">
      <c r="A6733" t="n">
        <v>64228</v>
      </c>
      <c r="B6733" s="11" t="n">
        <v>12</v>
      </c>
      <c r="C6733" s="7" t="n">
        <v>10997</v>
      </c>
    </row>
    <row r="6734" spans="1:10">
      <c r="A6734" t="s">
        <v>4</v>
      </c>
      <c r="B6734" s="4" t="s">
        <v>5</v>
      </c>
      <c r="C6734" s="4" t="s">
        <v>11</v>
      </c>
    </row>
    <row r="6735" spans="1:10">
      <c r="A6735" t="n">
        <v>64231</v>
      </c>
      <c r="B6735" s="12" t="n">
        <v>3</v>
      </c>
      <c r="C6735" s="10" t="n">
        <f t="normal" ca="1">A6741</f>
        <v>0</v>
      </c>
    </row>
    <row r="6736" spans="1:10">
      <c r="A6736" t="s">
        <v>4</v>
      </c>
      <c r="B6736" s="4" t="s">
        <v>5</v>
      </c>
      <c r="C6736" s="4" t="s">
        <v>7</v>
      </c>
      <c r="D6736" s="4" t="s">
        <v>10</v>
      </c>
      <c r="E6736" s="4" t="s">
        <v>15</v>
      </c>
    </row>
    <row r="6737" spans="1:9">
      <c r="A6737" t="n">
        <v>64236</v>
      </c>
      <c r="B6737" s="41" t="n">
        <v>58</v>
      </c>
      <c r="C6737" s="7" t="n">
        <v>0</v>
      </c>
      <c r="D6737" s="7" t="n">
        <v>1000</v>
      </c>
      <c r="E6737" s="7" t="n">
        <v>1</v>
      </c>
    </row>
    <row r="6738" spans="1:9">
      <c r="A6738" t="s">
        <v>4</v>
      </c>
      <c r="B6738" s="4" t="s">
        <v>5</v>
      </c>
      <c r="C6738" s="4" t="s">
        <v>7</v>
      </c>
      <c r="D6738" s="4" t="s">
        <v>10</v>
      </c>
    </row>
    <row r="6739" spans="1:9">
      <c r="A6739" t="n">
        <v>64244</v>
      </c>
      <c r="B6739" s="41" t="n">
        <v>58</v>
      </c>
      <c r="C6739" s="7" t="n">
        <v>255</v>
      </c>
      <c r="D6739" s="7" t="n">
        <v>0</v>
      </c>
    </row>
    <row r="6740" spans="1:9">
      <c r="A6740" t="s">
        <v>4</v>
      </c>
      <c r="B6740" s="4" t="s">
        <v>5</v>
      </c>
      <c r="C6740" s="4" t="s">
        <v>7</v>
      </c>
    </row>
    <row r="6741" spans="1:9">
      <c r="A6741" t="n">
        <v>64248</v>
      </c>
      <c r="B6741" s="59" t="n">
        <v>78</v>
      </c>
      <c r="C6741" s="7" t="n">
        <v>255</v>
      </c>
    </row>
    <row r="6742" spans="1:9">
      <c r="A6742" t="s">
        <v>4</v>
      </c>
      <c r="B6742" s="4" t="s">
        <v>5</v>
      </c>
      <c r="C6742" s="4" t="s">
        <v>10</v>
      </c>
      <c r="D6742" s="4" t="s">
        <v>15</v>
      </c>
      <c r="E6742" s="4" t="s">
        <v>15</v>
      </c>
      <c r="F6742" s="4" t="s">
        <v>15</v>
      </c>
      <c r="G6742" s="4" t="s">
        <v>15</v>
      </c>
    </row>
    <row r="6743" spans="1:9">
      <c r="A6743" t="n">
        <v>64250</v>
      </c>
      <c r="B6743" s="26" t="n">
        <v>46</v>
      </c>
      <c r="C6743" s="7" t="n">
        <v>61456</v>
      </c>
      <c r="D6743" s="7" t="n">
        <v>-8.39999961853027</v>
      </c>
      <c r="E6743" s="7" t="n">
        <v>4</v>
      </c>
      <c r="F6743" s="7" t="n">
        <v>-2.5</v>
      </c>
      <c r="G6743" s="7" t="n">
        <v>90</v>
      </c>
    </row>
    <row r="6744" spans="1:9">
      <c r="A6744" t="s">
        <v>4</v>
      </c>
      <c r="B6744" s="4" t="s">
        <v>5</v>
      </c>
      <c r="C6744" s="4" t="s">
        <v>7</v>
      </c>
      <c r="D6744" s="4" t="s">
        <v>7</v>
      </c>
      <c r="E6744" s="4" t="s">
        <v>15</v>
      </c>
      <c r="F6744" s="4" t="s">
        <v>15</v>
      </c>
      <c r="G6744" s="4" t="s">
        <v>15</v>
      </c>
      <c r="H6744" s="4" t="s">
        <v>10</v>
      </c>
      <c r="I6744" s="4" t="s">
        <v>7</v>
      </c>
    </row>
    <row r="6745" spans="1:9">
      <c r="A6745" t="n">
        <v>64269</v>
      </c>
      <c r="B6745" s="54" t="n">
        <v>45</v>
      </c>
      <c r="C6745" s="7" t="n">
        <v>4</v>
      </c>
      <c r="D6745" s="7" t="n">
        <v>3</v>
      </c>
      <c r="E6745" s="7" t="n">
        <v>7</v>
      </c>
      <c r="F6745" s="7" t="n">
        <v>135</v>
      </c>
      <c r="G6745" s="7" t="n">
        <v>0</v>
      </c>
      <c r="H6745" s="7" t="n">
        <v>0</v>
      </c>
      <c r="I6745" s="7" t="n">
        <v>0</v>
      </c>
    </row>
    <row r="6746" spans="1:9">
      <c r="A6746" t="s">
        <v>4</v>
      </c>
      <c r="B6746" s="4" t="s">
        <v>5</v>
      </c>
      <c r="C6746" s="4" t="s">
        <v>7</v>
      </c>
      <c r="D6746" s="4" t="s">
        <v>7</v>
      </c>
      <c r="E6746" s="4" t="s">
        <v>7</v>
      </c>
      <c r="F6746" s="4" t="s">
        <v>16</v>
      </c>
      <c r="G6746" s="4" t="s">
        <v>7</v>
      </c>
      <c r="H6746" s="4" t="s">
        <v>7</v>
      </c>
      <c r="I6746" s="4" t="s">
        <v>11</v>
      </c>
    </row>
    <row r="6747" spans="1:9">
      <c r="A6747" t="n">
        <v>64287</v>
      </c>
      <c r="B6747" s="9" t="n">
        <v>5</v>
      </c>
      <c r="C6747" s="7" t="n">
        <v>35</v>
      </c>
      <c r="D6747" s="7" t="n">
        <v>0</v>
      </c>
      <c r="E6747" s="7" t="n">
        <v>0</v>
      </c>
      <c r="F6747" s="7" t="n">
        <v>1</v>
      </c>
      <c r="G6747" s="7" t="n">
        <v>2</v>
      </c>
      <c r="H6747" s="7" t="n">
        <v>1</v>
      </c>
      <c r="I6747" s="10" t="n">
        <f t="normal" ca="1">A6753</f>
        <v>0</v>
      </c>
    </row>
    <row r="6748" spans="1:9">
      <c r="A6748" t="s">
        <v>4</v>
      </c>
      <c r="B6748" s="4" t="s">
        <v>5</v>
      </c>
      <c r="C6748" s="4" t="s">
        <v>7</v>
      </c>
      <c r="D6748" s="4" t="s">
        <v>10</v>
      </c>
    </row>
    <row r="6749" spans="1:9">
      <c r="A6749" t="n">
        <v>64301</v>
      </c>
      <c r="B6749" s="8" t="n">
        <v>162</v>
      </c>
      <c r="C6749" s="7" t="n">
        <v>1</v>
      </c>
      <c r="D6749" s="7" t="n">
        <v>0</v>
      </c>
    </row>
    <row r="6750" spans="1:9">
      <c r="A6750" t="s">
        <v>4</v>
      </c>
      <c r="B6750" s="4" t="s">
        <v>5</v>
      </c>
      <c r="C6750" s="4" t="s">
        <v>11</v>
      </c>
    </row>
    <row r="6751" spans="1:9">
      <c r="A6751" t="n">
        <v>64305</v>
      </c>
      <c r="B6751" s="12" t="n">
        <v>3</v>
      </c>
      <c r="C6751" s="10" t="n">
        <f t="normal" ca="1">A6823</f>
        <v>0</v>
      </c>
    </row>
    <row r="6752" spans="1:9">
      <c r="A6752" t="s">
        <v>4</v>
      </c>
      <c r="B6752" s="4" t="s">
        <v>5</v>
      </c>
      <c r="C6752" s="4" t="s">
        <v>7</v>
      </c>
      <c r="D6752" s="4" t="s">
        <v>8</v>
      </c>
    </row>
    <row r="6753" spans="1:9">
      <c r="A6753" t="n">
        <v>64310</v>
      </c>
      <c r="B6753" s="6" t="n">
        <v>2</v>
      </c>
      <c r="C6753" s="7" t="n">
        <v>10</v>
      </c>
      <c r="D6753" s="7" t="s">
        <v>393</v>
      </c>
    </row>
    <row r="6754" spans="1:9">
      <c r="A6754" t="s">
        <v>4</v>
      </c>
      <c r="B6754" s="4" t="s">
        <v>5</v>
      </c>
      <c r="C6754" s="4" t="s">
        <v>10</v>
      </c>
    </row>
    <row r="6755" spans="1:9">
      <c r="A6755" t="n">
        <v>64325</v>
      </c>
      <c r="B6755" s="27" t="n">
        <v>16</v>
      </c>
      <c r="C6755" s="7" t="n">
        <v>0</v>
      </c>
    </row>
    <row r="6756" spans="1:9">
      <c r="A6756" t="s">
        <v>4</v>
      </c>
      <c r="B6756" s="4" t="s">
        <v>5</v>
      </c>
      <c r="C6756" s="4" t="s">
        <v>7</v>
      </c>
      <c r="D6756" s="4" t="s">
        <v>10</v>
      </c>
    </row>
    <row r="6757" spans="1:9">
      <c r="A6757" t="n">
        <v>64328</v>
      </c>
      <c r="B6757" s="41" t="n">
        <v>58</v>
      </c>
      <c r="C6757" s="7" t="n">
        <v>105</v>
      </c>
      <c r="D6757" s="7" t="n">
        <v>300</v>
      </c>
    </row>
    <row r="6758" spans="1:9">
      <c r="A6758" t="s">
        <v>4</v>
      </c>
      <c r="B6758" s="4" t="s">
        <v>5</v>
      </c>
      <c r="C6758" s="4" t="s">
        <v>15</v>
      </c>
      <c r="D6758" s="4" t="s">
        <v>10</v>
      </c>
    </row>
    <row r="6759" spans="1:9">
      <c r="A6759" t="n">
        <v>64332</v>
      </c>
      <c r="B6759" s="47" t="n">
        <v>103</v>
      </c>
      <c r="C6759" s="7" t="n">
        <v>1</v>
      </c>
      <c r="D6759" s="7" t="n">
        <v>300</v>
      </c>
    </row>
    <row r="6760" spans="1:9">
      <c r="A6760" t="s">
        <v>4</v>
      </c>
      <c r="B6760" s="4" t="s">
        <v>5</v>
      </c>
      <c r="C6760" s="4" t="s">
        <v>7</v>
      </c>
      <c r="D6760" s="4" t="s">
        <v>10</v>
      </c>
    </row>
    <row r="6761" spans="1:9">
      <c r="A6761" t="n">
        <v>64339</v>
      </c>
      <c r="B6761" s="49" t="n">
        <v>72</v>
      </c>
      <c r="C6761" s="7" t="n">
        <v>4</v>
      </c>
      <c r="D6761" s="7" t="n">
        <v>0</v>
      </c>
    </row>
    <row r="6762" spans="1:9">
      <c r="A6762" t="s">
        <v>4</v>
      </c>
      <c r="B6762" s="4" t="s">
        <v>5</v>
      </c>
      <c r="C6762" s="4" t="s">
        <v>16</v>
      </c>
    </row>
    <row r="6763" spans="1:9">
      <c r="A6763" t="n">
        <v>64343</v>
      </c>
      <c r="B6763" s="62" t="n">
        <v>15</v>
      </c>
      <c r="C6763" s="7" t="n">
        <v>1073741824</v>
      </c>
    </row>
    <row r="6764" spans="1:9">
      <c r="A6764" t="s">
        <v>4</v>
      </c>
      <c r="B6764" s="4" t="s">
        <v>5</v>
      </c>
      <c r="C6764" s="4" t="s">
        <v>7</v>
      </c>
    </row>
    <row r="6765" spans="1:9">
      <c r="A6765" t="n">
        <v>64348</v>
      </c>
      <c r="B6765" s="48" t="n">
        <v>64</v>
      </c>
      <c r="C6765" s="7" t="n">
        <v>3</v>
      </c>
    </row>
    <row r="6766" spans="1:9">
      <c r="A6766" t="s">
        <v>4</v>
      </c>
      <c r="B6766" s="4" t="s">
        <v>5</v>
      </c>
      <c r="C6766" s="4" t="s">
        <v>7</v>
      </c>
    </row>
    <row r="6767" spans="1:9">
      <c r="A6767" t="n">
        <v>64350</v>
      </c>
      <c r="B6767" s="35" t="n">
        <v>74</v>
      </c>
      <c r="C6767" s="7" t="n">
        <v>67</v>
      </c>
    </row>
    <row r="6768" spans="1:9">
      <c r="A6768" t="s">
        <v>4</v>
      </c>
      <c r="B6768" s="4" t="s">
        <v>5</v>
      </c>
      <c r="C6768" s="4" t="s">
        <v>7</v>
      </c>
      <c r="D6768" s="4" t="s">
        <v>7</v>
      </c>
      <c r="E6768" s="4" t="s">
        <v>10</v>
      </c>
    </row>
    <row r="6769" spans="1:5">
      <c r="A6769" t="n">
        <v>64352</v>
      </c>
      <c r="B6769" s="54" t="n">
        <v>45</v>
      </c>
      <c r="C6769" s="7" t="n">
        <v>8</v>
      </c>
      <c r="D6769" s="7" t="n">
        <v>1</v>
      </c>
      <c r="E6769" s="7" t="n">
        <v>0</v>
      </c>
    </row>
    <row r="6770" spans="1:5">
      <c r="A6770" t="s">
        <v>4</v>
      </c>
      <c r="B6770" s="4" t="s">
        <v>5</v>
      </c>
      <c r="C6770" s="4" t="s">
        <v>10</v>
      </c>
    </row>
    <row r="6771" spans="1:5">
      <c r="A6771" t="n">
        <v>64357</v>
      </c>
      <c r="B6771" s="14" t="n">
        <v>13</v>
      </c>
      <c r="C6771" s="7" t="n">
        <v>6409</v>
      </c>
    </row>
    <row r="6772" spans="1:5">
      <c r="A6772" t="s">
        <v>4</v>
      </c>
      <c r="B6772" s="4" t="s">
        <v>5</v>
      </c>
      <c r="C6772" s="4" t="s">
        <v>10</v>
      </c>
    </row>
    <row r="6773" spans="1:5">
      <c r="A6773" t="n">
        <v>64360</v>
      </c>
      <c r="B6773" s="14" t="n">
        <v>13</v>
      </c>
      <c r="C6773" s="7" t="n">
        <v>6408</v>
      </c>
    </row>
    <row r="6774" spans="1:5">
      <c r="A6774" t="s">
        <v>4</v>
      </c>
      <c r="B6774" s="4" t="s">
        <v>5</v>
      </c>
      <c r="C6774" s="4" t="s">
        <v>10</v>
      </c>
    </row>
    <row r="6775" spans="1:5">
      <c r="A6775" t="n">
        <v>64363</v>
      </c>
      <c r="B6775" s="11" t="n">
        <v>12</v>
      </c>
      <c r="C6775" s="7" t="n">
        <v>6464</v>
      </c>
    </row>
    <row r="6776" spans="1:5">
      <c r="A6776" t="s">
        <v>4</v>
      </c>
      <c r="B6776" s="4" t="s">
        <v>5</v>
      </c>
      <c r="C6776" s="4" t="s">
        <v>10</v>
      </c>
    </row>
    <row r="6777" spans="1:5">
      <c r="A6777" t="n">
        <v>64366</v>
      </c>
      <c r="B6777" s="14" t="n">
        <v>13</v>
      </c>
      <c r="C6777" s="7" t="n">
        <v>6465</v>
      </c>
    </row>
    <row r="6778" spans="1:5">
      <c r="A6778" t="s">
        <v>4</v>
      </c>
      <c r="B6778" s="4" t="s">
        <v>5</v>
      </c>
      <c r="C6778" s="4" t="s">
        <v>10</v>
      </c>
    </row>
    <row r="6779" spans="1:5">
      <c r="A6779" t="n">
        <v>64369</v>
      </c>
      <c r="B6779" s="14" t="n">
        <v>13</v>
      </c>
      <c r="C6779" s="7" t="n">
        <v>6466</v>
      </c>
    </row>
    <row r="6780" spans="1:5">
      <c r="A6780" t="s">
        <v>4</v>
      </c>
      <c r="B6780" s="4" t="s">
        <v>5</v>
      </c>
      <c r="C6780" s="4" t="s">
        <v>10</v>
      </c>
    </row>
    <row r="6781" spans="1:5">
      <c r="A6781" t="n">
        <v>64372</v>
      </c>
      <c r="B6781" s="14" t="n">
        <v>13</v>
      </c>
      <c r="C6781" s="7" t="n">
        <v>6467</v>
      </c>
    </row>
    <row r="6782" spans="1:5">
      <c r="A6782" t="s">
        <v>4</v>
      </c>
      <c r="B6782" s="4" t="s">
        <v>5</v>
      </c>
      <c r="C6782" s="4" t="s">
        <v>10</v>
      </c>
    </row>
    <row r="6783" spans="1:5">
      <c r="A6783" t="n">
        <v>64375</v>
      </c>
      <c r="B6783" s="14" t="n">
        <v>13</v>
      </c>
      <c r="C6783" s="7" t="n">
        <v>6468</v>
      </c>
    </row>
    <row r="6784" spans="1:5">
      <c r="A6784" t="s">
        <v>4</v>
      </c>
      <c r="B6784" s="4" t="s">
        <v>5</v>
      </c>
      <c r="C6784" s="4" t="s">
        <v>10</v>
      </c>
    </row>
    <row r="6785" spans="1:5">
      <c r="A6785" t="n">
        <v>64378</v>
      </c>
      <c r="B6785" s="14" t="n">
        <v>13</v>
      </c>
      <c r="C6785" s="7" t="n">
        <v>6469</v>
      </c>
    </row>
    <row r="6786" spans="1:5">
      <c r="A6786" t="s">
        <v>4</v>
      </c>
      <c r="B6786" s="4" t="s">
        <v>5</v>
      </c>
      <c r="C6786" s="4" t="s">
        <v>10</v>
      </c>
    </row>
    <row r="6787" spans="1:5">
      <c r="A6787" t="n">
        <v>64381</v>
      </c>
      <c r="B6787" s="14" t="n">
        <v>13</v>
      </c>
      <c r="C6787" s="7" t="n">
        <v>6470</v>
      </c>
    </row>
    <row r="6788" spans="1:5">
      <c r="A6788" t="s">
        <v>4</v>
      </c>
      <c r="B6788" s="4" t="s">
        <v>5</v>
      </c>
      <c r="C6788" s="4" t="s">
        <v>10</v>
      </c>
    </row>
    <row r="6789" spans="1:5">
      <c r="A6789" t="n">
        <v>64384</v>
      </c>
      <c r="B6789" s="14" t="n">
        <v>13</v>
      </c>
      <c r="C6789" s="7" t="n">
        <v>6471</v>
      </c>
    </row>
    <row r="6790" spans="1:5">
      <c r="A6790" t="s">
        <v>4</v>
      </c>
      <c r="B6790" s="4" t="s">
        <v>5</v>
      </c>
      <c r="C6790" s="4" t="s">
        <v>7</v>
      </c>
    </row>
    <row r="6791" spans="1:5">
      <c r="A6791" t="n">
        <v>64387</v>
      </c>
      <c r="B6791" s="35" t="n">
        <v>74</v>
      </c>
      <c r="C6791" s="7" t="n">
        <v>18</v>
      </c>
    </row>
    <row r="6792" spans="1:5">
      <c r="A6792" t="s">
        <v>4</v>
      </c>
      <c r="B6792" s="4" t="s">
        <v>5</v>
      </c>
      <c r="C6792" s="4" t="s">
        <v>7</v>
      </c>
    </row>
    <row r="6793" spans="1:5">
      <c r="A6793" t="n">
        <v>64389</v>
      </c>
      <c r="B6793" s="35" t="n">
        <v>74</v>
      </c>
      <c r="C6793" s="7" t="n">
        <v>45</v>
      </c>
    </row>
    <row r="6794" spans="1:5">
      <c r="A6794" t="s">
        <v>4</v>
      </c>
      <c r="B6794" s="4" t="s">
        <v>5</v>
      </c>
      <c r="C6794" s="4" t="s">
        <v>10</v>
      </c>
    </row>
    <row r="6795" spans="1:5">
      <c r="A6795" t="n">
        <v>64391</v>
      </c>
      <c r="B6795" s="27" t="n">
        <v>16</v>
      </c>
      <c r="C6795" s="7" t="n">
        <v>0</v>
      </c>
    </row>
    <row r="6796" spans="1:5">
      <c r="A6796" t="s">
        <v>4</v>
      </c>
      <c r="B6796" s="4" t="s">
        <v>5</v>
      </c>
      <c r="C6796" s="4" t="s">
        <v>7</v>
      </c>
      <c r="D6796" s="4" t="s">
        <v>7</v>
      </c>
      <c r="E6796" s="4" t="s">
        <v>7</v>
      </c>
      <c r="F6796" s="4" t="s">
        <v>7</v>
      </c>
    </row>
    <row r="6797" spans="1:5">
      <c r="A6797" t="n">
        <v>64394</v>
      </c>
      <c r="B6797" s="15" t="n">
        <v>14</v>
      </c>
      <c r="C6797" s="7" t="n">
        <v>0</v>
      </c>
      <c r="D6797" s="7" t="n">
        <v>8</v>
      </c>
      <c r="E6797" s="7" t="n">
        <v>0</v>
      </c>
      <c r="F6797" s="7" t="n">
        <v>0</v>
      </c>
    </row>
    <row r="6798" spans="1:5">
      <c r="A6798" t="s">
        <v>4</v>
      </c>
      <c r="B6798" s="4" t="s">
        <v>5</v>
      </c>
      <c r="C6798" s="4" t="s">
        <v>7</v>
      </c>
      <c r="D6798" s="4" t="s">
        <v>8</v>
      </c>
    </row>
    <row r="6799" spans="1:5">
      <c r="A6799" t="n">
        <v>64399</v>
      </c>
      <c r="B6799" s="6" t="n">
        <v>2</v>
      </c>
      <c r="C6799" s="7" t="n">
        <v>11</v>
      </c>
      <c r="D6799" s="7" t="s">
        <v>19</v>
      </c>
    </row>
    <row r="6800" spans="1:5">
      <c r="A6800" t="s">
        <v>4</v>
      </c>
      <c r="B6800" s="4" t="s">
        <v>5</v>
      </c>
      <c r="C6800" s="4" t="s">
        <v>10</v>
      </c>
    </row>
    <row r="6801" spans="1:6">
      <c r="A6801" t="n">
        <v>64413</v>
      </c>
      <c r="B6801" s="27" t="n">
        <v>16</v>
      </c>
      <c r="C6801" s="7" t="n">
        <v>0</v>
      </c>
    </row>
    <row r="6802" spans="1:6">
      <c r="A6802" t="s">
        <v>4</v>
      </c>
      <c r="B6802" s="4" t="s">
        <v>5</v>
      </c>
      <c r="C6802" s="4" t="s">
        <v>7</v>
      </c>
      <c r="D6802" s="4" t="s">
        <v>8</v>
      </c>
    </row>
    <row r="6803" spans="1:6">
      <c r="A6803" t="n">
        <v>64416</v>
      </c>
      <c r="B6803" s="6" t="n">
        <v>2</v>
      </c>
      <c r="C6803" s="7" t="n">
        <v>11</v>
      </c>
      <c r="D6803" s="7" t="s">
        <v>394</v>
      </c>
    </row>
    <row r="6804" spans="1:6">
      <c r="A6804" t="s">
        <v>4</v>
      </c>
      <c r="B6804" s="4" t="s">
        <v>5</v>
      </c>
      <c r="C6804" s="4" t="s">
        <v>10</v>
      </c>
    </row>
    <row r="6805" spans="1:6">
      <c r="A6805" t="n">
        <v>64425</v>
      </c>
      <c r="B6805" s="27" t="n">
        <v>16</v>
      </c>
      <c r="C6805" s="7" t="n">
        <v>0</v>
      </c>
    </row>
    <row r="6806" spans="1:6">
      <c r="A6806" t="s">
        <v>4</v>
      </c>
      <c r="B6806" s="4" t="s">
        <v>5</v>
      </c>
      <c r="C6806" s="4" t="s">
        <v>16</v>
      </c>
    </row>
    <row r="6807" spans="1:6">
      <c r="A6807" t="n">
        <v>64428</v>
      </c>
      <c r="B6807" s="62" t="n">
        <v>15</v>
      </c>
      <c r="C6807" s="7" t="n">
        <v>2048</v>
      </c>
    </row>
    <row r="6808" spans="1:6">
      <c r="A6808" t="s">
        <v>4</v>
      </c>
      <c r="B6808" s="4" t="s">
        <v>5</v>
      </c>
      <c r="C6808" s="4" t="s">
        <v>7</v>
      </c>
      <c r="D6808" s="4" t="s">
        <v>8</v>
      </c>
    </row>
    <row r="6809" spans="1:6">
      <c r="A6809" t="n">
        <v>64433</v>
      </c>
      <c r="B6809" s="6" t="n">
        <v>2</v>
      </c>
      <c r="C6809" s="7" t="n">
        <v>10</v>
      </c>
      <c r="D6809" s="7" t="s">
        <v>395</v>
      </c>
    </row>
    <row r="6810" spans="1:6">
      <c r="A6810" t="s">
        <v>4</v>
      </c>
      <c r="B6810" s="4" t="s">
        <v>5</v>
      </c>
      <c r="C6810" s="4" t="s">
        <v>10</v>
      </c>
    </row>
    <row r="6811" spans="1:6">
      <c r="A6811" t="n">
        <v>64451</v>
      </c>
      <c r="B6811" s="27" t="n">
        <v>16</v>
      </c>
      <c r="C6811" s="7" t="n">
        <v>0</v>
      </c>
    </row>
    <row r="6812" spans="1:6">
      <c r="A6812" t="s">
        <v>4</v>
      </c>
      <c r="B6812" s="4" t="s">
        <v>5</v>
      </c>
      <c r="C6812" s="4" t="s">
        <v>7</v>
      </c>
      <c r="D6812" s="4" t="s">
        <v>8</v>
      </c>
    </row>
    <row r="6813" spans="1:6">
      <c r="A6813" t="n">
        <v>64454</v>
      </c>
      <c r="B6813" s="6" t="n">
        <v>2</v>
      </c>
      <c r="C6813" s="7" t="n">
        <v>10</v>
      </c>
      <c r="D6813" s="7" t="s">
        <v>396</v>
      </c>
    </row>
    <row r="6814" spans="1:6">
      <c r="A6814" t="s">
        <v>4</v>
      </c>
      <c r="B6814" s="4" t="s">
        <v>5</v>
      </c>
      <c r="C6814" s="4" t="s">
        <v>10</v>
      </c>
    </row>
    <row r="6815" spans="1:6">
      <c r="A6815" t="n">
        <v>64473</v>
      </c>
      <c r="B6815" s="27" t="n">
        <v>16</v>
      </c>
      <c r="C6815" s="7" t="n">
        <v>0</v>
      </c>
    </row>
    <row r="6816" spans="1:6">
      <c r="A6816" t="s">
        <v>4</v>
      </c>
      <c r="B6816" s="4" t="s">
        <v>5</v>
      </c>
      <c r="C6816" s="4" t="s">
        <v>7</v>
      </c>
      <c r="D6816" s="4" t="s">
        <v>10</v>
      </c>
      <c r="E6816" s="4" t="s">
        <v>15</v>
      </c>
    </row>
    <row r="6817" spans="1:5">
      <c r="A6817" t="n">
        <v>64476</v>
      </c>
      <c r="B6817" s="41" t="n">
        <v>58</v>
      </c>
      <c r="C6817" s="7" t="n">
        <v>100</v>
      </c>
      <c r="D6817" s="7" t="n">
        <v>300</v>
      </c>
      <c r="E6817" s="7" t="n">
        <v>1</v>
      </c>
    </row>
    <row r="6818" spans="1:5">
      <c r="A6818" t="s">
        <v>4</v>
      </c>
      <c r="B6818" s="4" t="s">
        <v>5</v>
      </c>
      <c r="C6818" s="4" t="s">
        <v>7</v>
      </c>
      <c r="D6818" s="4" t="s">
        <v>10</v>
      </c>
    </row>
    <row r="6819" spans="1:5">
      <c r="A6819" t="n">
        <v>64484</v>
      </c>
      <c r="B6819" s="41" t="n">
        <v>58</v>
      </c>
      <c r="C6819" s="7" t="n">
        <v>255</v>
      </c>
      <c r="D6819" s="7" t="n">
        <v>0</v>
      </c>
    </row>
    <row r="6820" spans="1:5">
      <c r="A6820" t="s">
        <v>4</v>
      </c>
      <c r="B6820" s="4" t="s">
        <v>5</v>
      </c>
      <c r="C6820" s="4" t="s">
        <v>7</v>
      </c>
    </row>
    <row r="6821" spans="1:5">
      <c r="A6821" t="n">
        <v>64488</v>
      </c>
      <c r="B6821" s="45" t="n">
        <v>23</v>
      </c>
      <c r="C6821" s="7" t="n">
        <v>0</v>
      </c>
    </row>
    <row r="6822" spans="1:5">
      <c r="A6822" t="s">
        <v>4</v>
      </c>
      <c r="B6822" s="4" t="s">
        <v>5</v>
      </c>
    </row>
    <row r="6823" spans="1:5">
      <c r="A6823" t="n">
        <v>64490</v>
      </c>
      <c r="B6823" s="5" t="n">
        <v>1</v>
      </c>
    </row>
    <row r="6824" spans="1:5" s="3" customFormat="1" customHeight="0">
      <c r="A6824" s="3" t="s">
        <v>2</v>
      </c>
      <c r="B6824" s="3" t="s">
        <v>633</v>
      </c>
    </row>
    <row r="6825" spans="1:5">
      <c r="A6825" t="s">
        <v>4</v>
      </c>
      <c r="B6825" s="4" t="s">
        <v>5</v>
      </c>
      <c r="C6825" s="4" t="s">
        <v>7</v>
      </c>
      <c r="D6825" s="4" t="s">
        <v>7</v>
      </c>
      <c r="E6825" s="4" t="s">
        <v>7</v>
      </c>
      <c r="F6825" s="4" t="s">
        <v>7</v>
      </c>
    </row>
    <row r="6826" spans="1:5">
      <c r="A6826" t="n">
        <v>64492</v>
      </c>
      <c r="B6826" s="15" t="n">
        <v>14</v>
      </c>
      <c r="C6826" s="7" t="n">
        <v>2</v>
      </c>
      <c r="D6826" s="7" t="n">
        <v>0</v>
      </c>
      <c r="E6826" s="7" t="n">
        <v>0</v>
      </c>
      <c r="F6826" s="7" t="n">
        <v>0</v>
      </c>
    </row>
    <row r="6827" spans="1:5">
      <c r="A6827" t="s">
        <v>4</v>
      </c>
      <c r="B6827" s="4" t="s">
        <v>5</v>
      </c>
      <c r="C6827" s="4" t="s">
        <v>7</v>
      </c>
      <c r="D6827" s="13" t="s">
        <v>12</v>
      </c>
      <c r="E6827" s="4" t="s">
        <v>5</v>
      </c>
      <c r="F6827" s="4" t="s">
        <v>7</v>
      </c>
      <c r="G6827" s="4" t="s">
        <v>10</v>
      </c>
      <c r="H6827" s="13" t="s">
        <v>13</v>
      </c>
      <c r="I6827" s="4" t="s">
        <v>7</v>
      </c>
      <c r="J6827" s="4" t="s">
        <v>16</v>
      </c>
      <c r="K6827" s="4" t="s">
        <v>7</v>
      </c>
      <c r="L6827" s="4" t="s">
        <v>7</v>
      </c>
      <c r="M6827" s="13" t="s">
        <v>12</v>
      </c>
      <c r="N6827" s="4" t="s">
        <v>5</v>
      </c>
      <c r="O6827" s="4" t="s">
        <v>7</v>
      </c>
      <c r="P6827" s="4" t="s">
        <v>10</v>
      </c>
      <c r="Q6827" s="13" t="s">
        <v>13</v>
      </c>
      <c r="R6827" s="4" t="s">
        <v>7</v>
      </c>
      <c r="S6827" s="4" t="s">
        <v>16</v>
      </c>
      <c r="T6827" s="4" t="s">
        <v>7</v>
      </c>
      <c r="U6827" s="4" t="s">
        <v>7</v>
      </c>
      <c r="V6827" s="4" t="s">
        <v>7</v>
      </c>
      <c r="W6827" s="4" t="s">
        <v>11</v>
      </c>
    </row>
    <row r="6828" spans="1:5">
      <c r="A6828" t="n">
        <v>64497</v>
      </c>
      <c r="B6828" s="9" t="n">
        <v>5</v>
      </c>
      <c r="C6828" s="7" t="n">
        <v>28</v>
      </c>
      <c r="D6828" s="13" t="s">
        <v>3</v>
      </c>
      <c r="E6828" s="8" t="n">
        <v>162</v>
      </c>
      <c r="F6828" s="7" t="n">
        <v>3</v>
      </c>
      <c r="G6828" s="7" t="n">
        <v>4194</v>
      </c>
      <c r="H6828" s="13" t="s">
        <v>3</v>
      </c>
      <c r="I6828" s="7" t="n">
        <v>0</v>
      </c>
      <c r="J6828" s="7" t="n">
        <v>1</v>
      </c>
      <c r="K6828" s="7" t="n">
        <v>2</v>
      </c>
      <c r="L6828" s="7" t="n">
        <v>28</v>
      </c>
      <c r="M6828" s="13" t="s">
        <v>3</v>
      </c>
      <c r="N6828" s="8" t="n">
        <v>162</v>
      </c>
      <c r="O6828" s="7" t="n">
        <v>3</v>
      </c>
      <c r="P6828" s="7" t="n">
        <v>4194</v>
      </c>
      <c r="Q6828" s="13" t="s">
        <v>3</v>
      </c>
      <c r="R6828" s="7" t="n">
        <v>0</v>
      </c>
      <c r="S6828" s="7" t="n">
        <v>2</v>
      </c>
      <c r="T6828" s="7" t="n">
        <v>2</v>
      </c>
      <c r="U6828" s="7" t="n">
        <v>11</v>
      </c>
      <c r="V6828" s="7" t="n">
        <v>1</v>
      </c>
      <c r="W6828" s="10" t="n">
        <f t="normal" ca="1">A6832</f>
        <v>0</v>
      </c>
    </row>
    <row r="6829" spans="1:5">
      <c r="A6829" t="s">
        <v>4</v>
      </c>
      <c r="B6829" s="4" t="s">
        <v>5</v>
      </c>
      <c r="C6829" s="4" t="s">
        <v>7</v>
      </c>
      <c r="D6829" s="4" t="s">
        <v>10</v>
      </c>
      <c r="E6829" s="4" t="s">
        <v>15</v>
      </c>
    </row>
    <row r="6830" spans="1:5">
      <c r="A6830" t="n">
        <v>64526</v>
      </c>
      <c r="B6830" s="41" t="n">
        <v>58</v>
      </c>
      <c r="C6830" s="7" t="n">
        <v>0</v>
      </c>
      <c r="D6830" s="7" t="n">
        <v>0</v>
      </c>
      <c r="E6830" s="7" t="n">
        <v>1</v>
      </c>
    </row>
    <row r="6831" spans="1:5">
      <c r="A6831" t="s">
        <v>4</v>
      </c>
      <c r="B6831" s="4" t="s">
        <v>5</v>
      </c>
      <c r="C6831" s="4" t="s">
        <v>7</v>
      </c>
      <c r="D6831" s="13" t="s">
        <v>12</v>
      </c>
      <c r="E6831" s="4" t="s">
        <v>5</v>
      </c>
      <c r="F6831" s="4" t="s">
        <v>7</v>
      </c>
      <c r="G6831" s="4" t="s">
        <v>10</v>
      </c>
      <c r="H6831" s="13" t="s">
        <v>13</v>
      </c>
      <c r="I6831" s="4" t="s">
        <v>7</v>
      </c>
      <c r="J6831" s="4" t="s">
        <v>16</v>
      </c>
      <c r="K6831" s="4" t="s">
        <v>7</v>
      </c>
      <c r="L6831" s="4" t="s">
        <v>7</v>
      </c>
      <c r="M6831" s="13" t="s">
        <v>12</v>
      </c>
      <c r="N6831" s="4" t="s">
        <v>5</v>
      </c>
      <c r="O6831" s="4" t="s">
        <v>7</v>
      </c>
      <c r="P6831" s="4" t="s">
        <v>10</v>
      </c>
      <c r="Q6831" s="13" t="s">
        <v>13</v>
      </c>
      <c r="R6831" s="4" t="s">
        <v>7</v>
      </c>
      <c r="S6831" s="4" t="s">
        <v>16</v>
      </c>
      <c r="T6831" s="4" t="s">
        <v>7</v>
      </c>
      <c r="U6831" s="4" t="s">
        <v>7</v>
      </c>
      <c r="V6831" s="4" t="s">
        <v>7</v>
      </c>
      <c r="W6831" s="4" t="s">
        <v>11</v>
      </c>
    </row>
    <row r="6832" spans="1:5">
      <c r="A6832" t="n">
        <v>64534</v>
      </c>
      <c r="B6832" s="9" t="n">
        <v>5</v>
      </c>
      <c r="C6832" s="7" t="n">
        <v>28</v>
      </c>
      <c r="D6832" s="13" t="s">
        <v>3</v>
      </c>
      <c r="E6832" s="8" t="n">
        <v>162</v>
      </c>
      <c r="F6832" s="7" t="n">
        <v>3</v>
      </c>
      <c r="G6832" s="7" t="n">
        <v>4194</v>
      </c>
      <c r="H6832" s="13" t="s">
        <v>3</v>
      </c>
      <c r="I6832" s="7" t="n">
        <v>0</v>
      </c>
      <c r="J6832" s="7" t="n">
        <v>1</v>
      </c>
      <c r="K6832" s="7" t="n">
        <v>3</v>
      </c>
      <c r="L6832" s="7" t="n">
        <v>28</v>
      </c>
      <c r="M6832" s="13" t="s">
        <v>3</v>
      </c>
      <c r="N6832" s="8" t="n">
        <v>162</v>
      </c>
      <c r="O6832" s="7" t="n">
        <v>3</v>
      </c>
      <c r="P6832" s="7" t="n">
        <v>4194</v>
      </c>
      <c r="Q6832" s="13" t="s">
        <v>3</v>
      </c>
      <c r="R6832" s="7" t="n">
        <v>0</v>
      </c>
      <c r="S6832" s="7" t="n">
        <v>2</v>
      </c>
      <c r="T6832" s="7" t="n">
        <v>3</v>
      </c>
      <c r="U6832" s="7" t="n">
        <v>9</v>
      </c>
      <c r="V6832" s="7" t="n">
        <v>1</v>
      </c>
      <c r="W6832" s="10" t="n">
        <f t="normal" ca="1">A6842</f>
        <v>0</v>
      </c>
    </row>
    <row r="6833" spans="1:23">
      <c r="A6833" t="s">
        <v>4</v>
      </c>
      <c r="B6833" s="4" t="s">
        <v>5</v>
      </c>
      <c r="C6833" s="4" t="s">
        <v>7</v>
      </c>
      <c r="D6833" s="13" t="s">
        <v>12</v>
      </c>
      <c r="E6833" s="4" t="s">
        <v>5</v>
      </c>
      <c r="F6833" s="4" t="s">
        <v>10</v>
      </c>
      <c r="G6833" s="4" t="s">
        <v>7</v>
      </c>
      <c r="H6833" s="4" t="s">
        <v>7</v>
      </c>
      <c r="I6833" s="4" t="s">
        <v>8</v>
      </c>
      <c r="J6833" s="13" t="s">
        <v>13</v>
      </c>
      <c r="K6833" s="4" t="s">
        <v>7</v>
      </c>
      <c r="L6833" s="4" t="s">
        <v>7</v>
      </c>
      <c r="M6833" s="13" t="s">
        <v>12</v>
      </c>
      <c r="N6833" s="4" t="s">
        <v>5</v>
      </c>
      <c r="O6833" s="4" t="s">
        <v>7</v>
      </c>
      <c r="P6833" s="13" t="s">
        <v>13</v>
      </c>
      <c r="Q6833" s="4" t="s">
        <v>7</v>
      </c>
      <c r="R6833" s="4" t="s">
        <v>16</v>
      </c>
      <c r="S6833" s="4" t="s">
        <v>7</v>
      </c>
      <c r="T6833" s="4" t="s">
        <v>7</v>
      </c>
      <c r="U6833" s="4" t="s">
        <v>7</v>
      </c>
      <c r="V6833" s="13" t="s">
        <v>12</v>
      </c>
      <c r="W6833" s="4" t="s">
        <v>5</v>
      </c>
      <c r="X6833" s="4" t="s">
        <v>7</v>
      </c>
      <c r="Y6833" s="13" t="s">
        <v>13</v>
      </c>
      <c r="Z6833" s="4" t="s">
        <v>7</v>
      </c>
      <c r="AA6833" s="4" t="s">
        <v>16</v>
      </c>
      <c r="AB6833" s="4" t="s">
        <v>7</v>
      </c>
      <c r="AC6833" s="4" t="s">
        <v>7</v>
      </c>
      <c r="AD6833" s="4" t="s">
        <v>7</v>
      </c>
      <c r="AE6833" s="4" t="s">
        <v>11</v>
      </c>
    </row>
    <row r="6834" spans="1:23">
      <c r="A6834" t="n">
        <v>64563</v>
      </c>
      <c r="B6834" s="9" t="n">
        <v>5</v>
      </c>
      <c r="C6834" s="7" t="n">
        <v>28</v>
      </c>
      <c r="D6834" s="13" t="s">
        <v>3</v>
      </c>
      <c r="E6834" s="46" t="n">
        <v>47</v>
      </c>
      <c r="F6834" s="7" t="n">
        <v>61456</v>
      </c>
      <c r="G6834" s="7" t="n">
        <v>2</v>
      </c>
      <c r="H6834" s="7" t="n">
        <v>0</v>
      </c>
      <c r="I6834" s="7" t="s">
        <v>273</v>
      </c>
      <c r="J6834" s="13" t="s">
        <v>3</v>
      </c>
      <c r="K6834" s="7" t="n">
        <v>8</v>
      </c>
      <c r="L6834" s="7" t="n">
        <v>28</v>
      </c>
      <c r="M6834" s="13" t="s">
        <v>3</v>
      </c>
      <c r="N6834" s="35" t="n">
        <v>74</v>
      </c>
      <c r="O6834" s="7" t="n">
        <v>65</v>
      </c>
      <c r="P6834" s="13" t="s">
        <v>3</v>
      </c>
      <c r="Q6834" s="7" t="n">
        <v>0</v>
      </c>
      <c r="R6834" s="7" t="n">
        <v>1</v>
      </c>
      <c r="S6834" s="7" t="n">
        <v>3</v>
      </c>
      <c r="T6834" s="7" t="n">
        <v>9</v>
      </c>
      <c r="U6834" s="7" t="n">
        <v>28</v>
      </c>
      <c r="V6834" s="13" t="s">
        <v>3</v>
      </c>
      <c r="W6834" s="35" t="n">
        <v>74</v>
      </c>
      <c r="X6834" s="7" t="n">
        <v>65</v>
      </c>
      <c r="Y6834" s="13" t="s">
        <v>3</v>
      </c>
      <c r="Z6834" s="7" t="n">
        <v>0</v>
      </c>
      <c r="AA6834" s="7" t="n">
        <v>2</v>
      </c>
      <c r="AB6834" s="7" t="n">
        <v>3</v>
      </c>
      <c r="AC6834" s="7" t="n">
        <v>9</v>
      </c>
      <c r="AD6834" s="7" t="n">
        <v>1</v>
      </c>
      <c r="AE6834" s="10" t="n">
        <f t="normal" ca="1">A6838</f>
        <v>0</v>
      </c>
    </row>
    <row r="6835" spans="1:23">
      <c r="A6835" t="s">
        <v>4</v>
      </c>
      <c r="B6835" s="4" t="s">
        <v>5</v>
      </c>
      <c r="C6835" s="4" t="s">
        <v>10</v>
      </c>
      <c r="D6835" s="4" t="s">
        <v>7</v>
      </c>
      <c r="E6835" s="4" t="s">
        <v>7</v>
      </c>
      <c r="F6835" s="4" t="s">
        <v>8</v>
      </c>
    </row>
    <row r="6836" spans="1:23">
      <c r="A6836" t="n">
        <v>64611</v>
      </c>
      <c r="B6836" s="46" t="n">
        <v>47</v>
      </c>
      <c r="C6836" s="7" t="n">
        <v>61456</v>
      </c>
      <c r="D6836" s="7" t="n">
        <v>0</v>
      </c>
      <c r="E6836" s="7" t="n">
        <v>0</v>
      </c>
      <c r="F6836" s="7" t="s">
        <v>220</v>
      </c>
    </row>
    <row r="6837" spans="1:23">
      <c r="A6837" t="s">
        <v>4</v>
      </c>
      <c r="B6837" s="4" t="s">
        <v>5</v>
      </c>
      <c r="C6837" s="4" t="s">
        <v>7</v>
      </c>
      <c r="D6837" s="4" t="s">
        <v>10</v>
      </c>
      <c r="E6837" s="4" t="s">
        <v>15</v>
      </c>
    </row>
    <row r="6838" spans="1:23">
      <c r="A6838" t="n">
        <v>64624</v>
      </c>
      <c r="B6838" s="41" t="n">
        <v>58</v>
      </c>
      <c r="C6838" s="7" t="n">
        <v>0</v>
      </c>
      <c r="D6838" s="7" t="n">
        <v>300</v>
      </c>
      <c r="E6838" s="7" t="n">
        <v>1</v>
      </c>
    </row>
    <row r="6839" spans="1:23">
      <c r="A6839" t="s">
        <v>4</v>
      </c>
      <c r="B6839" s="4" t="s">
        <v>5</v>
      </c>
      <c r="C6839" s="4" t="s">
        <v>7</v>
      </c>
      <c r="D6839" s="4" t="s">
        <v>10</v>
      </c>
    </row>
    <row r="6840" spans="1:23">
      <c r="A6840" t="n">
        <v>64632</v>
      </c>
      <c r="B6840" s="41" t="n">
        <v>58</v>
      </c>
      <c r="C6840" s="7" t="n">
        <v>255</v>
      </c>
      <c r="D6840" s="7" t="n">
        <v>0</v>
      </c>
    </row>
    <row r="6841" spans="1:23">
      <c r="A6841" t="s">
        <v>4</v>
      </c>
      <c r="B6841" s="4" t="s">
        <v>5</v>
      </c>
      <c r="C6841" s="4" t="s">
        <v>7</v>
      </c>
      <c r="D6841" s="4" t="s">
        <v>7</v>
      </c>
      <c r="E6841" s="4" t="s">
        <v>7</v>
      </c>
      <c r="F6841" s="4" t="s">
        <v>7</v>
      </c>
    </row>
    <row r="6842" spans="1:23">
      <c r="A6842" t="n">
        <v>64636</v>
      </c>
      <c r="B6842" s="15" t="n">
        <v>14</v>
      </c>
      <c r="C6842" s="7" t="n">
        <v>0</v>
      </c>
      <c r="D6842" s="7" t="n">
        <v>0</v>
      </c>
      <c r="E6842" s="7" t="n">
        <v>0</v>
      </c>
      <c r="F6842" s="7" t="n">
        <v>64</v>
      </c>
    </row>
    <row r="6843" spans="1:23">
      <c r="A6843" t="s">
        <v>4</v>
      </c>
      <c r="B6843" s="4" t="s">
        <v>5</v>
      </c>
      <c r="C6843" s="4" t="s">
        <v>7</v>
      </c>
      <c r="D6843" s="4" t="s">
        <v>10</v>
      </c>
    </row>
    <row r="6844" spans="1:23">
      <c r="A6844" t="n">
        <v>64641</v>
      </c>
      <c r="B6844" s="36" t="n">
        <v>22</v>
      </c>
      <c r="C6844" s="7" t="n">
        <v>0</v>
      </c>
      <c r="D6844" s="7" t="n">
        <v>4194</v>
      </c>
    </row>
    <row r="6845" spans="1:23">
      <c r="A6845" t="s">
        <v>4</v>
      </c>
      <c r="B6845" s="4" t="s">
        <v>5</v>
      </c>
      <c r="C6845" s="4" t="s">
        <v>7</v>
      </c>
      <c r="D6845" s="4" t="s">
        <v>10</v>
      </c>
    </row>
    <row r="6846" spans="1:23">
      <c r="A6846" t="n">
        <v>64645</v>
      </c>
      <c r="B6846" s="41" t="n">
        <v>58</v>
      </c>
      <c r="C6846" s="7" t="n">
        <v>5</v>
      </c>
      <c r="D6846" s="7" t="n">
        <v>300</v>
      </c>
    </row>
    <row r="6847" spans="1:23">
      <c r="A6847" t="s">
        <v>4</v>
      </c>
      <c r="B6847" s="4" t="s">
        <v>5</v>
      </c>
      <c r="C6847" s="4" t="s">
        <v>15</v>
      </c>
      <c r="D6847" s="4" t="s">
        <v>10</v>
      </c>
    </row>
    <row r="6848" spans="1:23">
      <c r="A6848" t="n">
        <v>64649</v>
      </c>
      <c r="B6848" s="47" t="n">
        <v>103</v>
      </c>
      <c r="C6848" s="7" t="n">
        <v>0</v>
      </c>
      <c r="D6848" s="7" t="n">
        <v>300</v>
      </c>
    </row>
    <row r="6849" spans="1:31">
      <c r="A6849" t="s">
        <v>4</v>
      </c>
      <c r="B6849" s="4" t="s">
        <v>5</v>
      </c>
      <c r="C6849" s="4" t="s">
        <v>7</v>
      </c>
    </row>
    <row r="6850" spans="1:31">
      <c r="A6850" t="n">
        <v>64656</v>
      </c>
      <c r="B6850" s="48" t="n">
        <v>64</v>
      </c>
      <c r="C6850" s="7" t="n">
        <v>7</v>
      </c>
    </row>
    <row r="6851" spans="1:31">
      <c r="A6851" t="s">
        <v>4</v>
      </c>
      <c r="B6851" s="4" t="s">
        <v>5</v>
      </c>
      <c r="C6851" s="4" t="s">
        <v>7</v>
      </c>
      <c r="D6851" s="4" t="s">
        <v>10</v>
      </c>
    </row>
    <row r="6852" spans="1:31">
      <c r="A6852" t="n">
        <v>64658</v>
      </c>
      <c r="B6852" s="49" t="n">
        <v>72</v>
      </c>
      <c r="C6852" s="7" t="n">
        <v>5</v>
      </c>
      <c r="D6852" s="7" t="n">
        <v>0</v>
      </c>
    </row>
    <row r="6853" spans="1:31">
      <c r="A6853" t="s">
        <v>4</v>
      </c>
      <c r="B6853" s="4" t="s">
        <v>5</v>
      </c>
      <c r="C6853" s="4" t="s">
        <v>7</v>
      </c>
      <c r="D6853" s="13" t="s">
        <v>12</v>
      </c>
      <c r="E6853" s="4" t="s">
        <v>5</v>
      </c>
      <c r="F6853" s="4" t="s">
        <v>7</v>
      </c>
      <c r="G6853" s="4" t="s">
        <v>10</v>
      </c>
      <c r="H6853" s="13" t="s">
        <v>13</v>
      </c>
      <c r="I6853" s="4" t="s">
        <v>7</v>
      </c>
      <c r="J6853" s="4" t="s">
        <v>16</v>
      </c>
      <c r="K6853" s="4" t="s">
        <v>7</v>
      </c>
      <c r="L6853" s="4" t="s">
        <v>7</v>
      </c>
      <c r="M6853" s="4" t="s">
        <v>11</v>
      </c>
    </row>
    <row r="6854" spans="1:31">
      <c r="A6854" t="n">
        <v>64662</v>
      </c>
      <c r="B6854" s="9" t="n">
        <v>5</v>
      </c>
      <c r="C6854" s="7" t="n">
        <v>28</v>
      </c>
      <c r="D6854" s="13" t="s">
        <v>3</v>
      </c>
      <c r="E6854" s="8" t="n">
        <v>162</v>
      </c>
      <c r="F6854" s="7" t="n">
        <v>4</v>
      </c>
      <c r="G6854" s="7" t="n">
        <v>4194</v>
      </c>
      <c r="H6854" s="13" t="s">
        <v>3</v>
      </c>
      <c r="I6854" s="7" t="n">
        <v>0</v>
      </c>
      <c r="J6854" s="7" t="n">
        <v>1</v>
      </c>
      <c r="K6854" s="7" t="n">
        <v>2</v>
      </c>
      <c r="L6854" s="7" t="n">
        <v>1</v>
      </c>
      <c r="M6854" s="10" t="n">
        <f t="normal" ca="1">A6860</f>
        <v>0</v>
      </c>
    </row>
    <row r="6855" spans="1:31">
      <c r="A6855" t="s">
        <v>4</v>
      </c>
      <c r="B6855" s="4" t="s">
        <v>5</v>
      </c>
      <c r="C6855" s="4" t="s">
        <v>7</v>
      </c>
      <c r="D6855" s="4" t="s">
        <v>8</v>
      </c>
    </row>
    <row r="6856" spans="1:31">
      <c r="A6856" t="n">
        <v>64679</v>
      </c>
      <c r="B6856" s="6" t="n">
        <v>2</v>
      </c>
      <c r="C6856" s="7" t="n">
        <v>10</v>
      </c>
      <c r="D6856" s="7" t="s">
        <v>274</v>
      </c>
    </row>
    <row r="6857" spans="1:31">
      <c r="A6857" t="s">
        <v>4</v>
      </c>
      <c r="B6857" s="4" t="s">
        <v>5</v>
      </c>
      <c r="C6857" s="4" t="s">
        <v>10</v>
      </c>
    </row>
    <row r="6858" spans="1:31">
      <c r="A6858" t="n">
        <v>64696</v>
      </c>
      <c r="B6858" s="27" t="n">
        <v>16</v>
      </c>
      <c r="C6858" s="7" t="n">
        <v>0</v>
      </c>
    </row>
    <row r="6859" spans="1:31">
      <c r="A6859" t="s">
        <v>4</v>
      </c>
      <c r="B6859" s="4" t="s">
        <v>5</v>
      </c>
      <c r="C6859" s="4" t="s">
        <v>10</v>
      </c>
      <c r="D6859" s="4" t="s">
        <v>8</v>
      </c>
      <c r="E6859" s="4" t="s">
        <v>8</v>
      </c>
      <c r="F6859" s="4" t="s">
        <v>8</v>
      </c>
      <c r="G6859" s="4" t="s">
        <v>7</v>
      </c>
      <c r="H6859" s="4" t="s">
        <v>16</v>
      </c>
      <c r="I6859" s="4" t="s">
        <v>15</v>
      </c>
      <c r="J6859" s="4" t="s">
        <v>15</v>
      </c>
      <c r="K6859" s="4" t="s">
        <v>15</v>
      </c>
      <c r="L6859" s="4" t="s">
        <v>15</v>
      </c>
      <c r="M6859" s="4" t="s">
        <v>15</v>
      </c>
      <c r="N6859" s="4" t="s">
        <v>15</v>
      </c>
      <c r="O6859" s="4" t="s">
        <v>15</v>
      </c>
      <c r="P6859" s="4" t="s">
        <v>8</v>
      </c>
      <c r="Q6859" s="4" t="s">
        <v>8</v>
      </c>
      <c r="R6859" s="4" t="s">
        <v>16</v>
      </c>
      <c r="S6859" s="4" t="s">
        <v>7</v>
      </c>
      <c r="T6859" s="4" t="s">
        <v>16</v>
      </c>
      <c r="U6859" s="4" t="s">
        <v>16</v>
      </c>
      <c r="V6859" s="4" t="s">
        <v>10</v>
      </c>
    </row>
    <row r="6860" spans="1:31">
      <c r="A6860" t="n">
        <v>64699</v>
      </c>
      <c r="B6860" s="52" t="n">
        <v>19</v>
      </c>
      <c r="C6860" s="7" t="n">
        <v>1</v>
      </c>
      <c r="D6860" s="7" t="s">
        <v>544</v>
      </c>
      <c r="E6860" s="7" t="s">
        <v>545</v>
      </c>
      <c r="F6860" s="7" t="s">
        <v>20</v>
      </c>
      <c r="G6860" s="7" t="n">
        <v>0</v>
      </c>
      <c r="H6860" s="7" t="n">
        <v>1</v>
      </c>
      <c r="I6860" s="7" t="n">
        <v>0</v>
      </c>
      <c r="J6860" s="7" t="n">
        <v>0</v>
      </c>
      <c r="K6860" s="7" t="n">
        <v>0</v>
      </c>
      <c r="L6860" s="7" t="n">
        <v>0</v>
      </c>
      <c r="M6860" s="7" t="n">
        <v>1</v>
      </c>
      <c r="N6860" s="7" t="n">
        <v>1.60000002384186</v>
      </c>
      <c r="O6860" s="7" t="n">
        <v>0.0900000035762787</v>
      </c>
      <c r="P6860" s="7" t="s">
        <v>20</v>
      </c>
      <c r="Q6860" s="7" t="s">
        <v>20</v>
      </c>
      <c r="R6860" s="7" t="n">
        <v>-1</v>
      </c>
      <c r="S6860" s="7" t="n">
        <v>0</v>
      </c>
      <c r="T6860" s="7" t="n">
        <v>0</v>
      </c>
      <c r="U6860" s="7" t="n">
        <v>0</v>
      </c>
      <c r="V6860" s="7" t="n">
        <v>0</v>
      </c>
    </row>
    <row r="6861" spans="1:31">
      <c r="A6861" t="s">
        <v>4</v>
      </c>
      <c r="B6861" s="4" t="s">
        <v>5</v>
      </c>
      <c r="C6861" s="4" t="s">
        <v>10</v>
      </c>
      <c r="D6861" s="4" t="s">
        <v>8</v>
      </c>
      <c r="E6861" s="4" t="s">
        <v>8</v>
      </c>
      <c r="F6861" s="4" t="s">
        <v>8</v>
      </c>
      <c r="G6861" s="4" t="s">
        <v>7</v>
      </c>
      <c r="H6861" s="4" t="s">
        <v>16</v>
      </c>
      <c r="I6861" s="4" t="s">
        <v>15</v>
      </c>
      <c r="J6861" s="4" t="s">
        <v>15</v>
      </c>
      <c r="K6861" s="4" t="s">
        <v>15</v>
      </c>
      <c r="L6861" s="4" t="s">
        <v>15</v>
      </c>
      <c r="M6861" s="4" t="s">
        <v>15</v>
      </c>
      <c r="N6861" s="4" t="s">
        <v>15</v>
      </c>
      <c r="O6861" s="4" t="s">
        <v>15</v>
      </c>
      <c r="P6861" s="4" t="s">
        <v>8</v>
      </c>
      <c r="Q6861" s="4" t="s">
        <v>8</v>
      </c>
      <c r="R6861" s="4" t="s">
        <v>16</v>
      </c>
      <c r="S6861" s="4" t="s">
        <v>7</v>
      </c>
      <c r="T6861" s="4" t="s">
        <v>16</v>
      </c>
      <c r="U6861" s="4" t="s">
        <v>16</v>
      </c>
      <c r="V6861" s="4" t="s">
        <v>10</v>
      </c>
    </row>
    <row r="6862" spans="1:31">
      <c r="A6862" t="n">
        <v>64772</v>
      </c>
      <c r="B6862" s="52" t="n">
        <v>19</v>
      </c>
      <c r="C6862" s="7" t="n">
        <v>2</v>
      </c>
      <c r="D6862" s="7" t="s">
        <v>546</v>
      </c>
      <c r="E6862" s="7" t="s">
        <v>547</v>
      </c>
      <c r="F6862" s="7" t="s">
        <v>20</v>
      </c>
      <c r="G6862" s="7" t="n">
        <v>0</v>
      </c>
      <c r="H6862" s="7" t="n">
        <v>1</v>
      </c>
      <c r="I6862" s="7" t="n">
        <v>0</v>
      </c>
      <c r="J6862" s="7" t="n">
        <v>0</v>
      </c>
      <c r="K6862" s="7" t="n">
        <v>0</v>
      </c>
      <c r="L6862" s="7" t="n">
        <v>0</v>
      </c>
      <c r="M6862" s="7" t="n">
        <v>1</v>
      </c>
      <c r="N6862" s="7" t="n">
        <v>1.60000002384186</v>
      </c>
      <c r="O6862" s="7" t="n">
        <v>0.0900000035762787</v>
      </c>
      <c r="P6862" s="7" t="s">
        <v>20</v>
      </c>
      <c r="Q6862" s="7" t="s">
        <v>20</v>
      </c>
      <c r="R6862" s="7" t="n">
        <v>-1</v>
      </c>
      <c r="S6862" s="7" t="n">
        <v>0</v>
      </c>
      <c r="T6862" s="7" t="n">
        <v>0</v>
      </c>
      <c r="U6862" s="7" t="n">
        <v>0</v>
      </c>
      <c r="V6862" s="7" t="n">
        <v>0</v>
      </c>
    </row>
    <row r="6863" spans="1:31">
      <c r="A6863" t="s">
        <v>4</v>
      </c>
      <c r="B6863" s="4" t="s">
        <v>5</v>
      </c>
      <c r="C6863" s="4" t="s">
        <v>10</v>
      </c>
      <c r="D6863" s="4" t="s">
        <v>8</v>
      </c>
      <c r="E6863" s="4" t="s">
        <v>8</v>
      </c>
      <c r="F6863" s="4" t="s">
        <v>8</v>
      </c>
      <c r="G6863" s="4" t="s">
        <v>7</v>
      </c>
      <c r="H6863" s="4" t="s">
        <v>16</v>
      </c>
      <c r="I6863" s="4" t="s">
        <v>15</v>
      </c>
      <c r="J6863" s="4" t="s">
        <v>15</v>
      </c>
      <c r="K6863" s="4" t="s">
        <v>15</v>
      </c>
      <c r="L6863" s="4" t="s">
        <v>15</v>
      </c>
      <c r="M6863" s="4" t="s">
        <v>15</v>
      </c>
      <c r="N6863" s="4" t="s">
        <v>15</v>
      </c>
      <c r="O6863" s="4" t="s">
        <v>15</v>
      </c>
      <c r="P6863" s="4" t="s">
        <v>8</v>
      </c>
      <c r="Q6863" s="4" t="s">
        <v>8</v>
      </c>
      <c r="R6863" s="4" t="s">
        <v>16</v>
      </c>
      <c r="S6863" s="4" t="s">
        <v>7</v>
      </c>
      <c r="T6863" s="4" t="s">
        <v>16</v>
      </c>
      <c r="U6863" s="4" t="s">
        <v>16</v>
      </c>
      <c r="V6863" s="4" t="s">
        <v>10</v>
      </c>
    </row>
    <row r="6864" spans="1:31">
      <c r="A6864" t="n">
        <v>64846</v>
      </c>
      <c r="B6864" s="52" t="n">
        <v>19</v>
      </c>
      <c r="C6864" s="7" t="n">
        <v>4</v>
      </c>
      <c r="D6864" s="7" t="s">
        <v>548</v>
      </c>
      <c r="E6864" s="7" t="s">
        <v>549</v>
      </c>
      <c r="F6864" s="7" t="s">
        <v>20</v>
      </c>
      <c r="G6864" s="7" t="n">
        <v>0</v>
      </c>
      <c r="H6864" s="7" t="n">
        <v>1</v>
      </c>
      <c r="I6864" s="7" t="n">
        <v>0</v>
      </c>
      <c r="J6864" s="7" t="n">
        <v>0</v>
      </c>
      <c r="K6864" s="7" t="n">
        <v>0</v>
      </c>
      <c r="L6864" s="7" t="n">
        <v>0</v>
      </c>
      <c r="M6864" s="7" t="n">
        <v>1</v>
      </c>
      <c r="N6864" s="7" t="n">
        <v>1.60000002384186</v>
      </c>
      <c r="O6864" s="7" t="n">
        <v>0.0900000035762787</v>
      </c>
      <c r="P6864" s="7" t="s">
        <v>20</v>
      </c>
      <c r="Q6864" s="7" t="s">
        <v>20</v>
      </c>
      <c r="R6864" s="7" t="n">
        <v>-1</v>
      </c>
      <c r="S6864" s="7" t="n">
        <v>0</v>
      </c>
      <c r="T6864" s="7" t="n">
        <v>0</v>
      </c>
      <c r="U6864" s="7" t="n">
        <v>0</v>
      </c>
      <c r="V6864" s="7" t="n">
        <v>0</v>
      </c>
    </row>
    <row r="6865" spans="1:22">
      <c r="A6865" t="s">
        <v>4</v>
      </c>
      <c r="B6865" s="4" t="s">
        <v>5</v>
      </c>
      <c r="C6865" s="4" t="s">
        <v>10</v>
      </c>
      <c r="D6865" s="4" t="s">
        <v>8</v>
      </c>
      <c r="E6865" s="4" t="s">
        <v>8</v>
      </c>
      <c r="F6865" s="4" t="s">
        <v>8</v>
      </c>
      <c r="G6865" s="4" t="s">
        <v>7</v>
      </c>
      <c r="H6865" s="4" t="s">
        <v>16</v>
      </c>
      <c r="I6865" s="4" t="s">
        <v>15</v>
      </c>
      <c r="J6865" s="4" t="s">
        <v>15</v>
      </c>
      <c r="K6865" s="4" t="s">
        <v>15</v>
      </c>
      <c r="L6865" s="4" t="s">
        <v>15</v>
      </c>
      <c r="M6865" s="4" t="s">
        <v>15</v>
      </c>
      <c r="N6865" s="4" t="s">
        <v>15</v>
      </c>
      <c r="O6865" s="4" t="s">
        <v>15</v>
      </c>
      <c r="P6865" s="4" t="s">
        <v>8</v>
      </c>
      <c r="Q6865" s="4" t="s">
        <v>8</v>
      </c>
      <c r="R6865" s="4" t="s">
        <v>16</v>
      </c>
      <c r="S6865" s="4" t="s">
        <v>7</v>
      </c>
      <c r="T6865" s="4" t="s">
        <v>16</v>
      </c>
      <c r="U6865" s="4" t="s">
        <v>16</v>
      </c>
      <c r="V6865" s="4" t="s">
        <v>10</v>
      </c>
    </row>
    <row r="6866" spans="1:22">
      <c r="A6866" t="n">
        <v>64921</v>
      </c>
      <c r="B6866" s="52" t="n">
        <v>19</v>
      </c>
      <c r="C6866" s="7" t="n">
        <v>7</v>
      </c>
      <c r="D6866" s="7" t="s">
        <v>550</v>
      </c>
      <c r="E6866" s="7" t="s">
        <v>551</v>
      </c>
      <c r="F6866" s="7" t="s">
        <v>20</v>
      </c>
      <c r="G6866" s="7" t="n">
        <v>0</v>
      </c>
      <c r="H6866" s="7" t="n">
        <v>1</v>
      </c>
      <c r="I6866" s="7" t="n">
        <v>0</v>
      </c>
      <c r="J6866" s="7" t="n">
        <v>0</v>
      </c>
      <c r="K6866" s="7" t="n">
        <v>0</v>
      </c>
      <c r="L6866" s="7" t="n">
        <v>0</v>
      </c>
      <c r="M6866" s="7" t="n">
        <v>1</v>
      </c>
      <c r="N6866" s="7" t="n">
        <v>1.60000002384186</v>
      </c>
      <c r="O6866" s="7" t="n">
        <v>0.0900000035762787</v>
      </c>
      <c r="P6866" s="7" t="s">
        <v>20</v>
      </c>
      <c r="Q6866" s="7" t="s">
        <v>20</v>
      </c>
      <c r="R6866" s="7" t="n">
        <v>-1</v>
      </c>
      <c r="S6866" s="7" t="n">
        <v>0</v>
      </c>
      <c r="T6866" s="7" t="n">
        <v>0</v>
      </c>
      <c r="U6866" s="7" t="n">
        <v>0</v>
      </c>
      <c r="V6866" s="7" t="n">
        <v>0</v>
      </c>
    </row>
    <row r="6867" spans="1:22">
      <c r="A6867" t="s">
        <v>4</v>
      </c>
      <c r="B6867" s="4" t="s">
        <v>5</v>
      </c>
      <c r="C6867" s="4" t="s">
        <v>10</v>
      </c>
      <c r="D6867" s="4" t="s">
        <v>8</v>
      </c>
      <c r="E6867" s="4" t="s">
        <v>8</v>
      </c>
      <c r="F6867" s="4" t="s">
        <v>8</v>
      </c>
      <c r="G6867" s="4" t="s">
        <v>7</v>
      </c>
      <c r="H6867" s="4" t="s">
        <v>16</v>
      </c>
      <c r="I6867" s="4" t="s">
        <v>15</v>
      </c>
      <c r="J6867" s="4" t="s">
        <v>15</v>
      </c>
      <c r="K6867" s="4" t="s">
        <v>15</v>
      </c>
      <c r="L6867" s="4" t="s">
        <v>15</v>
      </c>
      <c r="M6867" s="4" t="s">
        <v>15</v>
      </c>
      <c r="N6867" s="4" t="s">
        <v>15</v>
      </c>
      <c r="O6867" s="4" t="s">
        <v>15</v>
      </c>
      <c r="P6867" s="4" t="s">
        <v>8</v>
      </c>
      <c r="Q6867" s="4" t="s">
        <v>8</v>
      </c>
      <c r="R6867" s="4" t="s">
        <v>16</v>
      </c>
      <c r="S6867" s="4" t="s">
        <v>7</v>
      </c>
      <c r="T6867" s="4" t="s">
        <v>16</v>
      </c>
      <c r="U6867" s="4" t="s">
        <v>16</v>
      </c>
      <c r="V6867" s="4" t="s">
        <v>10</v>
      </c>
    </row>
    <row r="6868" spans="1:22">
      <c r="A6868" t="n">
        <v>64992</v>
      </c>
      <c r="B6868" s="52" t="n">
        <v>19</v>
      </c>
      <c r="C6868" s="7" t="n">
        <v>8</v>
      </c>
      <c r="D6868" s="7" t="s">
        <v>552</v>
      </c>
      <c r="E6868" s="7" t="s">
        <v>553</v>
      </c>
      <c r="F6868" s="7" t="s">
        <v>20</v>
      </c>
      <c r="G6868" s="7" t="n">
        <v>0</v>
      </c>
      <c r="H6868" s="7" t="n">
        <v>1</v>
      </c>
      <c r="I6868" s="7" t="n">
        <v>0</v>
      </c>
      <c r="J6868" s="7" t="n">
        <v>0</v>
      </c>
      <c r="K6868" s="7" t="n">
        <v>0</v>
      </c>
      <c r="L6868" s="7" t="n">
        <v>0</v>
      </c>
      <c r="M6868" s="7" t="n">
        <v>1</v>
      </c>
      <c r="N6868" s="7" t="n">
        <v>1.60000002384186</v>
      </c>
      <c r="O6868" s="7" t="n">
        <v>0.0900000035762787</v>
      </c>
      <c r="P6868" s="7" t="s">
        <v>20</v>
      </c>
      <c r="Q6868" s="7" t="s">
        <v>20</v>
      </c>
      <c r="R6868" s="7" t="n">
        <v>-1</v>
      </c>
      <c r="S6868" s="7" t="n">
        <v>0</v>
      </c>
      <c r="T6868" s="7" t="n">
        <v>0</v>
      </c>
      <c r="U6868" s="7" t="n">
        <v>0</v>
      </c>
      <c r="V6868" s="7" t="n">
        <v>0</v>
      </c>
    </row>
    <row r="6869" spans="1:22">
      <c r="A6869" t="s">
        <v>4</v>
      </c>
      <c r="B6869" s="4" t="s">
        <v>5</v>
      </c>
      <c r="C6869" s="4" t="s">
        <v>10</v>
      </c>
      <c r="D6869" s="4" t="s">
        <v>8</v>
      </c>
      <c r="E6869" s="4" t="s">
        <v>8</v>
      </c>
      <c r="F6869" s="4" t="s">
        <v>8</v>
      </c>
      <c r="G6869" s="4" t="s">
        <v>7</v>
      </c>
      <c r="H6869" s="4" t="s">
        <v>16</v>
      </c>
      <c r="I6869" s="4" t="s">
        <v>15</v>
      </c>
      <c r="J6869" s="4" t="s">
        <v>15</v>
      </c>
      <c r="K6869" s="4" t="s">
        <v>15</v>
      </c>
      <c r="L6869" s="4" t="s">
        <v>15</v>
      </c>
      <c r="M6869" s="4" t="s">
        <v>15</v>
      </c>
      <c r="N6869" s="4" t="s">
        <v>15</v>
      </c>
      <c r="O6869" s="4" t="s">
        <v>15</v>
      </c>
      <c r="P6869" s="4" t="s">
        <v>8</v>
      </c>
      <c r="Q6869" s="4" t="s">
        <v>8</v>
      </c>
      <c r="R6869" s="4" t="s">
        <v>16</v>
      </c>
      <c r="S6869" s="4" t="s">
        <v>7</v>
      </c>
      <c r="T6869" s="4" t="s">
        <v>16</v>
      </c>
      <c r="U6869" s="4" t="s">
        <v>16</v>
      </c>
      <c r="V6869" s="4" t="s">
        <v>10</v>
      </c>
    </row>
    <row r="6870" spans="1:22">
      <c r="A6870" t="n">
        <v>65065</v>
      </c>
      <c r="B6870" s="52" t="n">
        <v>19</v>
      </c>
      <c r="C6870" s="7" t="n">
        <v>9</v>
      </c>
      <c r="D6870" s="7" t="s">
        <v>554</v>
      </c>
      <c r="E6870" s="7" t="s">
        <v>555</v>
      </c>
      <c r="F6870" s="7" t="s">
        <v>20</v>
      </c>
      <c r="G6870" s="7" t="n">
        <v>0</v>
      </c>
      <c r="H6870" s="7" t="n">
        <v>1</v>
      </c>
      <c r="I6870" s="7" t="n">
        <v>0</v>
      </c>
      <c r="J6870" s="7" t="n">
        <v>0</v>
      </c>
      <c r="K6870" s="7" t="n">
        <v>0</v>
      </c>
      <c r="L6870" s="7" t="n">
        <v>0</v>
      </c>
      <c r="M6870" s="7" t="n">
        <v>1</v>
      </c>
      <c r="N6870" s="7" t="n">
        <v>1.60000002384186</v>
      </c>
      <c r="O6870" s="7" t="n">
        <v>0.0900000035762787</v>
      </c>
      <c r="P6870" s="7" t="s">
        <v>20</v>
      </c>
      <c r="Q6870" s="7" t="s">
        <v>20</v>
      </c>
      <c r="R6870" s="7" t="n">
        <v>-1</v>
      </c>
      <c r="S6870" s="7" t="n">
        <v>0</v>
      </c>
      <c r="T6870" s="7" t="n">
        <v>0</v>
      </c>
      <c r="U6870" s="7" t="n">
        <v>0</v>
      </c>
      <c r="V6870" s="7" t="n">
        <v>0</v>
      </c>
    </row>
    <row r="6871" spans="1:22">
      <c r="A6871" t="s">
        <v>4</v>
      </c>
      <c r="B6871" s="4" t="s">
        <v>5</v>
      </c>
      <c r="C6871" s="4" t="s">
        <v>10</v>
      </c>
      <c r="D6871" s="4" t="s">
        <v>8</v>
      </c>
      <c r="E6871" s="4" t="s">
        <v>8</v>
      </c>
      <c r="F6871" s="4" t="s">
        <v>8</v>
      </c>
      <c r="G6871" s="4" t="s">
        <v>7</v>
      </c>
      <c r="H6871" s="4" t="s">
        <v>16</v>
      </c>
      <c r="I6871" s="4" t="s">
        <v>15</v>
      </c>
      <c r="J6871" s="4" t="s">
        <v>15</v>
      </c>
      <c r="K6871" s="4" t="s">
        <v>15</v>
      </c>
      <c r="L6871" s="4" t="s">
        <v>15</v>
      </c>
      <c r="M6871" s="4" t="s">
        <v>15</v>
      </c>
      <c r="N6871" s="4" t="s">
        <v>15</v>
      </c>
      <c r="O6871" s="4" t="s">
        <v>15</v>
      </c>
      <c r="P6871" s="4" t="s">
        <v>8</v>
      </c>
      <c r="Q6871" s="4" t="s">
        <v>8</v>
      </c>
      <c r="R6871" s="4" t="s">
        <v>16</v>
      </c>
      <c r="S6871" s="4" t="s">
        <v>7</v>
      </c>
      <c r="T6871" s="4" t="s">
        <v>16</v>
      </c>
      <c r="U6871" s="4" t="s">
        <v>16</v>
      </c>
      <c r="V6871" s="4" t="s">
        <v>10</v>
      </c>
    </row>
    <row r="6872" spans="1:22">
      <c r="A6872" t="n">
        <v>65140</v>
      </c>
      <c r="B6872" s="52" t="n">
        <v>19</v>
      </c>
      <c r="C6872" s="7" t="n">
        <v>16</v>
      </c>
      <c r="D6872" s="7" t="s">
        <v>279</v>
      </c>
      <c r="E6872" s="7" t="s">
        <v>280</v>
      </c>
      <c r="F6872" s="7" t="s">
        <v>20</v>
      </c>
      <c r="G6872" s="7" t="n">
        <v>0</v>
      </c>
      <c r="H6872" s="7" t="n">
        <v>1</v>
      </c>
      <c r="I6872" s="7" t="n">
        <v>0</v>
      </c>
      <c r="J6872" s="7" t="n">
        <v>0</v>
      </c>
      <c r="K6872" s="7" t="n">
        <v>0</v>
      </c>
      <c r="L6872" s="7" t="n">
        <v>0</v>
      </c>
      <c r="M6872" s="7" t="n">
        <v>1</v>
      </c>
      <c r="N6872" s="7" t="n">
        <v>1.60000002384186</v>
      </c>
      <c r="O6872" s="7" t="n">
        <v>0.0900000035762787</v>
      </c>
      <c r="P6872" s="7" t="s">
        <v>20</v>
      </c>
      <c r="Q6872" s="7" t="s">
        <v>20</v>
      </c>
      <c r="R6872" s="7" t="n">
        <v>-1</v>
      </c>
      <c r="S6872" s="7" t="n">
        <v>0</v>
      </c>
      <c r="T6872" s="7" t="n">
        <v>0</v>
      </c>
      <c r="U6872" s="7" t="n">
        <v>0</v>
      </c>
      <c r="V6872" s="7" t="n">
        <v>0</v>
      </c>
    </row>
    <row r="6873" spans="1:22">
      <c r="A6873" t="s">
        <v>4</v>
      </c>
      <c r="B6873" s="4" t="s">
        <v>5</v>
      </c>
      <c r="C6873" s="4" t="s">
        <v>10</v>
      </c>
      <c r="D6873" s="4" t="s">
        <v>8</v>
      </c>
      <c r="E6873" s="4" t="s">
        <v>8</v>
      </c>
      <c r="F6873" s="4" t="s">
        <v>8</v>
      </c>
      <c r="G6873" s="4" t="s">
        <v>7</v>
      </c>
      <c r="H6873" s="4" t="s">
        <v>16</v>
      </c>
      <c r="I6873" s="4" t="s">
        <v>15</v>
      </c>
      <c r="J6873" s="4" t="s">
        <v>15</v>
      </c>
      <c r="K6873" s="4" t="s">
        <v>15</v>
      </c>
      <c r="L6873" s="4" t="s">
        <v>15</v>
      </c>
      <c r="M6873" s="4" t="s">
        <v>15</v>
      </c>
      <c r="N6873" s="4" t="s">
        <v>15</v>
      </c>
      <c r="O6873" s="4" t="s">
        <v>15</v>
      </c>
      <c r="P6873" s="4" t="s">
        <v>8</v>
      </c>
      <c r="Q6873" s="4" t="s">
        <v>8</v>
      </c>
      <c r="R6873" s="4" t="s">
        <v>16</v>
      </c>
      <c r="S6873" s="4" t="s">
        <v>7</v>
      </c>
      <c r="T6873" s="4" t="s">
        <v>16</v>
      </c>
      <c r="U6873" s="4" t="s">
        <v>16</v>
      </c>
      <c r="V6873" s="4" t="s">
        <v>10</v>
      </c>
    </row>
    <row r="6874" spans="1:22">
      <c r="A6874" t="n">
        <v>65209</v>
      </c>
      <c r="B6874" s="52" t="n">
        <v>19</v>
      </c>
      <c r="C6874" s="7" t="n">
        <v>15</v>
      </c>
      <c r="D6874" s="7" t="s">
        <v>496</v>
      </c>
      <c r="E6874" s="7" t="s">
        <v>556</v>
      </c>
      <c r="F6874" s="7" t="s">
        <v>20</v>
      </c>
      <c r="G6874" s="7" t="n">
        <v>0</v>
      </c>
      <c r="H6874" s="7" t="n">
        <v>1</v>
      </c>
      <c r="I6874" s="7" t="n">
        <v>0</v>
      </c>
      <c r="J6874" s="7" t="n">
        <v>0</v>
      </c>
      <c r="K6874" s="7" t="n">
        <v>0</v>
      </c>
      <c r="L6874" s="7" t="n">
        <v>0</v>
      </c>
      <c r="M6874" s="7" t="n">
        <v>1</v>
      </c>
      <c r="N6874" s="7" t="n">
        <v>1.60000002384186</v>
      </c>
      <c r="O6874" s="7" t="n">
        <v>0.0900000035762787</v>
      </c>
      <c r="P6874" s="7" t="s">
        <v>20</v>
      </c>
      <c r="Q6874" s="7" t="s">
        <v>20</v>
      </c>
      <c r="R6874" s="7" t="n">
        <v>-1</v>
      </c>
      <c r="S6874" s="7" t="n">
        <v>0</v>
      </c>
      <c r="T6874" s="7" t="n">
        <v>0</v>
      </c>
      <c r="U6874" s="7" t="n">
        <v>0</v>
      </c>
      <c r="V6874" s="7" t="n">
        <v>0</v>
      </c>
    </row>
    <row r="6875" spans="1:22">
      <c r="A6875" t="s">
        <v>4</v>
      </c>
      <c r="B6875" s="4" t="s">
        <v>5</v>
      </c>
      <c r="C6875" s="4" t="s">
        <v>10</v>
      </c>
      <c r="D6875" s="4" t="s">
        <v>8</v>
      </c>
      <c r="E6875" s="4" t="s">
        <v>8</v>
      </c>
      <c r="F6875" s="4" t="s">
        <v>8</v>
      </c>
      <c r="G6875" s="4" t="s">
        <v>7</v>
      </c>
      <c r="H6875" s="4" t="s">
        <v>16</v>
      </c>
      <c r="I6875" s="4" t="s">
        <v>15</v>
      </c>
      <c r="J6875" s="4" t="s">
        <v>15</v>
      </c>
      <c r="K6875" s="4" t="s">
        <v>15</v>
      </c>
      <c r="L6875" s="4" t="s">
        <v>15</v>
      </c>
      <c r="M6875" s="4" t="s">
        <v>15</v>
      </c>
      <c r="N6875" s="4" t="s">
        <v>15</v>
      </c>
      <c r="O6875" s="4" t="s">
        <v>15</v>
      </c>
      <c r="P6875" s="4" t="s">
        <v>8</v>
      </c>
      <c r="Q6875" s="4" t="s">
        <v>8</v>
      </c>
      <c r="R6875" s="4" t="s">
        <v>16</v>
      </c>
      <c r="S6875" s="4" t="s">
        <v>7</v>
      </c>
      <c r="T6875" s="4" t="s">
        <v>16</v>
      </c>
      <c r="U6875" s="4" t="s">
        <v>16</v>
      </c>
      <c r="V6875" s="4" t="s">
        <v>10</v>
      </c>
    </row>
    <row r="6876" spans="1:22">
      <c r="A6876" t="n">
        <v>65291</v>
      </c>
      <c r="B6876" s="52" t="n">
        <v>19</v>
      </c>
      <c r="C6876" s="7" t="n">
        <v>14</v>
      </c>
      <c r="D6876" s="7" t="s">
        <v>557</v>
      </c>
      <c r="E6876" s="7" t="s">
        <v>558</v>
      </c>
      <c r="F6876" s="7" t="s">
        <v>20</v>
      </c>
      <c r="G6876" s="7" t="n">
        <v>0</v>
      </c>
      <c r="H6876" s="7" t="n">
        <v>1</v>
      </c>
      <c r="I6876" s="7" t="n">
        <v>0</v>
      </c>
      <c r="J6876" s="7" t="n">
        <v>0</v>
      </c>
      <c r="K6876" s="7" t="n">
        <v>0</v>
      </c>
      <c r="L6876" s="7" t="n">
        <v>0</v>
      </c>
      <c r="M6876" s="7" t="n">
        <v>1</v>
      </c>
      <c r="N6876" s="7" t="n">
        <v>1.60000002384186</v>
      </c>
      <c r="O6876" s="7" t="n">
        <v>0.0900000035762787</v>
      </c>
      <c r="P6876" s="7" t="s">
        <v>20</v>
      </c>
      <c r="Q6876" s="7" t="s">
        <v>20</v>
      </c>
      <c r="R6876" s="7" t="n">
        <v>-1</v>
      </c>
      <c r="S6876" s="7" t="n">
        <v>0</v>
      </c>
      <c r="T6876" s="7" t="n">
        <v>0</v>
      </c>
      <c r="U6876" s="7" t="n">
        <v>0</v>
      </c>
      <c r="V6876" s="7" t="n">
        <v>0</v>
      </c>
    </row>
    <row r="6877" spans="1:22">
      <c r="A6877" t="s">
        <v>4</v>
      </c>
      <c r="B6877" s="4" t="s">
        <v>5</v>
      </c>
      <c r="C6877" s="4" t="s">
        <v>10</v>
      </c>
      <c r="D6877" s="4" t="s">
        <v>8</v>
      </c>
      <c r="E6877" s="4" t="s">
        <v>8</v>
      </c>
      <c r="F6877" s="4" t="s">
        <v>8</v>
      </c>
      <c r="G6877" s="4" t="s">
        <v>7</v>
      </c>
      <c r="H6877" s="4" t="s">
        <v>16</v>
      </c>
      <c r="I6877" s="4" t="s">
        <v>15</v>
      </c>
      <c r="J6877" s="4" t="s">
        <v>15</v>
      </c>
      <c r="K6877" s="4" t="s">
        <v>15</v>
      </c>
      <c r="L6877" s="4" t="s">
        <v>15</v>
      </c>
      <c r="M6877" s="4" t="s">
        <v>15</v>
      </c>
      <c r="N6877" s="4" t="s">
        <v>15</v>
      </c>
      <c r="O6877" s="4" t="s">
        <v>15</v>
      </c>
      <c r="P6877" s="4" t="s">
        <v>8</v>
      </c>
      <c r="Q6877" s="4" t="s">
        <v>8</v>
      </c>
      <c r="R6877" s="4" t="s">
        <v>16</v>
      </c>
      <c r="S6877" s="4" t="s">
        <v>7</v>
      </c>
      <c r="T6877" s="4" t="s">
        <v>16</v>
      </c>
      <c r="U6877" s="4" t="s">
        <v>16</v>
      </c>
      <c r="V6877" s="4" t="s">
        <v>10</v>
      </c>
    </row>
    <row r="6878" spans="1:22">
      <c r="A6878" t="n">
        <v>65361</v>
      </c>
      <c r="B6878" s="52" t="n">
        <v>19</v>
      </c>
      <c r="C6878" s="7" t="n">
        <v>7032</v>
      </c>
      <c r="D6878" s="7" t="s">
        <v>277</v>
      </c>
      <c r="E6878" s="7" t="s">
        <v>278</v>
      </c>
      <c r="F6878" s="7" t="s">
        <v>20</v>
      </c>
      <c r="G6878" s="7" t="n">
        <v>0</v>
      </c>
      <c r="H6878" s="7" t="n">
        <v>1</v>
      </c>
      <c r="I6878" s="7" t="n">
        <v>0</v>
      </c>
      <c r="J6878" s="7" t="n">
        <v>0</v>
      </c>
      <c r="K6878" s="7" t="n">
        <v>0</v>
      </c>
      <c r="L6878" s="7" t="n">
        <v>0</v>
      </c>
      <c r="M6878" s="7" t="n">
        <v>1</v>
      </c>
      <c r="N6878" s="7" t="n">
        <v>1.60000002384186</v>
      </c>
      <c r="O6878" s="7" t="n">
        <v>0.0900000035762787</v>
      </c>
      <c r="P6878" s="7" t="s">
        <v>20</v>
      </c>
      <c r="Q6878" s="7" t="s">
        <v>20</v>
      </c>
      <c r="R6878" s="7" t="n">
        <v>-1</v>
      </c>
      <c r="S6878" s="7" t="n">
        <v>0</v>
      </c>
      <c r="T6878" s="7" t="n">
        <v>0</v>
      </c>
      <c r="U6878" s="7" t="n">
        <v>0</v>
      </c>
      <c r="V6878" s="7" t="n">
        <v>0</v>
      </c>
    </row>
    <row r="6879" spans="1:22">
      <c r="A6879" t="s">
        <v>4</v>
      </c>
      <c r="B6879" s="4" t="s">
        <v>5</v>
      </c>
      <c r="C6879" s="4" t="s">
        <v>10</v>
      </c>
      <c r="D6879" s="4" t="s">
        <v>8</v>
      </c>
      <c r="E6879" s="4" t="s">
        <v>8</v>
      </c>
      <c r="F6879" s="4" t="s">
        <v>8</v>
      </c>
      <c r="G6879" s="4" t="s">
        <v>7</v>
      </c>
      <c r="H6879" s="4" t="s">
        <v>16</v>
      </c>
      <c r="I6879" s="4" t="s">
        <v>15</v>
      </c>
      <c r="J6879" s="4" t="s">
        <v>15</v>
      </c>
      <c r="K6879" s="4" t="s">
        <v>15</v>
      </c>
      <c r="L6879" s="4" t="s">
        <v>15</v>
      </c>
      <c r="M6879" s="4" t="s">
        <v>15</v>
      </c>
      <c r="N6879" s="4" t="s">
        <v>15</v>
      </c>
      <c r="O6879" s="4" t="s">
        <v>15</v>
      </c>
      <c r="P6879" s="4" t="s">
        <v>8</v>
      </c>
      <c r="Q6879" s="4" t="s">
        <v>8</v>
      </c>
      <c r="R6879" s="4" t="s">
        <v>16</v>
      </c>
      <c r="S6879" s="4" t="s">
        <v>7</v>
      </c>
      <c r="T6879" s="4" t="s">
        <v>16</v>
      </c>
      <c r="U6879" s="4" t="s">
        <v>16</v>
      </c>
      <c r="V6879" s="4" t="s">
        <v>10</v>
      </c>
    </row>
    <row r="6880" spans="1:22">
      <c r="A6880" t="n">
        <v>65431</v>
      </c>
      <c r="B6880" s="52" t="n">
        <v>19</v>
      </c>
      <c r="C6880" s="7" t="n">
        <v>5703</v>
      </c>
      <c r="D6880" s="7" t="s">
        <v>495</v>
      </c>
      <c r="E6880" s="7" t="s">
        <v>286</v>
      </c>
      <c r="F6880" s="7" t="s">
        <v>20</v>
      </c>
      <c r="G6880" s="7" t="n">
        <v>0</v>
      </c>
      <c r="H6880" s="7" t="n">
        <v>1</v>
      </c>
      <c r="I6880" s="7" t="n">
        <v>0</v>
      </c>
      <c r="J6880" s="7" t="n">
        <v>0</v>
      </c>
      <c r="K6880" s="7" t="n">
        <v>0</v>
      </c>
      <c r="L6880" s="7" t="n">
        <v>0</v>
      </c>
      <c r="M6880" s="7" t="n">
        <v>1</v>
      </c>
      <c r="N6880" s="7" t="n">
        <v>1.60000002384186</v>
      </c>
      <c r="O6880" s="7" t="n">
        <v>0.0900000035762787</v>
      </c>
      <c r="P6880" s="7" t="s">
        <v>20</v>
      </c>
      <c r="Q6880" s="7" t="s">
        <v>20</v>
      </c>
      <c r="R6880" s="7" t="n">
        <v>-1</v>
      </c>
      <c r="S6880" s="7" t="n">
        <v>0</v>
      </c>
      <c r="T6880" s="7" t="n">
        <v>0</v>
      </c>
      <c r="U6880" s="7" t="n">
        <v>0</v>
      </c>
      <c r="V6880" s="7" t="n">
        <v>0</v>
      </c>
    </row>
    <row r="6881" spans="1:22">
      <c r="A6881" t="s">
        <v>4</v>
      </c>
      <c r="B6881" s="4" t="s">
        <v>5</v>
      </c>
      <c r="C6881" s="4" t="s">
        <v>10</v>
      </c>
      <c r="D6881" s="4" t="s">
        <v>8</v>
      </c>
      <c r="E6881" s="4" t="s">
        <v>8</v>
      </c>
      <c r="F6881" s="4" t="s">
        <v>8</v>
      </c>
      <c r="G6881" s="4" t="s">
        <v>7</v>
      </c>
      <c r="H6881" s="4" t="s">
        <v>16</v>
      </c>
      <c r="I6881" s="4" t="s">
        <v>15</v>
      </c>
      <c r="J6881" s="4" t="s">
        <v>15</v>
      </c>
      <c r="K6881" s="4" t="s">
        <v>15</v>
      </c>
      <c r="L6881" s="4" t="s">
        <v>15</v>
      </c>
      <c r="M6881" s="4" t="s">
        <v>15</v>
      </c>
      <c r="N6881" s="4" t="s">
        <v>15</v>
      </c>
      <c r="O6881" s="4" t="s">
        <v>15</v>
      </c>
      <c r="P6881" s="4" t="s">
        <v>8</v>
      </c>
      <c r="Q6881" s="4" t="s">
        <v>8</v>
      </c>
      <c r="R6881" s="4" t="s">
        <v>16</v>
      </c>
      <c r="S6881" s="4" t="s">
        <v>7</v>
      </c>
      <c r="T6881" s="4" t="s">
        <v>16</v>
      </c>
      <c r="U6881" s="4" t="s">
        <v>16</v>
      </c>
      <c r="V6881" s="4" t="s">
        <v>10</v>
      </c>
    </row>
    <row r="6882" spans="1:22">
      <c r="A6882" t="n">
        <v>65514</v>
      </c>
      <c r="B6882" s="52" t="n">
        <v>19</v>
      </c>
      <c r="C6882" s="7" t="n">
        <v>5704</v>
      </c>
      <c r="D6882" s="7" t="s">
        <v>287</v>
      </c>
      <c r="E6882" s="7" t="s">
        <v>288</v>
      </c>
      <c r="F6882" s="7" t="s">
        <v>20</v>
      </c>
      <c r="G6882" s="7" t="n">
        <v>0</v>
      </c>
      <c r="H6882" s="7" t="n">
        <v>1</v>
      </c>
      <c r="I6882" s="7" t="n">
        <v>0</v>
      </c>
      <c r="J6882" s="7" t="n">
        <v>0</v>
      </c>
      <c r="K6882" s="7" t="n">
        <v>0</v>
      </c>
      <c r="L6882" s="7" t="n">
        <v>0</v>
      </c>
      <c r="M6882" s="7" t="n">
        <v>1</v>
      </c>
      <c r="N6882" s="7" t="n">
        <v>1.60000002384186</v>
      </c>
      <c r="O6882" s="7" t="n">
        <v>0.0900000035762787</v>
      </c>
      <c r="P6882" s="7" t="s">
        <v>20</v>
      </c>
      <c r="Q6882" s="7" t="s">
        <v>20</v>
      </c>
      <c r="R6882" s="7" t="n">
        <v>-1</v>
      </c>
      <c r="S6882" s="7" t="n">
        <v>0</v>
      </c>
      <c r="T6882" s="7" t="n">
        <v>0</v>
      </c>
      <c r="U6882" s="7" t="n">
        <v>0</v>
      </c>
      <c r="V6882" s="7" t="n">
        <v>0</v>
      </c>
    </row>
    <row r="6883" spans="1:22">
      <c r="A6883" t="s">
        <v>4</v>
      </c>
      <c r="B6883" s="4" t="s">
        <v>5</v>
      </c>
      <c r="C6883" s="4" t="s">
        <v>10</v>
      </c>
      <c r="D6883" s="4" t="s">
        <v>7</v>
      </c>
      <c r="E6883" s="4" t="s">
        <v>7</v>
      </c>
      <c r="F6883" s="4" t="s">
        <v>8</v>
      </c>
    </row>
    <row r="6884" spans="1:22">
      <c r="A6884" t="n">
        <v>65592</v>
      </c>
      <c r="B6884" s="23" t="n">
        <v>20</v>
      </c>
      <c r="C6884" s="7" t="n">
        <v>0</v>
      </c>
      <c r="D6884" s="7" t="n">
        <v>3</v>
      </c>
      <c r="E6884" s="7" t="n">
        <v>10</v>
      </c>
      <c r="F6884" s="7" t="s">
        <v>289</v>
      </c>
    </row>
    <row r="6885" spans="1:22">
      <c r="A6885" t="s">
        <v>4</v>
      </c>
      <c r="B6885" s="4" t="s">
        <v>5</v>
      </c>
      <c r="C6885" s="4" t="s">
        <v>10</v>
      </c>
    </row>
    <row r="6886" spans="1:22">
      <c r="A6886" t="n">
        <v>65610</v>
      </c>
      <c r="B6886" s="27" t="n">
        <v>16</v>
      </c>
      <c r="C6886" s="7" t="n">
        <v>0</v>
      </c>
    </row>
    <row r="6887" spans="1:22">
      <c r="A6887" t="s">
        <v>4</v>
      </c>
      <c r="B6887" s="4" t="s">
        <v>5</v>
      </c>
      <c r="C6887" s="4" t="s">
        <v>10</v>
      </c>
      <c r="D6887" s="4" t="s">
        <v>7</v>
      </c>
      <c r="E6887" s="4" t="s">
        <v>7</v>
      </c>
      <c r="F6887" s="4" t="s">
        <v>8</v>
      </c>
    </row>
    <row r="6888" spans="1:22">
      <c r="A6888" t="n">
        <v>65613</v>
      </c>
      <c r="B6888" s="23" t="n">
        <v>20</v>
      </c>
      <c r="C6888" s="7" t="n">
        <v>1</v>
      </c>
      <c r="D6888" s="7" t="n">
        <v>3</v>
      </c>
      <c r="E6888" s="7" t="n">
        <v>10</v>
      </c>
      <c r="F6888" s="7" t="s">
        <v>289</v>
      </c>
    </row>
    <row r="6889" spans="1:22">
      <c r="A6889" t="s">
        <v>4</v>
      </c>
      <c r="B6889" s="4" t="s">
        <v>5</v>
      </c>
      <c r="C6889" s="4" t="s">
        <v>10</v>
      </c>
    </row>
    <row r="6890" spans="1:22">
      <c r="A6890" t="n">
        <v>65631</v>
      </c>
      <c r="B6890" s="27" t="n">
        <v>16</v>
      </c>
      <c r="C6890" s="7" t="n">
        <v>0</v>
      </c>
    </row>
    <row r="6891" spans="1:22">
      <c r="A6891" t="s">
        <v>4</v>
      </c>
      <c r="B6891" s="4" t="s">
        <v>5</v>
      </c>
      <c r="C6891" s="4" t="s">
        <v>10</v>
      </c>
      <c r="D6891" s="4" t="s">
        <v>7</v>
      </c>
      <c r="E6891" s="4" t="s">
        <v>7</v>
      </c>
      <c r="F6891" s="4" t="s">
        <v>8</v>
      </c>
    </row>
    <row r="6892" spans="1:22">
      <c r="A6892" t="n">
        <v>65634</v>
      </c>
      <c r="B6892" s="23" t="n">
        <v>20</v>
      </c>
      <c r="C6892" s="7" t="n">
        <v>2</v>
      </c>
      <c r="D6892" s="7" t="n">
        <v>3</v>
      </c>
      <c r="E6892" s="7" t="n">
        <v>10</v>
      </c>
      <c r="F6892" s="7" t="s">
        <v>289</v>
      </c>
    </row>
    <row r="6893" spans="1:22">
      <c r="A6893" t="s">
        <v>4</v>
      </c>
      <c r="B6893" s="4" t="s">
        <v>5</v>
      </c>
      <c r="C6893" s="4" t="s">
        <v>10</v>
      </c>
    </row>
    <row r="6894" spans="1:22">
      <c r="A6894" t="n">
        <v>65652</v>
      </c>
      <c r="B6894" s="27" t="n">
        <v>16</v>
      </c>
      <c r="C6894" s="7" t="n">
        <v>0</v>
      </c>
    </row>
    <row r="6895" spans="1:22">
      <c r="A6895" t="s">
        <v>4</v>
      </c>
      <c r="B6895" s="4" t="s">
        <v>5</v>
      </c>
      <c r="C6895" s="4" t="s">
        <v>10</v>
      </c>
      <c r="D6895" s="4" t="s">
        <v>7</v>
      </c>
      <c r="E6895" s="4" t="s">
        <v>7</v>
      </c>
      <c r="F6895" s="4" t="s">
        <v>8</v>
      </c>
    </row>
    <row r="6896" spans="1:22">
      <c r="A6896" t="n">
        <v>65655</v>
      </c>
      <c r="B6896" s="23" t="n">
        <v>20</v>
      </c>
      <c r="C6896" s="7" t="n">
        <v>4</v>
      </c>
      <c r="D6896" s="7" t="n">
        <v>3</v>
      </c>
      <c r="E6896" s="7" t="n">
        <v>10</v>
      </c>
      <c r="F6896" s="7" t="s">
        <v>289</v>
      </c>
    </row>
    <row r="6897" spans="1:22">
      <c r="A6897" t="s">
        <v>4</v>
      </c>
      <c r="B6897" s="4" t="s">
        <v>5</v>
      </c>
      <c r="C6897" s="4" t="s">
        <v>10</v>
      </c>
    </row>
    <row r="6898" spans="1:22">
      <c r="A6898" t="n">
        <v>65673</v>
      </c>
      <c r="B6898" s="27" t="n">
        <v>16</v>
      </c>
      <c r="C6898" s="7" t="n">
        <v>0</v>
      </c>
    </row>
    <row r="6899" spans="1:22">
      <c r="A6899" t="s">
        <v>4</v>
      </c>
      <c r="B6899" s="4" t="s">
        <v>5</v>
      </c>
      <c r="C6899" s="4" t="s">
        <v>10</v>
      </c>
      <c r="D6899" s="4" t="s">
        <v>7</v>
      </c>
      <c r="E6899" s="4" t="s">
        <v>7</v>
      </c>
      <c r="F6899" s="4" t="s">
        <v>8</v>
      </c>
    </row>
    <row r="6900" spans="1:22">
      <c r="A6900" t="n">
        <v>65676</v>
      </c>
      <c r="B6900" s="23" t="n">
        <v>20</v>
      </c>
      <c r="C6900" s="7" t="n">
        <v>7</v>
      </c>
      <c r="D6900" s="7" t="n">
        <v>3</v>
      </c>
      <c r="E6900" s="7" t="n">
        <v>10</v>
      </c>
      <c r="F6900" s="7" t="s">
        <v>289</v>
      </c>
    </row>
    <row r="6901" spans="1:22">
      <c r="A6901" t="s">
        <v>4</v>
      </c>
      <c r="B6901" s="4" t="s">
        <v>5</v>
      </c>
      <c r="C6901" s="4" t="s">
        <v>10</v>
      </c>
    </row>
    <row r="6902" spans="1:22">
      <c r="A6902" t="n">
        <v>65694</v>
      </c>
      <c r="B6902" s="27" t="n">
        <v>16</v>
      </c>
      <c r="C6902" s="7" t="n">
        <v>0</v>
      </c>
    </row>
    <row r="6903" spans="1:22">
      <c r="A6903" t="s">
        <v>4</v>
      </c>
      <c r="B6903" s="4" t="s">
        <v>5</v>
      </c>
      <c r="C6903" s="4" t="s">
        <v>10</v>
      </c>
      <c r="D6903" s="4" t="s">
        <v>7</v>
      </c>
      <c r="E6903" s="4" t="s">
        <v>7</v>
      </c>
      <c r="F6903" s="4" t="s">
        <v>8</v>
      </c>
    </row>
    <row r="6904" spans="1:22">
      <c r="A6904" t="n">
        <v>65697</v>
      </c>
      <c r="B6904" s="23" t="n">
        <v>20</v>
      </c>
      <c r="C6904" s="7" t="n">
        <v>8</v>
      </c>
      <c r="D6904" s="7" t="n">
        <v>3</v>
      </c>
      <c r="E6904" s="7" t="n">
        <v>10</v>
      </c>
      <c r="F6904" s="7" t="s">
        <v>289</v>
      </c>
    </row>
    <row r="6905" spans="1:22">
      <c r="A6905" t="s">
        <v>4</v>
      </c>
      <c r="B6905" s="4" t="s">
        <v>5</v>
      </c>
      <c r="C6905" s="4" t="s">
        <v>10</v>
      </c>
    </row>
    <row r="6906" spans="1:22">
      <c r="A6906" t="n">
        <v>65715</v>
      </c>
      <c r="B6906" s="27" t="n">
        <v>16</v>
      </c>
      <c r="C6906" s="7" t="n">
        <v>0</v>
      </c>
    </row>
    <row r="6907" spans="1:22">
      <c r="A6907" t="s">
        <v>4</v>
      </c>
      <c r="B6907" s="4" t="s">
        <v>5</v>
      </c>
      <c r="C6907" s="4" t="s">
        <v>10</v>
      </c>
      <c r="D6907" s="4" t="s">
        <v>7</v>
      </c>
      <c r="E6907" s="4" t="s">
        <v>7</v>
      </c>
      <c r="F6907" s="4" t="s">
        <v>8</v>
      </c>
    </row>
    <row r="6908" spans="1:22">
      <c r="A6908" t="n">
        <v>65718</v>
      </c>
      <c r="B6908" s="23" t="n">
        <v>20</v>
      </c>
      <c r="C6908" s="7" t="n">
        <v>9</v>
      </c>
      <c r="D6908" s="7" t="n">
        <v>3</v>
      </c>
      <c r="E6908" s="7" t="n">
        <v>10</v>
      </c>
      <c r="F6908" s="7" t="s">
        <v>289</v>
      </c>
    </row>
    <row r="6909" spans="1:22">
      <c r="A6909" t="s">
        <v>4</v>
      </c>
      <c r="B6909" s="4" t="s">
        <v>5</v>
      </c>
      <c r="C6909" s="4" t="s">
        <v>10</v>
      </c>
    </row>
    <row r="6910" spans="1:22">
      <c r="A6910" t="n">
        <v>65736</v>
      </c>
      <c r="B6910" s="27" t="n">
        <v>16</v>
      </c>
      <c r="C6910" s="7" t="n">
        <v>0</v>
      </c>
    </row>
    <row r="6911" spans="1:22">
      <c r="A6911" t="s">
        <v>4</v>
      </c>
      <c r="B6911" s="4" t="s">
        <v>5</v>
      </c>
      <c r="C6911" s="4" t="s">
        <v>10</v>
      </c>
      <c r="D6911" s="4" t="s">
        <v>7</v>
      </c>
      <c r="E6911" s="4" t="s">
        <v>7</v>
      </c>
      <c r="F6911" s="4" t="s">
        <v>8</v>
      </c>
    </row>
    <row r="6912" spans="1:22">
      <c r="A6912" t="n">
        <v>65739</v>
      </c>
      <c r="B6912" s="23" t="n">
        <v>20</v>
      </c>
      <c r="C6912" s="7" t="n">
        <v>16</v>
      </c>
      <c r="D6912" s="7" t="n">
        <v>3</v>
      </c>
      <c r="E6912" s="7" t="n">
        <v>10</v>
      </c>
      <c r="F6912" s="7" t="s">
        <v>289</v>
      </c>
    </row>
    <row r="6913" spans="1:6">
      <c r="A6913" t="s">
        <v>4</v>
      </c>
      <c r="B6913" s="4" t="s">
        <v>5</v>
      </c>
      <c r="C6913" s="4" t="s">
        <v>10</v>
      </c>
    </row>
    <row r="6914" spans="1:6">
      <c r="A6914" t="n">
        <v>65757</v>
      </c>
      <c r="B6914" s="27" t="n">
        <v>16</v>
      </c>
      <c r="C6914" s="7" t="n">
        <v>0</v>
      </c>
    </row>
    <row r="6915" spans="1:6">
      <c r="A6915" t="s">
        <v>4</v>
      </c>
      <c r="B6915" s="4" t="s">
        <v>5</v>
      </c>
      <c r="C6915" s="4" t="s">
        <v>10</v>
      </c>
      <c r="D6915" s="4" t="s">
        <v>7</v>
      </c>
      <c r="E6915" s="4" t="s">
        <v>7</v>
      </c>
      <c r="F6915" s="4" t="s">
        <v>8</v>
      </c>
    </row>
    <row r="6916" spans="1:6">
      <c r="A6916" t="n">
        <v>65760</v>
      </c>
      <c r="B6916" s="23" t="n">
        <v>20</v>
      </c>
      <c r="C6916" s="7" t="n">
        <v>15</v>
      </c>
      <c r="D6916" s="7" t="n">
        <v>3</v>
      </c>
      <c r="E6916" s="7" t="n">
        <v>10</v>
      </c>
      <c r="F6916" s="7" t="s">
        <v>289</v>
      </c>
    </row>
    <row r="6917" spans="1:6">
      <c r="A6917" t="s">
        <v>4</v>
      </c>
      <c r="B6917" s="4" t="s">
        <v>5</v>
      </c>
      <c r="C6917" s="4" t="s">
        <v>10</v>
      </c>
    </row>
    <row r="6918" spans="1:6">
      <c r="A6918" t="n">
        <v>65778</v>
      </c>
      <c r="B6918" s="27" t="n">
        <v>16</v>
      </c>
      <c r="C6918" s="7" t="n">
        <v>0</v>
      </c>
    </row>
    <row r="6919" spans="1:6">
      <c r="A6919" t="s">
        <v>4</v>
      </c>
      <c r="B6919" s="4" t="s">
        <v>5</v>
      </c>
      <c r="C6919" s="4" t="s">
        <v>10</v>
      </c>
      <c r="D6919" s="4" t="s">
        <v>7</v>
      </c>
      <c r="E6919" s="4" t="s">
        <v>7</v>
      </c>
      <c r="F6919" s="4" t="s">
        <v>8</v>
      </c>
    </row>
    <row r="6920" spans="1:6">
      <c r="A6920" t="n">
        <v>65781</v>
      </c>
      <c r="B6920" s="23" t="n">
        <v>20</v>
      </c>
      <c r="C6920" s="7" t="n">
        <v>14</v>
      </c>
      <c r="D6920" s="7" t="n">
        <v>3</v>
      </c>
      <c r="E6920" s="7" t="n">
        <v>10</v>
      </c>
      <c r="F6920" s="7" t="s">
        <v>289</v>
      </c>
    </row>
    <row r="6921" spans="1:6">
      <c r="A6921" t="s">
        <v>4</v>
      </c>
      <c r="B6921" s="4" t="s">
        <v>5</v>
      </c>
      <c r="C6921" s="4" t="s">
        <v>10</v>
      </c>
    </row>
    <row r="6922" spans="1:6">
      <c r="A6922" t="n">
        <v>65799</v>
      </c>
      <c r="B6922" s="27" t="n">
        <v>16</v>
      </c>
      <c r="C6922" s="7" t="n">
        <v>0</v>
      </c>
    </row>
    <row r="6923" spans="1:6">
      <c r="A6923" t="s">
        <v>4</v>
      </c>
      <c r="B6923" s="4" t="s">
        <v>5</v>
      </c>
      <c r="C6923" s="4" t="s">
        <v>10</v>
      </c>
      <c r="D6923" s="4" t="s">
        <v>7</v>
      </c>
      <c r="E6923" s="4" t="s">
        <v>7</v>
      </c>
      <c r="F6923" s="4" t="s">
        <v>8</v>
      </c>
    </row>
    <row r="6924" spans="1:6">
      <c r="A6924" t="n">
        <v>65802</v>
      </c>
      <c r="B6924" s="23" t="n">
        <v>20</v>
      </c>
      <c r="C6924" s="7" t="n">
        <v>7032</v>
      </c>
      <c r="D6924" s="7" t="n">
        <v>3</v>
      </c>
      <c r="E6924" s="7" t="n">
        <v>10</v>
      </c>
      <c r="F6924" s="7" t="s">
        <v>289</v>
      </c>
    </row>
    <row r="6925" spans="1:6">
      <c r="A6925" t="s">
        <v>4</v>
      </c>
      <c r="B6925" s="4" t="s">
        <v>5</v>
      </c>
      <c r="C6925" s="4" t="s">
        <v>10</v>
      </c>
    </row>
    <row r="6926" spans="1:6">
      <c r="A6926" t="n">
        <v>65820</v>
      </c>
      <c r="B6926" s="27" t="n">
        <v>16</v>
      </c>
      <c r="C6926" s="7" t="n">
        <v>0</v>
      </c>
    </row>
    <row r="6927" spans="1:6">
      <c r="A6927" t="s">
        <v>4</v>
      </c>
      <c r="B6927" s="4" t="s">
        <v>5</v>
      </c>
      <c r="C6927" s="4" t="s">
        <v>10</v>
      </c>
      <c r="D6927" s="4" t="s">
        <v>7</v>
      </c>
      <c r="E6927" s="4" t="s">
        <v>7</v>
      </c>
      <c r="F6927" s="4" t="s">
        <v>8</v>
      </c>
    </row>
    <row r="6928" spans="1:6">
      <c r="A6928" t="n">
        <v>65823</v>
      </c>
      <c r="B6928" s="23" t="n">
        <v>20</v>
      </c>
      <c r="C6928" s="7" t="n">
        <v>5703</v>
      </c>
      <c r="D6928" s="7" t="n">
        <v>3</v>
      </c>
      <c r="E6928" s="7" t="n">
        <v>10</v>
      </c>
      <c r="F6928" s="7" t="s">
        <v>289</v>
      </c>
    </row>
    <row r="6929" spans="1:6">
      <c r="A6929" t="s">
        <v>4</v>
      </c>
      <c r="B6929" s="4" t="s">
        <v>5</v>
      </c>
      <c r="C6929" s="4" t="s">
        <v>10</v>
      </c>
    </row>
    <row r="6930" spans="1:6">
      <c r="A6930" t="n">
        <v>65841</v>
      </c>
      <c r="B6930" s="27" t="n">
        <v>16</v>
      </c>
      <c r="C6930" s="7" t="n">
        <v>0</v>
      </c>
    </row>
    <row r="6931" spans="1:6">
      <c r="A6931" t="s">
        <v>4</v>
      </c>
      <c r="B6931" s="4" t="s">
        <v>5</v>
      </c>
      <c r="C6931" s="4" t="s">
        <v>10</v>
      </c>
      <c r="D6931" s="4" t="s">
        <v>7</v>
      </c>
      <c r="E6931" s="4" t="s">
        <v>7</v>
      </c>
      <c r="F6931" s="4" t="s">
        <v>8</v>
      </c>
    </row>
    <row r="6932" spans="1:6">
      <c r="A6932" t="n">
        <v>65844</v>
      </c>
      <c r="B6932" s="23" t="n">
        <v>20</v>
      </c>
      <c r="C6932" s="7" t="n">
        <v>5704</v>
      </c>
      <c r="D6932" s="7" t="n">
        <v>3</v>
      </c>
      <c r="E6932" s="7" t="n">
        <v>10</v>
      </c>
      <c r="F6932" s="7" t="s">
        <v>289</v>
      </c>
    </row>
    <row r="6933" spans="1:6">
      <c r="A6933" t="s">
        <v>4</v>
      </c>
      <c r="B6933" s="4" t="s">
        <v>5</v>
      </c>
      <c r="C6933" s="4" t="s">
        <v>10</v>
      </c>
    </row>
    <row r="6934" spans="1:6">
      <c r="A6934" t="n">
        <v>65862</v>
      </c>
      <c r="B6934" s="27" t="n">
        <v>16</v>
      </c>
      <c r="C6934" s="7" t="n">
        <v>0</v>
      </c>
    </row>
    <row r="6935" spans="1:6">
      <c r="A6935" t="s">
        <v>4</v>
      </c>
      <c r="B6935" s="4" t="s">
        <v>5</v>
      </c>
      <c r="C6935" s="4" t="s">
        <v>7</v>
      </c>
      <c r="D6935" s="4" t="s">
        <v>10</v>
      </c>
      <c r="E6935" s="4" t="s">
        <v>7</v>
      </c>
      <c r="F6935" s="4" t="s">
        <v>8</v>
      </c>
      <c r="G6935" s="4" t="s">
        <v>8</v>
      </c>
      <c r="H6935" s="4" t="s">
        <v>8</v>
      </c>
      <c r="I6935" s="4" t="s">
        <v>8</v>
      </c>
      <c r="J6935" s="4" t="s">
        <v>8</v>
      </c>
      <c r="K6935" s="4" t="s">
        <v>8</v>
      </c>
      <c r="L6935" s="4" t="s">
        <v>8</v>
      </c>
      <c r="M6935" s="4" t="s">
        <v>8</v>
      </c>
      <c r="N6935" s="4" t="s">
        <v>8</v>
      </c>
      <c r="O6935" s="4" t="s">
        <v>8</v>
      </c>
      <c r="P6935" s="4" t="s">
        <v>8</v>
      </c>
      <c r="Q6935" s="4" t="s">
        <v>8</v>
      </c>
      <c r="R6935" s="4" t="s">
        <v>8</v>
      </c>
      <c r="S6935" s="4" t="s">
        <v>8</v>
      </c>
      <c r="T6935" s="4" t="s">
        <v>8</v>
      </c>
      <c r="U6935" s="4" t="s">
        <v>8</v>
      </c>
    </row>
    <row r="6936" spans="1:6">
      <c r="A6936" t="n">
        <v>65865</v>
      </c>
      <c r="B6936" s="29" t="n">
        <v>36</v>
      </c>
      <c r="C6936" s="7" t="n">
        <v>8</v>
      </c>
      <c r="D6936" s="7" t="n">
        <v>1</v>
      </c>
      <c r="E6936" s="7" t="n">
        <v>0</v>
      </c>
      <c r="F6936" s="7" t="s">
        <v>500</v>
      </c>
      <c r="G6936" s="7" t="s">
        <v>20</v>
      </c>
      <c r="H6936" s="7" t="s">
        <v>20</v>
      </c>
      <c r="I6936" s="7" t="s">
        <v>20</v>
      </c>
      <c r="J6936" s="7" t="s">
        <v>20</v>
      </c>
      <c r="K6936" s="7" t="s">
        <v>20</v>
      </c>
      <c r="L6936" s="7" t="s">
        <v>20</v>
      </c>
      <c r="M6936" s="7" t="s">
        <v>20</v>
      </c>
      <c r="N6936" s="7" t="s">
        <v>20</v>
      </c>
      <c r="O6936" s="7" t="s">
        <v>20</v>
      </c>
      <c r="P6936" s="7" t="s">
        <v>20</v>
      </c>
      <c r="Q6936" s="7" t="s">
        <v>20</v>
      </c>
      <c r="R6936" s="7" t="s">
        <v>20</v>
      </c>
      <c r="S6936" s="7" t="s">
        <v>20</v>
      </c>
      <c r="T6936" s="7" t="s">
        <v>20</v>
      </c>
      <c r="U6936" s="7" t="s">
        <v>20</v>
      </c>
    </row>
    <row r="6937" spans="1:6">
      <c r="A6937" t="s">
        <v>4</v>
      </c>
      <c r="B6937" s="4" t="s">
        <v>5</v>
      </c>
      <c r="C6937" s="4" t="s">
        <v>7</v>
      </c>
      <c r="D6937" s="4" t="s">
        <v>10</v>
      </c>
      <c r="E6937" s="4" t="s">
        <v>7</v>
      </c>
      <c r="F6937" s="4" t="s">
        <v>8</v>
      </c>
      <c r="G6937" s="4" t="s">
        <v>8</v>
      </c>
      <c r="H6937" s="4" t="s">
        <v>8</v>
      </c>
      <c r="I6937" s="4" t="s">
        <v>8</v>
      </c>
      <c r="J6937" s="4" t="s">
        <v>8</v>
      </c>
      <c r="K6937" s="4" t="s">
        <v>8</v>
      </c>
      <c r="L6937" s="4" t="s">
        <v>8</v>
      </c>
      <c r="M6937" s="4" t="s">
        <v>8</v>
      </c>
      <c r="N6937" s="4" t="s">
        <v>8</v>
      </c>
      <c r="O6937" s="4" t="s">
        <v>8</v>
      </c>
      <c r="P6937" s="4" t="s">
        <v>8</v>
      </c>
      <c r="Q6937" s="4" t="s">
        <v>8</v>
      </c>
      <c r="R6937" s="4" t="s">
        <v>8</v>
      </c>
      <c r="S6937" s="4" t="s">
        <v>8</v>
      </c>
      <c r="T6937" s="4" t="s">
        <v>8</v>
      </c>
      <c r="U6937" s="4" t="s">
        <v>8</v>
      </c>
    </row>
    <row r="6938" spans="1:6">
      <c r="A6938" t="n">
        <v>65899</v>
      </c>
      <c r="B6938" s="29" t="n">
        <v>36</v>
      </c>
      <c r="C6938" s="7" t="n">
        <v>8</v>
      </c>
      <c r="D6938" s="7" t="n">
        <v>15</v>
      </c>
      <c r="E6938" s="7" t="n">
        <v>0</v>
      </c>
      <c r="F6938" s="7" t="s">
        <v>497</v>
      </c>
      <c r="G6938" s="7" t="s">
        <v>20</v>
      </c>
      <c r="H6938" s="7" t="s">
        <v>20</v>
      </c>
      <c r="I6938" s="7" t="s">
        <v>20</v>
      </c>
      <c r="J6938" s="7" t="s">
        <v>20</v>
      </c>
      <c r="K6938" s="7" t="s">
        <v>20</v>
      </c>
      <c r="L6938" s="7" t="s">
        <v>20</v>
      </c>
      <c r="M6938" s="7" t="s">
        <v>20</v>
      </c>
      <c r="N6938" s="7" t="s">
        <v>20</v>
      </c>
      <c r="O6938" s="7" t="s">
        <v>20</v>
      </c>
      <c r="P6938" s="7" t="s">
        <v>20</v>
      </c>
      <c r="Q6938" s="7" t="s">
        <v>20</v>
      </c>
      <c r="R6938" s="7" t="s">
        <v>20</v>
      </c>
      <c r="S6938" s="7" t="s">
        <v>20</v>
      </c>
      <c r="T6938" s="7" t="s">
        <v>20</v>
      </c>
      <c r="U6938" s="7" t="s">
        <v>20</v>
      </c>
    </row>
    <row r="6939" spans="1:6">
      <c r="A6939" t="s">
        <v>4</v>
      </c>
      <c r="B6939" s="4" t="s">
        <v>5</v>
      </c>
      <c r="C6939" s="4" t="s">
        <v>7</v>
      </c>
      <c r="D6939" s="4" t="s">
        <v>10</v>
      </c>
      <c r="E6939" s="4" t="s">
        <v>7</v>
      </c>
      <c r="F6939" s="4" t="s">
        <v>8</v>
      </c>
      <c r="G6939" s="4" t="s">
        <v>8</v>
      </c>
      <c r="H6939" s="4" t="s">
        <v>8</v>
      </c>
      <c r="I6939" s="4" t="s">
        <v>8</v>
      </c>
      <c r="J6939" s="4" t="s">
        <v>8</v>
      </c>
      <c r="K6939" s="4" t="s">
        <v>8</v>
      </c>
      <c r="L6939" s="4" t="s">
        <v>8</v>
      </c>
      <c r="M6939" s="4" t="s">
        <v>8</v>
      </c>
      <c r="N6939" s="4" t="s">
        <v>8</v>
      </c>
      <c r="O6939" s="4" t="s">
        <v>8</v>
      </c>
      <c r="P6939" s="4" t="s">
        <v>8</v>
      </c>
      <c r="Q6939" s="4" t="s">
        <v>8</v>
      </c>
      <c r="R6939" s="4" t="s">
        <v>8</v>
      </c>
      <c r="S6939" s="4" t="s">
        <v>8</v>
      </c>
      <c r="T6939" s="4" t="s">
        <v>8</v>
      </c>
      <c r="U6939" s="4" t="s">
        <v>8</v>
      </c>
    </row>
    <row r="6940" spans="1:6">
      <c r="A6940" t="n">
        <v>65931</v>
      </c>
      <c r="B6940" s="29" t="n">
        <v>36</v>
      </c>
      <c r="C6940" s="7" t="n">
        <v>8</v>
      </c>
      <c r="D6940" s="7" t="n">
        <v>14</v>
      </c>
      <c r="E6940" s="7" t="n">
        <v>0</v>
      </c>
      <c r="F6940" s="7" t="s">
        <v>634</v>
      </c>
      <c r="G6940" s="7" t="s">
        <v>20</v>
      </c>
      <c r="H6940" s="7" t="s">
        <v>20</v>
      </c>
      <c r="I6940" s="7" t="s">
        <v>20</v>
      </c>
      <c r="J6940" s="7" t="s">
        <v>20</v>
      </c>
      <c r="K6940" s="7" t="s">
        <v>20</v>
      </c>
      <c r="L6940" s="7" t="s">
        <v>20</v>
      </c>
      <c r="M6940" s="7" t="s">
        <v>20</v>
      </c>
      <c r="N6940" s="7" t="s">
        <v>20</v>
      </c>
      <c r="O6940" s="7" t="s">
        <v>20</v>
      </c>
      <c r="P6940" s="7" t="s">
        <v>20</v>
      </c>
      <c r="Q6940" s="7" t="s">
        <v>20</v>
      </c>
      <c r="R6940" s="7" t="s">
        <v>20</v>
      </c>
      <c r="S6940" s="7" t="s">
        <v>20</v>
      </c>
      <c r="T6940" s="7" t="s">
        <v>20</v>
      </c>
      <c r="U6940" s="7" t="s">
        <v>20</v>
      </c>
    </row>
    <row r="6941" spans="1:6">
      <c r="A6941" t="s">
        <v>4</v>
      </c>
      <c r="B6941" s="4" t="s">
        <v>5</v>
      </c>
      <c r="C6941" s="4" t="s">
        <v>7</v>
      </c>
      <c r="D6941" s="4" t="s">
        <v>10</v>
      </c>
      <c r="E6941" s="4" t="s">
        <v>7</v>
      </c>
      <c r="F6941" s="4" t="s">
        <v>8</v>
      </c>
      <c r="G6941" s="4" t="s">
        <v>8</v>
      </c>
      <c r="H6941" s="4" t="s">
        <v>8</v>
      </c>
      <c r="I6941" s="4" t="s">
        <v>8</v>
      </c>
      <c r="J6941" s="4" t="s">
        <v>8</v>
      </c>
      <c r="K6941" s="4" t="s">
        <v>8</v>
      </c>
      <c r="L6941" s="4" t="s">
        <v>8</v>
      </c>
      <c r="M6941" s="4" t="s">
        <v>8</v>
      </c>
      <c r="N6941" s="4" t="s">
        <v>8</v>
      </c>
      <c r="O6941" s="4" t="s">
        <v>8</v>
      </c>
      <c r="P6941" s="4" t="s">
        <v>8</v>
      </c>
      <c r="Q6941" s="4" t="s">
        <v>8</v>
      </c>
      <c r="R6941" s="4" t="s">
        <v>8</v>
      </c>
      <c r="S6941" s="4" t="s">
        <v>8</v>
      </c>
      <c r="T6941" s="4" t="s">
        <v>8</v>
      </c>
      <c r="U6941" s="4" t="s">
        <v>8</v>
      </c>
    </row>
    <row r="6942" spans="1:6">
      <c r="A6942" t="n">
        <v>65966</v>
      </c>
      <c r="B6942" s="29" t="n">
        <v>36</v>
      </c>
      <c r="C6942" s="7" t="n">
        <v>8</v>
      </c>
      <c r="D6942" s="7" t="n">
        <v>5704</v>
      </c>
      <c r="E6942" s="7" t="n">
        <v>0</v>
      </c>
      <c r="F6942" s="7" t="s">
        <v>149</v>
      </c>
      <c r="G6942" s="7" t="s">
        <v>20</v>
      </c>
      <c r="H6942" s="7" t="s">
        <v>20</v>
      </c>
      <c r="I6942" s="7" t="s">
        <v>20</v>
      </c>
      <c r="J6942" s="7" t="s">
        <v>20</v>
      </c>
      <c r="K6942" s="7" t="s">
        <v>20</v>
      </c>
      <c r="L6942" s="7" t="s">
        <v>20</v>
      </c>
      <c r="M6942" s="7" t="s">
        <v>20</v>
      </c>
      <c r="N6942" s="7" t="s">
        <v>20</v>
      </c>
      <c r="O6942" s="7" t="s">
        <v>20</v>
      </c>
      <c r="P6942" s="7" t="s">
        <v>20</v>
      </c>
      <c r="Q6942" s="7" t="s">
        <v>20</v>
      </c>
      <c r="R6942" s="7" t="s">
        <v>20</v>
      </c>
      <c r="S6942" s="7" t="s">
        <v>20</v>
      </c>
      <c r="T6942" s="7" t="s">
        <v>20</v>
      </c>
      <c r="U6942" s="7" t="s">
        <v>20</v>
      </c>
    </row>
    <row r="6943" spans="1:6">
      <c r="A6943" t="s">
        <v>4</v>
      </c>
      <c r="B6943" s="4" t="s">
        <v>5</v>
      </c>
      <c r="C6943" s="4" t="s">
        <v>7</v>
      </c>
    </row>
    <row r="6944" spans="1:6">
      <c r="A6944" t="n">
        <v>66000</v>
      </c>
      <c r="B6944" s="53" t="n">
        <v>116</v>
      </c>
      <c r="C6944" s="7" t="n">
        <v>0</v>
      </c>
    </row>
    <row r="6945" spans="1:21">
      <c r="A6945" t="s">
        <v>4</v>
      </c>
      <c r="B6945" s="4" t="s">
        <v>5</v>
      </c>
      <c r="C6945" s="4" t="s">
        <v>7</v>
      </c>
      <c r="D6945" s="4" t="s">
        <v>10</v>
      </c>
    </row>
    <row r="6946" spans="1:21">
      <c r="A6946" t="n">
        <v>66002</v>
      </c>
      <c r="B6946" s="53" t="n">
        <v>116</v>
      </c>
      <c r="C6946" s="7" t="n">
        <v>2</v>
      </c>
      <c r="D6946" s="7" t="n">
        <v>1</v>
      </c>
    </row>
    <row r="6947" spans="1:21">
      <c r="A6947" t="s">
        <v>4</v>
      </c>
      <c r="B6947" s="4" t="s">
        <v>5</v>
      </c>
      <c r="C6947" s="4" t="s">
        <v>7</v>
      </c>
      <c r="D6947" s="4" t="s">
        <v>16</v>
      </c>
    </row>
    <row r="6948" spans="1:21">
      <c r="A6948" t="n">
        <v>66006</v>
      </c>
      <c r="B6948" s="53" t="n">
        <v>116</v>
      </c>
      <c r="C6948" s="7" t="n">
        <v>5</v>
      </c>
      <c r="D6948" s="7" t="n">
        <v>1103626240</v>
      </c>
    </row>
    <row r="6949" spans="1:21">
      <c r="A6949" t="s">
        <v>4</v>
      </c>
      <c r="B6949" s="4" t="s">
        <v>5</v>
      </c>
      <c r="C6949" s="4" t="s">
        <v>7</v>
      </c>
      <c r="D6949" s="4" t="s">
        <v>10</v>
      </c>
    </row>
    <row r="6950" spans="1:21">
      <c r="A6950" t="n">
        <v>66012</v>
      </c>
      <c r="B6950" s="53" t="n">
        <v>116</v>
      </c>
      <c r="C6950" s="7" t="n">
        <v>6</v>
      </c>
      <c r="D6950" s="7" t="n">
        <v>1</v>
      </c>
    </row>
    <row r="6951" spans="1:21">
      <c r="A6951" t="s">
        <v>4</v>
      </c>
      <c r="B6951" s="4" t="s">
        <v>5</v>
      </c>
      <c r="C6951" s="4" t="s">
        <v>10</v>
      </c>
      <c r="D6951" s="4" t="s">
        <v>15</v>
      </c>
      <c r="E6951" s="4" t="s">
        <v>15</v>
      </c>
      <c r="F6951" s="4" t="s">
        <v>15</v>
      </c>
      <c r="G6951" s="4" t="s">
        <v>15</v>
      </c>
    </row>
    <row r="6952" spans="1:21">
      <c r="A6952" t="n">
        <v>66016</v>
      </c>
      <c r="B6952" s="26" t="n">
        <v>46</v>
      </c>
      <c r="C6952" s="7" t="n">
        <v>5703</v>
      </c>
      <c r="D6952" s="7" t="n">
        <v>3.90000009536743</v>
      </c>
      <c r="E6952" s="7" t="n">
        <v>1.5</v>
      </c>
      <c r="F6952" s="7" t="n">
        <v>1.25</v>
      </c>
      <c r="G6952" s="7" t="n">
        <v>0</v>
      </c>
    </row>
    <row r="6953" spans="1:21">
      <c r="A6953" t="s">
        <v>4</v>
      </c>
      <c r="B6953" s="4" t="s">
        <v>5</v>
      </c>
      <c r="C6953" s="4" t="s">
        <v>10</v>
      </c>
      <c r="D6953" s="4" t="s">
        <v>15</v>
      </c>
      <c r="E6953" s="4" t="s">
        <v>15</v>
      </c>
      <c r="F6953" s="4" t="s">
        <v>15</v>
      </c>
      <c r="G6953" s="4" t="s">
        <v>15</v>
      </c>
    </row>
    <row r="6954" spans="1:21">
      <c r="A6954" t="n">
        <v>66035</v>
      </c>
      <c r="B6954" s="26" t="n">
        <v>46</v>
      </c>
      <c r="C6954" s="7" t="n">
        <v>5704</v>
      </c>
      <c r="D6954" s="7" t="n">
        <v>0</v>
      </c>
      <c r="E6954" s="7" t="n">
        <v>0</v>
      </c>
      <c r="F6954" s="7" t="n">
        <v>6.59999990463257</v>
      </c>
      <c r="G6954" s="7" t="n">
        <v>0</v>
      </c>
    </row>
    <row r="6955" spans="1:21">
      <c r="A6955" t="s">
        <v>4</v>
      </c>
      <c r="B6955" s="4" t="s">
        <v>5</v>
      </c>
      <c r="C6955" s="4" t="s">
        <v>10</v>
      </c>
      <c r="D6955" s="4" t="s">
        <v>10</v>
      </c>
      <c r="E6955" s="4" t="s">
        <v>10</v>
      </c>
    </row>
    <row r="6956" spans="1:21">
      <c r="A6956" t="n">
        <v>66054</v>
      </c>
      <c r="B6956" s="34" t="n">
        <v>61</v>
      </c>
      <c r="C6956" s="7" t="n">
        <v>5704</v>
      </c>
      <c r="D6956" s="7" t="n">
        <v>0</v>
      </c>
      <c r="E6956" s="7" t="n">
        <v>0</v>
      </c>
    </row>
    <row r="6957" spans="1:21">
      <c r="A6957" t="s">
        <v>4</v>
      </c>
      <c r="B6957" s="4" t="s">
        <v>5</v>
      </c>
      <c r="C6957" s="4" t="s">
        <v>10</v>
      </c>
      <c r="D6957" s="4" t="s">
        <v>7</v>
      </c>
      <c r="E6957" s="4" t="s">
        <v>8</v>
      </c>
      <c r="F6957" s="4" t="s">
        <v>15</v>
      </c>
      <c r="G6957" s="4" t="s">
        <v>15</v>
      </c>
      <c r="H6957" s="4" t="s">
        <v>15</v>
      </c>
    </row>
    <row r="6958" spans="1:21">
      <c r="A6958" t="n">
        <v>66061</v>
      </c>
      <c r="B6958" s="30" t="n">
        <v>48</v>
      </c>
      <c r="C6958" s="7" t="n">
        <v>5704</v>
      </c>
      <c r="D6958" s="7" t="n">
        <v>0</v>
      </c>
      <c r="E6958" s="7" t="s">
        <v>149</v>
      </c>
      <c r="F6958" s="7" t="n">
        <v>-1</v>
      </c>
      <c r="G6958" s="7" t="n">
        <v>1</v>
      </c>
      <c r="H6958" s="7" t="n">
        <v>1.40129846432482e-45</v>
      </c>
    </row>
    <row r="6959" spans="1:21">
      <c r="A6959" t="s">
        <v>4</v>
      </c>
      <c r="B6959" s="4" t="s">
        <v>5</v>
      </c>
      <c r="C6959" s="4" t="s">
        <v>10</v>
      </c>
      <c r="D6959" s="4" t="s">
        <v>15</v>
      </c>
      <c r="E6959" s="4" t="s">
        <v>15</v>
      </c>
      <c r="F6959" s="4" t="s">
        <v>15</v>
      </c>
      <c r="G6959" s="4" t="s">
        <v>15</v>
      </c>
    </row>
    <row r="6960" spans="1:21">
      <c r="A6960" t="n">
        <v>66091</v>
      </c>
      <c r="B6960" s="26" t="n">
        <v>46</v>
      </c>
      <c r="C6960" s="7" t="n">
        <v>0</v>
      </c>
      <c r="D6960" s="7" t="n">
        <v>0</v>
      </c>
      <c r="E6960" s="7" t="n">
        <v>0.00999999977648258</v>
      </c>
      <c r="F6960" s="7" t="n">
        <v>8.25</v>
      </c>
      <c r="G6960" s="7" t="n">
        <v>180</v>
      </c>
    </row>
    <row r="6961" spans="1:8">
      <c r="A6961" t="s">
        <v>4</v>
      </c>
      <c r="B6961" s="4" t="s">
        <v>5</v>
      </c>
      <c r="C6961" s="4" t="s">
        <v>10</v>
      </c>
      <c r="D6961" s="4" t="s">
        <v>15</v>
      </c>
      <c r="E6961" s="4" t="s">
        <v>15</v>
      </c>
      <c r="F6961" s="4" t="s">
        <v>15</v>
      </c>
      <c r="G6961" s="4" t="s">
        <v>15</v>
      </c>
    </row>
    <row r="6962" spans="1:8">
      <c r="A6962" t="n">
        <v>66110</v>
      </c>
      <c r="B6962" s="26" t="n">
        <v>46</v>
      </c>
      <c r="C6962" s="7" t="n">
        <v>2</v>
      </c>
      <c r="D6962" s="7" t="n">
        <v>-0.319999992847443</v>
      </c>
      <c r="E6962" s="7" t="n">
        <v>0</v>
      </c>
      <c r="F6962" s="7" t="n">
        <v>9.5</v>
      </c>
      <c r="G6962" s="7" t="n">
        <v>173.699996948242</v>
      </c>
    </row>
    <row r="6963" spans="1:8">
      <c r="A6963" t="s">
        <v>4</v>
      </c>
      <c r="B6963" s="4" t="s">
        <v>5</v>
      </c>
      <c r="C6963" s="4" t="s">
        <v>10</v>
      </c>
      <c r="D6963" s="4" t="s">
        <v>15</v>
      </c>
      <c r="E6963" s="4" t="s">
        <v>15</v>
      </c>
      <c r="F6963" s="4" t="s">
        <v>15</v>
      </c>
      <c r="G6963" s="4" t="s">
        <v>15</v>
      </c>
    </row>
    <row r="6964" spans="1:8">
      <c r="A6964" t="n">
        <v>66129</v>
      </c>
      <c r="B6964" s="26" t="n">
        <v>46</v>
      </c>
      <c r="C6964" s="7" t="n">
        <v>1</v>
      </c>
      <c r="D6964" s="7" t="n">
        <v>0.490000009536743</v>
      </c>
      <c r="E6964" s="7" t="n">
        <v>0</v>
      </c>
      <c r="F6964" s="7" t="n">
        <v>8.64999961853027</v>
      </c>
      <c r="G6964" s="7" t="n">
        <v>-169.699996948242</v>
      </c>
    </row>
    <row r="6965" spans="1:8">
      <c r="A6965" t="s">
        <v>4</v>
      </c>
      <c r="B6965" s="4" t="s">
        <v>5</v>
      </c>
      <c r="C6965" s="4" t="s">
        <v>10</v>
      </c>
      <c r="D6965" s="4" t="s">
        <v>15</v>
      </c>
      <c r="E6965" s="4" t="s">
        <v>15</v>
      </c>
      <c r="F6965" s="4" t="s">
        <v>15</v>
      </c>
      <c r="G6965" s="4" t="s">
        <v>15</v>
      </c>
    </row>
    <row r="6966" spans="1:8">
      <c r="A6966" t="n">
        <v>66148</v>
      </c>
      <c r="B6966" s="26" t="n">
        <v>46</v>
      </c>
      <c r="C6966" s="7" t="n">
        <v>15</v>
      </c>
      <c r="D6966" s="7" t="n">
        <v>-1.8400000333786</v>
      </c>
      <c r="E6966" s="7" t="n">
        <v>0</v>
      </c>
      <c r="F6966" s="7" t="n">
        <v>8.81999969482422</v>
      </c>
      <c r="G6966" s="7" t="n">
        <v>140.300003051758</v>
      </c>
    </row>
    <row r="6967" spans="1:8">
      <c r="A6967" t="s">
        <v>4</v>
      </c>
      <c r="B6967" s="4" t="s">
        <v>5</v>
      </c>
      <c r="C6967" s="4" t="s">
        <v>10</v>
      </c>
      <c r="D6967" s="4" t="s">
        <v>15</v>
      </c>
      <c r="E6967" s="4" t="s">
        <v>15</v>
      </c>
      <c r="F6967" s="4" t="s">
        <v>15</v>
      </c>
      <c r="G6967" s="4" t="s">
        <v>15</v>
      </c>
    </row>
    <row r="6968" spans="1:8">
      <c r="A6968" t="n">
        <v>66167</v>
      </c>
      <c r="B6968" s="26" t="n">
        <v>46</v>
      </c>
      <c r="C6968" s="7" t="n">
        <v>4</v>
      </c>
      <c r="D6968" s="7" t="n">
        <v>-1.27999997138977</v>
      </c>
      <c r="E6968" s="7" t="n">
        <v>0</v>
      </c>
      <c r="F6968" s="7" t="n">
        <v>9.38000011444092</v>
      </c>
      <c r="G6968" s="7" t="n">
        <v>155.300003051758</v>
      </c>
    </row>
    <row r="6969" spans="1:8">
      <c r="A6969" t="s">
        <v>4</v>
      </c>
      <c r="B6969" s="4" t="s">
        <v>5</v>
      </c>
      <c r="C6969" s="4" t="s">
        <v>10</v>
      </c>
      <c r="D6969" s="4" t="s">
        <v>15</v>
      </c>
      <c r="E6969" s="4" t="s">
        <v>15</v>
      </c>
      <c r="F6969" s="4" t="s">
        <v>15</v>
      </c>
      <c r="G6969" s="4" t="s">
        <v>15</v>
      </c>
    </row>
    <row r="6970" spans="1:8">
      <c r="A6970" t="n">
        <v>66186</v>
      </c>
      <c r="B6970" s="26" t="n">
        <v>46</v>
      </c>
      <c r="C6970" s="7" t="n">
        <v>7</v>
      </c>
      <c r="D6970" s="7" t="n">
        <v>-0.850000023841858</v>
      </c>
      <c r="E6970" s="7" t="n">
        <v>0</v>
      </c>
      <c r="F6970" s="7" t="n">
        <v>8.39000034332275</v>
      </c>
      <c r="G6970" s="7" t="n">
        <v>154.699996948242</v>
      </c>
    </row>
    <row r="6971" spans="1:8">
      <c r="A6971" t="s">
        <v>4</v>
      </c>
      <c r="B6971" s="4" t="s">
        <v>5</v>
      </c>
      <c r="C6971" s="4" t="s">
        <v>10</v>
      </c>
      <c r="D6971" s="4" t="s">
        <v>15</v>
      </c>
      <c r="E6971" s="4" t="s">
        <v>15</v>
      </c>
      <c r="F6971" s="4" t="s">
        <v>15</v>
      </c>
      <c r="G6971" s="4" t="s">
        <v>15</v>
      </c>
    </row>
    <row r="6972" spans="1:8">
      <c r="A6972" t="n">
        <v>66205</v>
      </c>
      <c r="B6972" s="26" t="n">
        <v>46</v>
      </c>
      <c r="C6972" s="7" t="n">
        <v>8</v>
      </c>
      <c r="D6972" s="7" t="n">
        <v>0.75</v>
      </c>
      <c r="E6972" s="7" t="n">
        <v>0</v>
      </c>
      <c r="F6972" s="7" t="n">
        <v>9.30000019073486</v>
      </c>
      <c r="G6972" s="7" t="n">
        <v>-164.5</v>
      </c>
    </row>
    <row r="6973" spans="1:8">
      <c r="A6973" t="s">
        <v>4</v>
      </c>
      <c r="B6973" s="4" t="s">
        <v>5</v>
      </c>
      <c r="C6973" s="4" t="s">
        <v>10</v>
      </c>
      <c r="D6973" s="4" t="s">
        <v>15</v>
      </c>
      <c r="E6973" s="4" t="s">
        <v>15</v>
      </c>
      <c r="F6973" s="4" t="s">
        <v>15</v>
      </c>
      <c r="G6973" s="4" t="s">
        <v>15</v>
      </c>
    </row>
    <row r="6974" spans="1:8">
      <c r="A6974" t="n">
        <v>66224</v>
      </c>
      <c r="B6974" s="26" t="n">
        <v>46</v>
      </c>
      <c r="C6974" s="7" t="n">
        <v>9</v>
      </c>
      <c r="D6974" s="7" t="n">
        <v>1.14999997615814</v>
      </c>
      <c r="E6974" s="7" t="n">
        <v>0</v>
      </c>
      <c r="F6974" s="7" t="n">
        <v>8.31999969482422</v>
      </c>
      <c r="G6974" s="7" t="n">
        <v>-150.899993896484</v>
      </c>
    </row>
    <row r="6975" spans="1:8">
      <c r="A6975" t="s">
        <v>4</v>
      </c>
      <c r="B6975" s="4" t="s">
        <v>5</v>
      </c>
      <c r="C6975" s="4" t="s">
        <v>10</v>
      </c>
      <c r="D6975" s="4" t="s">
        <v>15</v>
      </c>
      <c r="E6975" s="4" t="s">
        <v>15</v>
      </c>
      <c r="F6975" s="4" t="s">
        <v>15</v>
      </c>
      <c r="G6975" s="4" t="s">
        <v>15</v>
      </c>
    </row>
    <row r="6976" spans="1:8">
      <c r="A6976" t="n">
        <v>66243</v>
      </c>
      <c r="B6976" s="26" t="n">
        <v>46</v>
      </c>
      <c r="C6976" s="7" t="n">
        <v>16</v>
      </c>
      <c r="D6976" s="7" t="n">
        <v>-2.25</v>
      </c>
      <c r="E6976" s="7" t="n">
        <v>0</v>
      </c>
      <c r="F6976" s="7" t="n">
        <v>8</v>
      </c>
      <c r="G6976" s="7" t="n">
        <v>121.900001525879</v>
      </c>
    </row>
    <row r="6977" spans="1:7">
      <c r="A6977" t="s">
        <v>4</v>
      </c>
      <c r="B6977" s="4" t="s">
        <v>5</v>
      </c>
      <c r="C6977" s="4" t="s">
        <v>10</v>
      </c>
      <c r="D6977" s="4" t="s">
        <v>15</v>
      </c>
      <c r="E6977" s="4" t="s">
        <v>15</v>
      </c>
      <c r="F6977" s="4" t="s">
        <v>15</v>
      </c>
      <c r="G6977" s="4" t="s">
        <v>15</v>
      </c>
    </row>
    <row r="6978" spans="1:7">
      <c r="A6978" t="n">
        <v>66262</v>
      </c>
      <c r="B6978" s="26" t="n">
        <v>46</v>
      </c>
      <c r="C6978" s="7" t="n">
        <v>14</v>
      </c>
      <c r="D6978" s="7" t="n">
        <v>-1.35000002384186</v>
      </c>
      <c r="E6978" s="7" t="n">
        <v>0</v>
      </c>
      <c r="F6978" s="7" t="n">
        <v>7.90000009536743</v>
      </c>
      <c r="G6978" s="7" t="n">
        <v>133.899993896484</v>
      </c>
    </row>
    <row r="6979" spans="1:7">
      <c r="A6979" t="s">
        <v>4</v>
      </c>
      <c r="B6979" s="4" t="s">
        <v>5</v>
      </c>
      <c r="C6979" s="4" t="s">
        <v>10</v>
      </c>
      <c r="D6979" s="4" t="s">
        <v>15</v>
      </c>
      <c r="E6979" s="4" t="s">
        <v>15</v>
      </c>
      <c r="F6979" s="4" t="s">
        <v>15</v>
      </c>
      <c r="G6979" s="4" t="s">
        <v>15</v>
      </c>
    </row>
    <row r="6980" spans="1:7">
      <c r="A6980" t="n">
        <v>66281</v>
      </c>
      <c r="B6980" s="26" t="n">
        <v>46</v>
      </c>
      <c r="C6980" s="7" t="n">
        <v>7032</v>
      </c>
      <c r="D6980" s="7" t="n">
        <v>-0.449999988079071</v>
      </c>
      <c r="E6980" s="7" t="n">
        <v>0</v>
      </c>
      <c r="F6980" s="7" t="n">
        <v>8.5</v>
      </c>
      <c r="G6980" s="7" t="n">
        <v>166.699996948242</v>
      </c>
    </row>
    <row r="6981" spans="1:7">
      <c r="A6981" t="s">
        <v>4</v>
      </c>
      <c r="B6981" s="4" t="s">
        <v>5</v>
      </c>
      <c r="C6981" s="4" t="s">
        <v>10</v>
      </c>
      <c r="D6981" s="4" t="s">
        <v>10</v>
      </c>
      <c r="E6981" s="4" t="s">
        <v>15</v>
      </c>
      <c r="F6981" s="4" t="s">
        <v>7</v>
      </c>
    </row>
    <row r="6982" spans="1:7">
      <c r="A6982" t="n">
        <v>66300</v>
      </c>
      <c r="B6982" s="64" t="n">
        <v>53</v>
      </c>
      <c r="C6982" s="7" t="n">
        <v>0</v>
      </c>
      <c r="D6982" s="7" t="n">
        <v>5704</v>
      </c>
      <c r="E6982" s="7" t="n">
        <v>0</v>
      </c>
      <c r="F6982" s="7" t="n">
        <v>0</v>
      </c>
    </row>
    <row r="6983" spans="1:7">
      <c r="A6983" t="s">
        <v>4</v>
      </c>
      <c r="B6983" s="4" t="s">
        <v>5</v>
      </c>
      <c r="C6983" s="4" t="s">
        <v>10</v>
      </c>
      <c r="D6983" s="4" t="s">
        <v>10</v>
      </c>
      <c r="E6983" s="4" t="s">
        <v>15</v>
      </c>
      <c r="F6983" s="4" t="s">
        <v>7</v>
      </c>
    </row>
    <row r="6984" spans="1:7">
      <c r="A6984" t="n">
        <v>66310</v>
      </c>
      <c r="B6984" s="64" t="n">
        <v>53</v>
      </c>
      <c r="C6984" s="7" t="n">
        <v>1</v>
      </c>
      <c r="D6984" s="7" t="n">
        <v>5704</v>
      </c>
      <c r="E6984" s="7" t="n">
        <v>0</v>
      </c>
      <c r="F6984" s="7" t="n">
        <v>0</v>
      </c>
    </row>
    <row r="6985" spans="1:7">
      <c r="A6985" t="s">
        <v>4</v>
      </c>
      <c r="B6985" s="4" t="s">
        <v>5</v>
      </c>
      <c r="C6985" s="4" t="s">
        <v>10</v>
      </c>
      <c r="D6985" s="4" t="s">
        <v>10</v>
      </c>
      <c r="E6985" s="4" t="s">
        <v>15</v>
      </c>
      <c r="F6985" s="4" t="s">
        <v>7</v>
      </c>
    </row>
    <row r="6986" spans="1:7">
      <c r="A6986" t="n">
        <v>66320</v>
      </c>
      <c r="B6986" s="64" t="n">
        <v>53</v>
      </c>
      <c r="C6986" s="7" t="n">
        <v>2</v>
      </c>
      <c r="D6986" s="7" t="n">
        <v>5704</v>
      </c>
      <c r="E6986" s="7" t="n">
        <v>0</v>
      </c>
      <c r="F6986" s="7" t="n">
        <v>0</v>
      </c>
    </row>
    <row r="6987" spans="1:7">
      <c r="A6987" t="s">
        <v>4</v>
      </c>
      <c r="B6987" s="4" t="s">
        <v>5</v>
      </c>
      <c r="C6987" s="4" t="s">
        <v>10</v>
      </c>
      <c r="D6987" s="4" t="s">
        <v>10</v>
      </c>
      <c r="E6987" s="4" t="s">
        <v>15</v>
      </c>
      <c r="F6987" s="4" t="s">
        <v>7</v>
      </c>
    </row>
    <row r="6988" spans="1:7">
      <c r="A6988" t="n">
        <v>66330</v>
      </c>
      <c r="B6988" s="64" t="n">
        <v>53</v>
      </c>
      <c r="C6988" s="7" t="n">
        <v>4</v>
      </c>
      <c r="D6988" s="7" t="n">
        <v>5704</v>
      </c>
      <c r="E6988" s="7" t="n">
        <v>0</v>
      </c>
      <c r="F6988" s="7" t="n">
        <v>0</v>
      </c>
    </row>
    <row r="6989" spans="1:7">
      <c r="A6989" t="s">
        <v>4</v>
      </c>
      <c r="B6989" s="4" t="s">
        <v>5</v>
      </c>
      <c r="C6989" s="4" t="s">
        <v>10</v>
      </c>
      <c r="D6989" s="4" t="s">
        <v>10</v>
      </c>
      <c r="E6989" s="4" t="s">
        <v>15</v>
      </c>
      <c r="F6989" s="4" t="s">
        <v>7</v>
      </c>
    </row>
    <row r="6990" spans="1:7">
      <c r="A6990" t="n">
        <v>66340</v>
      </c>
      <c r="B6990" s="64" t="n">
        <v>53</v>
      </c>
      <c r="C6990" s="7" t="n">
        <v>7</v>
      </c>
      <c r="D6990" s="7" t="n">
        <v>5704</v>
      </c>
      <c r="E6990" s="7" t="n">
        <v>0</v>
      </c>
      <c r="F6990" s="7" t="n">
        <v>0</v>
      </c>
    </row>
    <row r="6991" spans="1:7">
      <c r="A6991" t="s">
        <v>4</v>
      </c>
      <c r="B6991" s="4" t="s">
        <v>5</v>
      </c>
      <c r="C6991" s="4" t="s">
        <v>10</v>
      </c>
      <c r="D6991" s="4" t="s">
        <v>10</v>
      </c>
      <c r="E6991" s="4" t="s">
        <v>15</v>
      </c>
      <c r="F6991" s="4" t="s">
        <v>7</v>
      </c>
    </row>
    <row r="6992" spans="1:7">
      <c r="A6992" t="n">
        <v>66350</v>
      </c>
      <c r="B6992" s="64" t="n">
        <v>53</v>
      </c>
      <c r="C6992" s="7" t="n">
        <v>8</v>
      </c>
      <c r="D6992" s="7" t="n">
        <v>5704</v>
      </c>
      <c r="E6992" s="7" t="n">
        <v>0</v>
      </c>
      <c r="F6992" s="7" t="n">
        <v>0</v>
      </c>
    </row>
    <row r="6993" spans="1:7">
      <c r="A6993" t="s">
        <v>4</v>
      </c>
      <c r="B6993" s="4" t="s">
        <v>5</v>
      </c>
      <c r="C6993" s="4" t="s">
        <v>10</v>
      </c>
      <c r="D6993" s="4" t="s">
        <v>10</v>
      </c>
      <c r="E6993" s="4" t="s">
        <v>15</v>
      </c>
      <c r="F6993" s="4" t="s">
        <v>7</v>
      </c>
    </row>
    <row r="6994" spans="1:7">
      <c r="A6994" t="n">
        <v>66360</v>
      </c>
      <c r="B6994" s="64" t="n">
        <v>53</v>
      </c>
      <c r="C6994" s="7" t="n">
        <v>9</v>
      </c>
      <c r="D6994" s="7" t="n">
        <v>5704</v>
      </c>
      <c r="E6994" s="7" t="n">
        <v>0</v>
      </c>
      <c r="F6994" s="7" t="n">
        <v>0</v>
      </c>
    </row>
    <row r="6995" spans="1:7">
      <c r="A6995" t="s">
        <v>4</v>
      </c>
      <c r="B6995" s="4" t="s">
        <v>5</v>
      </c>
      <c r="C6995" s="4" t="s">
        <v>10</v>
      </c>
      <c r="D6995" s="4" t="s">
        <v>10</v>
      </c>
      <c r="E6995" s="4" t="s">
        <v>15</v>
      </c>
      <c r="F6995" s="4" t="s">
        <v>7</v>
      </c>
    </row>
    <row r="6996" spans="1:7">
      <c r="A6996" t="n">
        <v>66370</v>
      </c>
      <c r="B6996" s="64" t="n">
        <v>53</v>
      </c>
      <c r="C6996" s="7" t="n">
        <v>16</v>
      </c>
      <c r="D6996" s="7" t="n">
        <v>5704</v>
      </c>
      <c r="E6996" s="7" t="n">
        <v>0</v>
      </c>
      <c r="F6996" s="7" t="n">
        <v>0</v>
      </c>
    </row>
    <row r="6997" spans="1:7">
      <c r="A6997" t="s">
        <v>4</v>
      </c>
      <c r="B6997" s="4" t="s">
        <v>5</v>
      </c>
      <c r="C6997" s="4" t="s">
        <v>10</v>
      </c>
      <c r="D6997" s="4" t="s">
        <v>10</v>
      </c>
      <c r="E6997" s="4" t="s">
        <v>15</v>
      </c>
      <c r="F6997" s="4" t="s">
        <v>7</v>
      </c>
    </row>
    <row r="6998" spans="1:7">
      <c r="A6998" t="n">
        <v>66380</v>
      </c>
      <c r="B6998" s="64" t="n">
        <v>53</v>
      </c>
      <c r="C6998" s="7" t="n">
        <v>15</v>
      </c>
      <c r="D6998" s="7" t="n">
        <v>5704</v>
      </c>
      <c r="E6998" s="7" t="n">
        <v>0</v>
      </c>
      <c r="F6998" s="7" t="n">
        <v>0</v>
      </c>
    </row>
    <row r="6999" spans="1:7">
      <c r="A6999" t="s">
        <v>4</v>
      </c>
      <c r="B6999" s="4" t="s">
        <v>5</v>
      </c>
      <c r="C6999" s="4" t="s">
        <v>10</v>
      </c>
      <c r="D6999" s="4" t="s">
        <v>10</v>
      </c>
      <c r="E6999" s="4" t="s">
        <v>15</v>
      </c>
      <c r="F6999" s="4" t="s">
        <v>7</v>
      </c>
    </row>
    <row r="7000" spans="1:7">
      <c r="A7000" t="n">
        <v>66390</v>
      </c>
      <c r="B7000" s="64" t="n">
        <v>53</v>
      </c>
      <c r="C7000" s="7" t="n">
        <v>14</v>
      </c>
      <c r="D7000" s="7" t="n">
        <v>5704</v>
      </c>
      <c r="E7000" s="7" t="n">
        <v>0</v>
      </c>
      <c r="F7000" s="7" t="n">
        <v>0</v>
      </c>
    </row>
    <row r="7001" spans="1:7">
      <c r="A7001" t="s">
        <v>4</v>
      </c>
      <c r="B7001" s="4" t="s">
        <v>5</v>
      </c>
      <c r="C7001" s="4" t="s">
        <v>10</v>
      </c>
      <c r="D7001" s="4" t="s">
        <v>10</v>
      </c>
      <c r="E7001" s="4" t="s">
        <v>15</v>
      </c>
      <c r="F7001" s="4" t="s">
        <v>7</v>
      </c>
    </row>
    <row r="7002" spans="1:7">
      <c r="A7002" t="n">
        <v>66400</v>
      </c>
      <c r="B7002" s="64" t="n">
        <v>53</v>
      </c>
      <c r="C7002" s="7" t="n">
        <v>7032</v>
      </c>
      <c r="D7002" s="7" t="n">
        <v>5704</v>
      </c>
      <c r="E7002" s="7" t="n">
        <v>0</v>
      </c>
      <c r="F7002" s="7" t="n">
        <v>0</v>
      </c>
    </row>
    <row r="7003" spans="1:7">
      <c r="A7003" t="s">
        <v>4</v>
      </c>
      <c r="B7003" s="4" t="s">
        <v>5</v>
      </c>
      <c r="C7003" s="4" t="s">
        <v>10</v>
      </c>
      <c r="D7003" s="4" t="s">
        <v>10</v>
      </c>
      <c r="E7003" s="4" t="s">
        <v>10</v>
      </c>
    </row>
    <row r="7004" spans="1:7">
      <c r="A7004" t="n">
        <v>66410</v>
      </c>
      <c r="B7004" s="34" t="n">
        <v>61</v>
      </c>
      <c r="C7004" s="7" t="n">
        <v>0</v>
      </c>
      <c r="D7004" s="7" t="n">
        <v>5704</v>
      </c>
      <c r="E7004" s="7" t="n">
        <v>0</v>
      </c>
    </row>
    <row r="7005" spans="1:7">
      <c r="A7005" t="s">
        <v>4</v>
      </c>
      <c r="B7005" s="4" t="s">
        <v>5</v>
      </c>
      <c r="C7005" s="4" t="s">
        <v>10</v>
      </c>
      <c r="D7005" s="4" t="s">
        <v>10</v>
      </c>
      <c r="E7005" s="4" t="s">
        <v>10</v>
      </c>
    </row>
    <row r="7006" spans="1:7">
      <c r="A7006" t="n">
        <v>66417</v>
      </c>
      <c r="B7006" s="34" t="n">
        <v>61</v>
      </c>
      <c r="C7006" s="7" t="n">
        <v>1</v>
      </c>
      <c r="D7006" s="7" t="n">
        <v>5704</v>
      </c>
      <c r="E7006" s="7" t="n">
        <v>0</v>
      </c>
    </row>
    <row r="7007" spans="1:7">
      <c r="A7007" t="s">
        <v>4</v>
      </c>
      <c r="B7007" s="4" t="s">
        <v>5</v>
      </c>
      <c r="C7007" s="4" t="s">
        <v>10</v>
      </c>
      <c r="D7007" s="4" t="s">
        <v>10</v>
      </c>
      <c r="E7007" s="4" t="s">
        <v>10</v>
      </c>
    </row>
    <row r="7008" spans="1:7">
      <c r="A7008" t="n">
        <v>66424</v>
      </c>
      <c r="B7008" s="34" t="n">
        <v>61</v>
      </c>
      <c r="C7008" s="7" t="n">
        <v>2</v>
      </c>
      <c r="D7008" s="7" t="n">
        <v>5704</v>
      </c>
      <c r="E7008" s="7" t="n">
        <v>0</v>
      </c>
    </row>
    <row r="7009" spans="1:6">
      <c r="A7009" t="s">
        <v>4</v>
      </c>
      <c r="B7009" s="4" t="s">
        <v>5</v>
      </c>
      <c r="C7009" s="4" t="s">
        <v>10</v>
      </c>
      <c r="D7009" s="4" t="s">
        <v>10</v>
      </c>
      <c r="E7009" s="4" t="s">
        <v>10</v>
      </c>
    </row>
    <row r="7010" spans="1:6">
      <c r="A7010" t="n">
        <v>66431</v>
      </c>
      <c r="B7010" s="34" t="n">
        <v>61</v>
      </c>
      <c r="C7010" s="7" t="n">
        <v>4</v>
      </c>
      <c r="D7010" s="7" t="n">
        <v>5704</v>
      </c>
      <c r="E7010" s="7" t="n">
        <v>0</v>
      </c>
    </row>
    <row r="7011" spans="1:6">
      <c r="A7011" t="s">
        <v>4</v>
      </c>
      <c r="B7011" s="4" t="s">
        <v>5</v>
      </c>
      <c r="C7011" s="4" t="s">
        <v>10</v>
      </c>
      <c r="D7011" s="4" t="s">
        <v>10</v>
      </c>
      <c r="E7011" s="4" t="s">
        <v>10</v>
      </c>
    </row>
    <row r="7012" spans="1:6">
      <c r="A7012" t="n">
        <v>66438</v>
      </c>
      <c r="B7012" s="34" t="n">
        <v>61</v>
      </c>
      <c r="C7012" s="7" t="n">
        <v>7</v>
      </c>
      <c r="D7012" s="7" t="n">
        <v>5704</v>
      </c>
      <c r="E7012" s="7" t="n">
        <v>0</v>
      </c>
    </row>
    <row r="7013" spans="1:6">
      <c r="A7013" t="s">
        <v>4</v>
      </c>
      <c r="B7013" s="4" t="s">
        <v>5</v>
      </c>
      <c r="C7013" s="4" t="s">
        <v>10</v>
      </c>
      <c r="D7013" s="4" t="s">
        <v>10</v>
      </c>
      <c r="E7013" s="4" t="s">
        <v>10</v>
      </c>
    </row>
    <row r="7014" spans="1:6">
      <c r="A7014" t="n">
        <v>66445</v>
      </c>
      <c r="B7014" s="34" t="n">
        <v>61</v>
      </c>
      <c r="C7014" s="7" t="n">
        <v>8</v>
      </c>
      <c r="D7014" s="7" t="n">
        <v>5704</v>
      </c>
      <c r="E7014" s="7" t="n">
        <v>0</v>
      </c>
    </row>
    <row r="7015" spans="1:6">
      <c r="A7015" t="s">
        <v>4</v>
      </c>
      <c r="B7015" s="4" t="s">
        <v>5</v>
      </c>
      <c r="C7015" s="4" t="s">
        <v>10</v>
      </c>
      <c r="D7015" s="4" t="s">
        <v>10</v>
      </c>
      <c r="E7015" s="4" t="s">
        <v>10</v>
      </c>
    </row>
    <row r="7016" spans="1:6">
      <c r="A7016" t="n">
        <v>66452</v>
      </c>
      <c r="B7016" s="34" t="n">
        <v>61</v>
      </c>
      <c r="C7016" s="7" t="n">
        <v>9</v>
      </c>
      <c r="D7016" s="7" t="n">
        <v>5704</v>
      </c>
      <c r="E7016" s="7" t="n">
        <v>0</v>
      </c>
    </row>
    <row r="7017" spans="1:6">
      <c r="A7017" t="s">
        <v>4</v>
      </c>
      <c r="B7017" s="4" t="s">
        <v>5</v>
      </c>
      <c r="C7017" s="4" t="s">
        <v>10</v>
      </c>
      <c r="D7017" s="4" t="s">
        <v>10</v>
      </c>
      <c r="E7017" s="4" t="s">
        <v>10</v>
      </c>
    </row>
    <row r="7018" spans="1:6">
      <c r="A7018" t="n">
        <v>66459</v>
      </c>
      <c r="B7018" s="34" t="n">
        <v>61</v>
      </c>
      <c r="C7018" s="7" t="n">
        <v>16</v>
      </c>
      <c r="D7018" s="7" t="n">
        <v>5704</v>
      </c>
      <c r="E7018" s="7" t="n">
        <v>0</v>
      </c>
    </row>
    <row r="7019" spans="1:6">
      <c r="A7019" t="s">
        <v>4</v>
      </c>
      <c r="B7019" s="4" t="s">
        <v>5</v>
      </c>
      <c r="C7019" s="4" t="s">
        <v>10</v>
      </c>
      <c r="D7019" s="4" t="s">
        <v>10</v>
      </c>
      <c r="E7019" s="4" t="s">
        <v>10</v>
      </c>
    </row>
    <row r="7020" spans="1:6">
      <c r="A7020" t="n">
        <v>66466</v>
      </c>
      <c r="B7020" s="34" t="n">
        <v>61</v>
      </c>
      <c r="C7020" s="7" t="n">
        <v>15</v>
      </c>
      <c r="D7020" s="7" t="n">
        <v>5704</v>
      </c>
      <c r="E7020" s="7" t="n">
        <v>0</v>
      </c>
    </row>
    <row r="7021" spans="1:6">
      <c r="A7021" t="s">
        <v>4</v>
      </c>
      <c r="B7021" s="4" t="s">
        <v>5</v>
      </c>
      <c r="C7021" s="4" t="s">
        <v>10</v>
      </c>
      <c r="D7021" s="4" t="s">
        <v>10</v>
      </c>
      <c r="E7021" s="4" t="s">
        <v>10</v>
      </c>
    </row>
    <row r="7022" spans="1:6">
      <c r="A7022" t="n">
        <v>66473</v>
      </c>
      <c r="B7022" s="34" t="n">
        <v>61</v>
      </c>
      <c r="C7022" s="7" t="n">
        <v>14</v>
      </c>
      <c r="D7022" s="7" t="n">
        <v>5704</v>
      </c>
      <c r="E7022" s="7" t="n">
        <v>0</v>
      </c>
    </row>
    <row r="7023" spans="1:6">
      <c r="A7023" t="s">
        <v>4</v>
      </c>
      <c r="B7023" s="4" t="s">
        <v>5</v>
      </c>
      <c r="C7023" s="4" t="s">
        <v>10</v>
      </c>
      <c r="D7023" s="4" t="s">
        <v>10</v>
      </c>
      <c r="E7023" s="4" t="s">
        <v>10</v>
      </c>
    </row>
    <row r="7024" spans="1:6">
      <c r="A7024" t="n">
        <v>66480</v>
      </c>
      <c r="B7024" s="34" t="n">
        <v>61</v>
      </c>
      <c r="C7024" s="7" t="n">
        <v>7032</v>
      </c>
      <c r="D7024" s="7" t="n">
        <v>5704</v>
      </c>
      <c r="E7024" s="7" t="n">
        <v>0</v>
      </c>
    </row>
    <row r="7025" spans="1:5">
      <c r="A7025" t="s">
        <v>4</v>
      </c>
      <c r="B7025" s="4" t="s">
        <v>5</v>
      </c>
      <c r="C7025" s="4" t="s">
        <v>7</v>
      </c>
      <c r="D7025" s="4" t="s">
        <v>7</v>
      </c>
      <c r="E7025" s="4" t="s">
        <v>15</v>
      </c>
      <c r="F7025" s="4" t="s">
        <v>15</v>
      </c>
      <c r="G7025" s="4" t="s">
        <v>15</v>
      </c>
      <c r="H7025" s="4" t="s">
        <v>10</v>
      </c>
    </row>
    <row r="7026" spans="1:5">
      <c r="A7026" t="n">
        <v>66487</v>
      </c>
      <c r="B7026" s="54" t="n">
        <v>45</v>
      </c>
      <c r="C7026" s="7" t="n">
        <v>2</v>
      </c>
      <c r="D7026" s="7" t="n">
        <v>3</v>
      </c>
      <c r="E7026" s="7" t="n">
        <v>0.0500000007450581</v>
      </c>
      <c r="F7026" s="7" t="n">
        <v>1.55999994277954</v>
      </c>
      <c r="G7026" s="7" t="n">
        <v>7.8600001335144</v>
      </c>
      <c r="H7026" s="7" t="n">
        <v>0</v>
      </c>
    </row>
    <row r="7027" spans="1:5">
      <c r="A7027" t="s">
        <v>4</v>
      </c>
      <c r="B7027" s="4" t="s">
        <v>5</v>
      </c>
      <c r="C7027" s="4" t="s">
        <v>7</v>
      </c>
      <c r="D7027" s="4" t="s">
        <v>7</v>
      </c>
      <c r="E7027" s="4" t="s">
        <v>15</v>
      </c>
      <c r="F7027" s="4" t="s">
        <v>15</v>
      </c>
      <c r="G7027" s="4" t="s">
        <v>15</v>
      </c>
      <c r="H7027" s="4" t="s">
        <v>10</v>
      </c>
      <c r="I7027" s="4" t="s">
        <v>7</v>
      </c>
    </row>
    <row r="7028" spans="1:5">
      <c r="A7028" t="n">
        <v>66504</v>
      </c>
      <c r="B7028" s="54" t="n">
        <v>45</v>
      </c>
      <c r="C7028" s="7" t="n">
        <v>4</v>
      </c>
      <c r="D7028" s="7" t="n">
        <v>3</v>
      </c>
      <c r="E7028" s="7" t="n">
        <v>7.30000019073486</v>
      </c>
      <c r="F7028" s="7" t="n">
        <v>136.039993286133</v>
      </c>
      <c r="G7028" s="7" t="n">
        <v>0</v>
      </c>
      <c r="H7028" s="7" t="n">
        <v>0</v>
      </c>
      <c r="I7028" s="7" t="n">
        <v>0</v>
      </c>
    </row>
    <row r="7029" spans="1:5">
      <c r="A7029" t="s">
        <v>4</v>
      </c>
      <c r="B7029" s="4" t="s">
        <v>5</v>
      </c>
      <c r="C7029" s="4" t="s">
        <v>7</v>
      </c>
      <c r="D7029" s="4" t="s">
        <v>7</v>
      </c>
      <c r="E7029" s="4" t="s">
        <v>15</v>
      </c>
      <c r="F7029" s="4" t="s">
        <v>10</v>
      </c>
    </row>
    <row r="7030" spans="1:5">
      <c r="A7030" t="n">
        <v>66522</v>
      </c>
      <c r="B7030" s="54" t="n">
        <v>45</v>
      </c>
      <c r="C7030" s="7" t="n">
        <v>5</v>
      </c>
      <c r="D7030" s="7" t="n">
        <v>3</v>
      </c>
      <c r="E7030" s="7" t="n">
        <v>3.40000009536743</v>
      </c>
      <c r="F7030" s="7" t="n">
        <v>0</v>
      </c>
    </row>
    <row r="7031" spans="1:5">
      <c r="A7031" t="s">
        <v>4</v>
      </c>
      <c r="B7031" s="4" t="s">
        <v>5</v>
      </c>
      <c r="C7031" s="4" t="s">
        <v>7</v>
      </c>
      <c r="D7031" s="4" t="s">
        <v>7</v>
      </c>
      <c r="E7031" s="4" t="s">
        <v>15</v>
      </c>
      <c r="F7031" s="4" t="s">
        <v>10</v>
      </c>
    </row>
    <row r="7032" spans="1:5">
      <c r="A7032" t="n">
        <v>66531</v>
      </c>
      <c r="B7032" s="54" t="n">
        <v>45</v>
      </c>
      <c r="C7032" s="7" t="n">
        <v>11</v>
      </c>
      <c r="D7032" s="7" t="n">
        <v>3</v>
      </c>
      <c r="E7032" s="7" t="n">
        <v>34</v>
      </c>
      <c r="F7032" s="7" t="n">
        <v>0</v>
      </c>
    </row>
    <row r="7033" spans="1:5">
      <c r="A7033" t="s">
        <v>4</v>
      </c>
      <c r="B7033" s="4" t="s">
        <v>5</v>
      </c>
      <c r="C7033" s="4" t="s">
        <v>7</v>
      </c>
      <c r="D7033" s="4" t="s">
        <v>7</v>
      </c>
      <c r="E7033" s="4" t="s">
        <v>15</v>
      </c>
      <c r="F7033" s="4" t="s">
        <v>15</v>
      </c>
      <c r="G7033" s="4" t="s">
        <v>15</v>
      </c>
      <c r="H7033" s="4" t="s">
        <v>10</v>
      </c>
    </row>
    <row r="7034" spans="1:5">
      <c r="A7034" t="n">
        <v>66540</v>
      </c>
      <c r="B7034" s="54" t="n">
        <v>45</v>
      </c>
      <c r="C7034" s="7" t="n">
        <v>2</v>
      </c>
      <c r="D7034" s="7" t="n">
        <v>3</v>
      </c>
      <c r="E7034" s="7" t="n">
        <v>0.0599999986588955</v>
      </c>
      <c r="F7034" s="7" t="n">
        <v>1.1599999666214</v>
      </c>
      <c r="G7034" s="7" t="n">
        <v>7.78999996185303</v>
      </c>
      <c r="H7034" s="7" t="n">
        <v>4000</v>
      </c>
    </row>
    <row r="7035" spans="1:5">
      <c r="A7035" t="s">
        <v>4</v>
      </c>
      <c r="B7035" s="4" t="s">
        <v>5</v>
      </c>
      <c r="C7035" s="4" t="s">
        <v>7</v>
      </c>
      <c r="D7035" s="4" t="s">
        <v>10</v>
      </c>
      <c r="E7035" s="4" t="s">
        <v>15</v>
      </c>
    </row>
    <row r="7036" spans="1:5">
      <c r="A7036" t="n">
        <v>66557</v>
      </c>
      <c r="B7036" s="41" t="n">
        <v>58</v>
      </c>
      <c r="C7036" s="7" t="n">
        <v>100</v>
      </c>
      <c r="D7036" s="7" t="n">
        <v>2000</v>
      </c>
      <c r="E7036" s="7" t="n">
        <v>1</v>
      </c>
    </row>
    <row r="7037" spans="1:5">
      <c r="A7037" t="s">
        <v>4</v>
      </c>
      <c r="B7037" s="4" t="s">
        <v>5</v>
      </c>
      <c r="C7037" s="4" t="s">
        <v>7</v>
      </c>
      <c r="D7037" s="4" t="s">
        <v>10</v>
      </c>
    </row>
    <row r="7038" spans="1:5">
      <c r="A7038" t="n">
        <v>66565</v>
      </c>
      <c r="B7038" s="41" t="n">
        <v>58</v>
      </c>
      <c r="C7038" s="7" t="n">
        <v>255</v>
      </c>
      <c r="D7038" s="7" t="n">
        <v>0</v>
      </c>
    </row>
    <row r="7039" spans="1:5">
      <c r="A7039" t="s">
        <v>4</v>
      </c>
      <c r="B7039" s="4" t="s">
        <v>5</v>
      </c>
      <c r="C7039" s="4" t="s">
        <v>7</v>
      </c>
      <c r="D7039" s="4" t="s">
        <v>10</v>
      </c>
    </row>
    <row r="7040" spans="1:5">
      <c r="A7040" t="n">
        <v>66569</v>
      </c>
      <c r="B7040" s="54" t="n">
        <v>45</v>
      </c>
      <c r="C7040" s="7" t="n">
        <v>7</v>
      </c>
      <c r="D7040" s="7" t="n">
        <v>255</v>
      </c>
    </row>
    <row r="7041" spans="1:9">
      <c r="A7041" t="s">
        <v>4</v>
      </c>
      <c r="B7041" s="4" t="s">
        <v>5</v>
      </c>
      <c r="C7041" s="4" t="s">
        <v>7</v>
      </c>
      <c r="D7041" s="4" t="s">
        <v>10</v>
      </c>
      <c r="E7041" s="4" t="s">
        <v>8</v>
      </c>
    </row>
    <row r="7042" spans="1:9">
      <c r="A7042" t="n">
        <v>66573</v>
      </c>
      <c r="B7042" s="32" t="n">
        <v>51</v>
      </c>
      <c r="C7042" s="7" t="n">
        <v>4</v>
      </c>
      <c r="D7042" s="7" t="n">
        <v>5704</v>
      </c>
      <c r="E7042" s="7" t="s">
        <v>58</v>
      </c>
    </row>
    <row r="7043" spans="1:9">
      <c r="A7043" t="s">
        <v>4</v>
      </c>
      <c r="B7043" s="4" t="s">
        <v>5</v>
      </c>
      <c r="C7043" s="4" t="s">
        <v>10</v>
      </c>
    </row>
    <row r="7044" spans="1:9">
      <c r="A7044" t="n">
        <v>66587</v>
      </c>
      <c r="B7044" s="27" t="n">
        <v>16</v>
      </c>
      <c r="C7044" s="7" t="n">
        <v>0</v>
      </c>
    </row>
    <row r="7045" spans="1:9">
      <c r="A7045" t="s">
        <v>4</v>
      </c>
      <c r="B7045" s="4" t="s">
        <v>5</v>
      </c>
      <c r="C7045" s="4" t="s">
        <v>10</v>
      </c>
      <c r="D7045" s="4" t="s">
        <v>59</v>
      </c>
      <c r="E7045" s="4" t="s">
        <v>7</v>
      </c>
      <c r="F7045" s="4" t="s">
        <v>7</v>
      </c>
      <c r="G7045" s="4" t="s">
        <v>59</v>
      </c>
      <c r="H7045" s="4" t="s">
        <v>7</v>
      </c>
      <c r="I7045" s="4" t="s">
        <v>7</v>
      </c>
    </row>
    <row r="7046" spans="1:9">
      <c r="A7046" t="n">
        <v>66590</v>
      </c>
      <c r="B7046" s="37" t="n">
        <v>26</v>
      </c>
      <c r="C7046" s="7" t="n">
        <v>5704</v>
      </c>
      <c r="D7046" s="7" t="s">
        <v>635</v>
      </c>
      <c r="E7046" s="7" t="n">
        <v>2</v>
      </c>
      <c r="F7046" s="7" t="n">
        <v>3</v>
      </c>
      <c r="G7046" s="7" t="s">
        <v>636</v>
      </c>
      <c r="H7046" s="7" t="n">
        <v>2</v>
      </c>
      <c r="I7046" s="7" t="n">
        <v>0</v>
      </c>
    </row>
    <row r="7047" spans="1:9">
      <c r="A7047" t="s">
        <v>4</v>
      </c>
      <c r="B7047" s="4" t="s">
        <v>5</v>
      </c>
    </row>
    <row r="7048" spans="1:9">
      <c r="A7048" t="n">
        <v>66650</v>
      </c>
      <c r="B7048" s="38" t="n">
        <v>28</v>
      </c>
    </row>
    <row r="7049" spans="1:9">
      <c r="A7049" t="s">
        <v>4</v>
      </c>
      <c r="B7049" s="4" t="s">
        <v>5</v>
      </c>
      <c r="C7049" s="4" t="s">
        <v>7</v>
      </c>
      <c r="D7049" s="4" t="s">
        <v>10</v>
      </c>
      <c r="E7049" s="4" t="s">
        <v>8</v>
      </c>
    </row>
    <row r="7050" spans="1:9">
      <c r="A7050" t="n">
        <v>66651</v>
      </c>
      <c r="B7050" s="32" t="n">
        <v>51</v>
      </c>
      <c r="C7050" s="7" t="n">
        <v>4</v>
      </c>
      <c r="D7050" s="7" t="n">
        <v>4</v>
      </c>
      <c r="E7050" s="7" t="s">
        <v>63</v>
      </c>
    </row>
    <row r="7051" spans="1:9">
      <c r="A7051" t="s">
        <v>4</v>
      </c>
      <c r="B7051" s="4" t="s">
        <v>5</v>
      </c>
      <c r="C7051" s="4" t="s">
        <v>10</v>
      </c>
    </row>
    <row r="7052" spans="1:9">
      <c r="A7052" t="n">
        <v>66664</v>
      </c>
      <c r="B7052" s="27" t="n">
        <v>16</v>
      </c>
      <c r="C7052" s="7" t="n">
        <v>0</v>
      </c>
    </row>
    <row r="7053" spans="1:9">
      <c r="A7053" t="s">
        <v>4</v>
      </c>
      <c r="B7053" s="4" t="s">
        <v>5</v>
      </c>
      <c r="C7053" s="4" t="s">
        <v>10</v>
      </c>
      <c r="D7053" s="4" t="s">
        <v>59</v>
      </c>
      <c r="E7053" s="4" t="s">
        <v>7</v>
      </c>
      <c r="F7053" s="4" t="s">
        <v>7</v>
      </c>
    </row>
    <row r="7054" spans="1:9">
      <c r="A7054" t="n">
        <v>66667</v>
      </c>
      <c r="B7054" s="37" t="n">
        <v>26</v>
      </c>
      <c r="C7054" s="7" t="n">
        <v>4</v>
      </c>
      <c r="D7054" s="7" t="s">
        <v>637</v>
      </c>
      <c r="E7054" s="7" t="n">
        <v>2</v>
      </c>
      <c r="F7054" s="7" t="n">
        <v>0</v>
      </c>
    </row>
    <row r="7055" spans="1:9">
      <c r="A7055" t="s">
        <v>4</v>
      </c>
      <c r="B7055" s="4" t="s">
        <v>5</v>
      </c>
    </row>
    <row r="7056" spans="1:9">
      <c r="A7056" t="n">
        <v>66785</v>
      </c>
      <c r="B7056" s="38" t="n">
        <v>28</v>
      </c>
    </row>
    <row r="7057" spans="1:9">
      <c r="A7057" t="s">
        <v>4</v>
      </c>
      <c r="B7057" s="4" t="s">
        <v>5</v>
      </c>
      <c r="C7057" s="4" t="s">
        <v>7</v>
      </c>
      <c r="D7057" s="4" t="s">
        <v>10</v>
      </c>
      <c r="E7057" s="4" t="s">
        <v>8</v>
      </c>
    </row>
    <row r="7058" spans="1:9">
      <c r="A7058" t="n">
        <v>66786</v>
      </c>
      <c r="B7058" s="32" t="n">
        <v>51</v>
      </c>
      <c r="C7058" s="7" t="n">
        <v>4</v>
      </c>
      <c r="D7058" s="7" t="n">
        <v>9</v>
      </c>
      <c r="E7058" s="7" t="s">
        <v>510</v>
      </c>
    </row>
    <row r="7059" spans="1:9">
      <c r="A7059" t="s">
        <v>4</v>
      </c>
      <c r="B7059" s="4" t="s">
        <v>5</v>
      </c>
      <c r="C7059" s="4" t="s">
        <v>10</v>
      </c>
    </row>
    <row r="7060" spans="1:9">
      <c r="A7060" t="n">
        <v>66800</v>
      </c>
      <c r="B7060" s="27" t="n">
        <v>16</v>
      </c>
      <c r="C7060" s="7" t="n">
        <v>0</v>
      </c>
    </row>
    <row r="7061" spans="1:9">
      <c r="A7061" t="s">
        <v>4</v>
      </c>
      <c r="B7061" s="4" t="s">
        <v>5</v>
      </c>
      <c r="C7061" s="4" t="s">
        <v>10</v>
      </c>
      <c r="D7061" s="4" t="s">
        <v>59</v>
      </c>
      <c r="E7061" s="4" t="s">
        <v>7</v>
      </c>
      <c r="F7061" s="4" t="s">
        <v>7</v>
      </c>
    </row>
    <row r="7062" spans="1:9">
      <c r="A7062" t="n">
        <v>66803</v>
      </c>
      <c r="B7062" s="37" t="n">
        <v>26</v>
      </c>
      <c r="C7062" s="7" t="n">
        <v>9</v>
      </c>
      <c r="D7062" s="7" t="s">
        <v>638</v>
      </c>
      <c r="E7062" s="7" t="n">
        <v>2</v>
      </c>
      <c r="F7062" s="7" t="n">
        <v>0</v>
      </c>
    </row>
    <row r="7063" spans="1:9">
      <c r="A7063" t="s">
        <v>4</v>
      </c>
      <c r="B7063" s="4" t="s">
        <v>5</v>
      </c>
    </row>
    <row r="7064" spans="1:9">
      <c r="A7064" t="n">
        <v>66841</v>
      </c>
      <c r="B7064" s="38" t="n">
        <v>28</v>
      </c>
    </row>
    <row r="7065" spans="1:9">
      <c r="A7065" t="s">
        <v>4</v>
      </c>
      <c r="B7065" s="4" t="s">
        <v>5</v>
      </c>
      <c r="C7065" s="4" t="s">
        <v>7</v>
      </c>
      <c r="D7065" s="4" t="s">
        <v>10</v>
      </c>
      <c r="E7065" s="4" t="s">
        <v>8</v>
      </c>
    </row>
    <row r="7066" spans="1:9">
      <c r="A7066" t="n">
        <v>66842</v>
      </c>
      <c r="B7066" s="32" t="n">
        <v>51</v>
      </c>
      <c r="C7066" s="7" t="n">
        <v>4</v>
      </c>
      <c r="D7066" s="7" t="n">
        <v>7</v>
      </c>
      <c r="E7066" s="7" t="s">
        <v>125</v>
      </c>
    </row>
    <row r="7067" spans="1:9">
      <c r="A7067" t="s">
        <v>4</v>
      </c>
      <c r="B7067" s="4" t="s">
        <v>5</v>
      </c>
      <c r="C7067" s="4" t="s">
        <v>10</v>
      </c>
    </row>
    <row r="7068" spans="1:9">
      <c r="A7068" t="n">
        <v>66856</v>
      </c>
      <c r="B7068" s="27" t="n">
        <v>16</v>
      </c>
      <c r="C7068" s="7" t="n">
        <v>0</v>
      </c>
    </row>
    <row r="7069" spans="1:9">
      <c r="A7069" t="s">
        <v>4</v>
      </c>
      <c r="B7069" s="4" t="s">
        <v>5</v>
      </c>
      <c r="C7069" s="4" t="s">
        <v>10</v>
      </c>
      <c r="D7069" s="4" t="s">
        <v>59</v>
      </c>
      <c r="E7069" s="4" t="s">
        <v>7</v>
      </c>
      <c r="F7069" s="4" t="s">
        <v>7</v>
      </c>
    </row>
    <row r="7070" spans="1:9">
      <c r="A7070" t="n">
        <v>66859</v>
      </c>
      <c r="B7070" s="37" t="n">
        <v>26</v>
      </c>
      <c r="C7070" s="7" t="n">
        <v>7</v>
      </c>
      <c r="D7070" s="7" t="s">
        <v>639</v>
      </c>
      <c r="E7070" s="7" t="n">
        <v>2</v>
      </c>
      <c r="F7070" s="7" t="n">
        <v>0</v>
      </c>
    </row>
    <row r="7071" spans="1:9">
      <c r="A7071" t="s">
        <v>4</v>
      </c>
      <c r="B7071" s="4" t="s">
        <v>5</v>
      </c>
    </row>
    <row r="7072" spans="1:9">
      <c r="A7072" t="n">
        <v>66898</v>
      </c>
      <c r="B7072" s="38" t="n">
        <v>28</v>
      </c>
    </row>
    <row r="7073" spans="1:6">
      <c r="A7073" t="s">
        <v>4</v>
      </c>
      <c r="B7073" s="4" t="s">
        <v>5</v>
      </c>
      <c r="C7073" s="4" t="s">
        <v>10</v>
      </c>
      <c r="D7073" s="4" t="s">
        <v>10</v>
      </c>
      <c r="E7073" s="4" t="s">
        <v>10</v>
      </c>
    </row>
    <row r="7074" spans="1:6">
      <c r="A7074" t="n">
        <v>66899</v>
      </c>
      <c r="B7074" s="34" t="n">
        <v>61</v>
      </c>
      <c r="C7074" s="7" t="n">
        <v>0</v>
      </c>
      <c r="D7074" s="7" t="n">
        <v>7</v>
      </c>
      <c r="E7074" s="7" t="n">
        <v>1000</v>
      </c>
    </row>
    <row r="7075" spans="1:6">
      <c r="A7075" t="s">
        <v>4</v>
      </c>
      <c r="B7075" s="4" t="s">
        <v>5</v>
      </c>
      <c r="C7075" s="4" t="s">
        <v>7</v>
      </c>
      <c r="D7075" s="4" t="s">
        <v>10</v>
      </c>
      <c r="E7075" s="4" t="s">
        <v>8</v>
      </c>
    </row>
    <row r="7076" spans="1:6">
      <c r="A7076" t="n">
        <v>66906</v>
      </c>
      <c r="B7076" s="32" t="n">
        <v>51</v>
      </c>
      <c r="C7076" s="7" t="n">
        <v>4</v>
      </c>
      <c r="D7076" s="7" t="n">
        <v>0</v>
      </c>
      <c r="E7076" s="7" t="s">
        <v>362</v>
      </c>
    </row>
    <row r="7077" spans="1:6">
      <c r="A7077" t="s">
        <v>4</v>
      </c>
      <c r="B7077" s="4" t="s">
        <v>5</v>
      </c>
      <c r="C7077" s="4" t="s">
        <v>10</v>
      </c>
    </row>
    <row r="7078" spans="1:6">
      <c r="A7078" t="n">
        <v>66919</v>
      </c>
      <c r="B7078" s="27" t="n">
        <v>16</v>
      </c>
      <c r="C7078" s="7" t="n">
        <v>0</v>
      </c>
    </row>
    <row r="7079" spans="1:6">
      <c r="A7079" t="s">
        <v>4</v>
      </c>
      <c r="B7079" s="4" t="s">
        <v>5</v>
      </c>
      <c r="C7079" s="4" t="s">
        <v>10</v>
      </c>
      <c r="D7079" s="4" t="s">
        <v>59</v>
      </c>
      <c r="E7079" s="4" t="s">
        <v>7</v>
      </c>
      <c r="F7079" s="4" t="s">
        <v>7</v>
      </c>
    </row>
    <row r="7080" spans="1:6">
      <c r="A7080" t="n">
        <v>66922</v>
      </c>
      <c r="B7080" s="37" t="n">
        <v>26</v>
      </c>
      <c r="C7080" s="7" t="n">
        <v>0</v>
      </c>
      <c r="D7080" s="7" t="s">
        <v>640</v>
      </c>
      <c r="E7080" s="7" t="n">
        <v>2</v>
      </c>
      <c r="F7080" s="7" t="n">
        <v>0</v>
      </c>
    </row>
    <row r="7081" spans="1:6">
      <c r="A7081" t="s">
        <v>4</v>
      </c>
      <c r="B7081" s="4" t="s">
        <v>5</v>
      </c>
    </row>
    <row r="7082" spans="1:6">
      <c r="A7082" t="n">
        <v>66942</v>
      </c>
      <c r="B7082" s="38" t="n">
        <v>28</v>
      </c>
    </row>
    <row r="7083" spans="1:6">
      <c r="A7083" t="s">
        <v>4</v>
      </c>
      <c r="B7083" s="4" t="s">
        <v>5</v>
      </c>
      <c r="C7083" s="4" t="s">
        <v>7</v>
      </c>
      <c r="D7083" s="4" t="s">
        <v>10</v>
      </c>
      <c r="E7083" s="4" t="s">
        <v>8</v>
      </c>
    </row>
    <row r="7084" spans="1:6">
      <c r="A7084" t="n">
        <v>66943</v>
      </c>
      <c r="B7084" s="32" t="n">
        <v>51</v>
      </c>
      <c r="C7084" s="7" t="n">
        <v>4</v>
      </c>
      <c r="D7084" s="7" t="n">
        <v>5704</v>
      </c>
      <c r="E7084" s="7" t="s">
        <v>510</v>
      </c>
    </row>
    <row r="7085" spans="1:6">
      <c r="A7085" t="s">
        <v>4</v>
      </c>
      <c r="B7085" s="4" t="s">
        <v>5</v>
      </c>
      <c r="C7085" s="4" t="s">
        <v>10</v>
      </c>
    </row>
    <row r="7086" spans="1:6">
      <c r="A7086" t="n">
        <v>66957</v>
      </c>
      <c r="B7086" s="27" t="n">
        <v>16</v>
      </c>
      <c r="C7086" s="7" t="n">
        <v>0</v>
      </c>
    </row>
    <row r="7087" spans="1:6">
      <c r="A7087" t="s">
        <v>4</v>
      </c>
      <c r="B7087" s="4" t="s">
        <v>5</v>
      </c>
      <c r="C7087" s="4" t="s">
        <v>10</v>
      </c>
      <c r="D7087" s="4" t="s">
        <v>59</v>
      </c>
      <c r="E7087" s="4" t="s">
        <v>7</v>
      </c>
      <c r="F7087" s="4" t="s">
        <v>7</v>
      </c>
      <c r="G7087" s="4" t="s">
        <v>59</v>
      </c>
      <c r="H7087" s="4" t="s">
        <v>7</v>
      </c>
      <c r="I7087" s="4" t="s">
        <v>7</v>
      </c>
    </row>
    <row r="7088" spans="1:6">
      <c r="A7088" t="n">
        <v>66960</v>
      </c>
      <c r="B7088" s="37" t="n">
        <v>26</v>
      </c>
      <c r="C7088" s="7" t="n">
        <v>5704</v>
      </c>
      <c r="D7088" s="7" t="s">
        <v>641</v>
      </c>
      <c r="E7088" s="7" t="n">
        <v>2</v>
      </c>
      <c r="F7088" s="7" t="n">
        <v>3</v>
      </c>
      <c r="G7088" s="7" t="s">
        <v>642</v>
      </c>
      <c r="H7088" s="7" t="n">
        <v>2</v>
      </c>
      <c r="I7088" s="7" t="n">
        <v>0</v>
      </c>
    </row>
    <row r="7089" spans="1:9">
      <c r="A7089" t="s">
        <v>4</v>
      </c>
      <c r="B7089" s="4" t="s">
        <v>5</v>
      </c>
    </row>
    <row r="7090" spans="1:9">
      <c r="A7090" t="n">
        <v>67189</v>
      </c>
      <c r="B7090" s="38" t="n">
        <v>28</v>
      </c>
    </row>
    <row r="7091" spans="1:9">
      <c r="A7091" t="s">
        <v>4</v>
      </c>
      <c r="B7091" s="4" t="s">
        <v>5</v>
      </c>
      <c r="C7091" s="4" t="s">
        <v>10</v>
      </c>
      <c r="D7091" s="4" t="s">
        <v>10</v>
      </c>
      <c r="E7091" s="4" t="s">
        <v>10</v>
      </c>
    </row>
    <row r="7092" spans="1:9">
      <c r="A7092" t="n">
        <v>67190</v>
      </c>
      <c r="B7092" s="34" t="n">
        <v>61</v>
      </c>
      <c r="C7092" s="7" t="n">
        <v>0</v>
      </c>
      <c r="D7092" s="7" t="n">
        <v>5704</v>
      </c>
      <c r="E7092" s="7" t="n">
        <v>1000</v>
      </c>
    </row>
    <row r="7093" spans="1:9">
      <c r="A7093" t="s">
        <v>4</v>
      </c>
      <c r="B7093" s="4" t="s">
        <v>5</v>
      </c>
      <c r="C7093" s="4" t="s">
        <v>10</v>
      </c>
      <c r="D7093" s="4" t="s">
        <v>7</v>
      </c>
      <c r="E7093" s="4" t="s">
        <v>8</v>
      </c>
      <c r="F7093" s="4" t="s">
        <v>15</v>
      </c>
      <c r="G7093" s="4" t="s">
        <v>15</v>
      </c>
      <c r="H7093" s="4" t="s">
        <v>15</v>
      </c>
    </row>
    <row r="7094" spans="1:9">
      <c r="A7094" t="n">
        <v>67197</v>
      </c>
      <c r="B7094" s="30" t="n">
        <v>48</v>
      </c>
      <c r="C7094" s="7" t="n">
        <v>14</v>
      </c>
      <c r="D7094" s="7" t="n">
        <v>0</v>
      </c>
      <c r="E7094" s="7" t="s">
        <v>634</v>
      </c>
      <c r="F7094" s="7" t="n">
        <v>-1</v>
      </c>
      <c r="G7094" s="7" t="n">
        <v>1</v>
      </c>
      <c r="H7094" s="7" t="n">
        <v>0</v>
      </c>
    </row>
    <row r="7095" spans="1:9">
      <c r="A7095" t="s">
        <v>4</v>
      </c>
      <c r="B7095" s="4" t="s">
        <v>5</v>
      </c>
      <c r="C7095" s="4" t="s">
        <v>7</v>
      </c>
      <c r="D7095" s="4" t="s">
        <v>10</v>
      </c>
      <c r="E7095" s="4" t="s">
        <v>8</v>
      </c>
    </row>
    <row r="7096" spans="1:9">
      <c r="A7096" t="n">
        <v>67228</v>
      </c>
      <c r="B7096" s="32" t="n">
        <v>51</v>
      </c>
      <c r="C7096" s="7" t="n">
        <v>4</v>
      </c>
      <c r="D7096" s="7" t="n">
        <v>14</v>
      </c>
      <c r="E7096" s="7" t="s">
        <v>510</v>
      </c>
    </row>
    <row r="7097" spans="1:9">
      <c r="A7097" t="s">
        <v>4</v>
      </c>
      <c r="B7097" s="4" t="s">
        <v>5</v>
      </c>
      <c r="C7097" s="4" t="s">
        <v>10</v>
      </c>
    </row>
    <row r="7098" spans="1:9">
      <c r="A7098" t="n">
        <v>67242</v>
      </c>
      <c r="B7098" s="27" t="n">
        <v>16</v>
      </c>
      <c r="C7098" s="7" t="n">
        <v>0</v>
      </c>
    </row>
    <row r="7099" spans="1:9">
      <c r="A7099" t="s">
        <v>4</v>
      </c>
      <c r="B7099" s="4" t="s">
        <v>5</v>
      </c>
      <c r="C7099" s="4" t="s">
        <v>10</v>
      </c>
      <c r="D7099" s="4" t="s">
        <v>59</v>
      </c>
      <c r="E7099" s="4" t="s">
        <v>7</v>
      </c>
      <c r="F7099" s="4" t="s">
        <v>7</v>
      </c>
      <c r="G7099" s="4" t="s">
        <v>59</v>
      </c>
      <c r="H7099" s="4" t="s">
        <v>7</v>
      </c>
      <c r="I7099" s="4" t="s">
        <v>7</v>
      </c>
    </row>
    <row r="7100" spans="1:9">
      <c r="A7100" t="n">
        <v>67245</v>
      </c>
      <c r="B7100" s="37" t="n">
        <v>26</v>
      </c>
      <c r="C7100" s="7" t="n">
        <v>14</v>
      </c>
      <c r="D7100" s="7" t="s">
        <v>643</v>
      </c>
      <c r="E7100" s="7" t="n">
        <v>2</v>
      </c>
      <c r="F7100" s="7" t="n">
        <v>3</v>
      </c>
      <c r="G7100" s="7" t="s">
        <v>644</v>
      </c>
      <c r="H7100" s="7" t="n">
        <v>2</v>
      </c>
      <c r="I7100" s="7" t="n">
        <v>0</v>
      </c>
    </row>
    <row r="7101" spans="1:9">
      <c r="A7101" t="s">
        <v>4</v>
      </c>
      <c r="B7101" s="4" t="s">
        <v>5</v>
      </c>
    </row>
    <row r="7102" spans="1:9">
      <c r="A7102" t="n">
        <v>67492</v>
      </c>
      <c r="B7102" s="38" t="n">
        <v>28</v>
      </c>
    </row>
    <row r="7103" spans="1:9">
      <c r="A7103" t="s">
        <v>4</v>
      </c>
      <c r="B7103" s="4" t="s">
        <v>5</v>
      </c>
      <c r="C7103" s="4" t="s">
        <v>10</v>
      </c>
      <c r="D7103" s="4" t="s">
        <v>10</v>
      </c>
      <c r="E7103" s="4" t="s">
        <v>10</v>
      </c>
    </row>
    <row r="7104" spans="1:9">
      <c r="A7104" t="n">
        <v>67493</v>
      </c>
      <c r="B7104" s="34" t="n">
        <v>61</v>
      </c>
      <c r="C7104" s="7" t="n">
        <v>2</v>
      </c>
      <c r="D7104" s="7" t="n">
        <v>14</v>
      </c>
      <c r="E7104" s="7" t="n">
        <v>1000</v>
      </c>
    </row>
    <row r="7105" spans="1:9">
      <c r="A7105" t="s">
        <v>4</v>
      </c>
      <c r="B7105" s="4" t="s">
        <v>5</v>
      </c>
      <c r="C7105" s="4" t="s">
        <v>7</v>
      </c>
      <c r="D7105" s="4" t="s">
        <v>10</v>
      </c>
      <c r="E7105" s="4" t="s">
        <v>8</v>
      </c>
    </row>
    <row r="7106" spans="1:9">
      <c r="A7106" t="n">
        <v>67500</v>
      </c>
      <c r="B7106" s="32" t="n">
        <v>51</v>
      </c>
      <c r="C7106" s="7" t="n">
        <v>4</v>
      </c>
      <c r="D7106" s="7" t="n">
        <v>2</v>
      </c>
      <c r="E7106" s="7" t="s">
        <v>510</v>
      </c>
    </row>
    <row r="7107" spans="1:9">
      <c r="A7107" t="s">
        <v>4</v>
      </c>
      <c r="B7107" s="4" t="s">
        <v>5</v>
      </c>
      <c r="C7107" s="4" t="s">
        <v>10</v>
      </c>
    </row>
    <row r="7108" spans="1:9">
      <c r="A7108" t="n">
        <v>67514</v>
      </c>
      <c r="B7108" s="27" t="n">
        <v>16</v>
      </c>
      <c r="C7108" s="7" t="n">
        <v>0</v>
      </c>
    </row>
    <row r="7109" spans="1:9">
      <c r="A7109" t="s">
        <v>4</v>
      </c>
      <c r="B7109" s="4" t="s">
        <v>5</v>
      </c>
      <c r="C7109" s="4" t="s">
        <v>10</v>
      </c>
      <c r="D7109" s="4" t="s">
        <v>59</v>
      </c>
      <c r="E7109" s="4" t="s">
        <v>7</v>
      </c>
      <c r="F7109" s="4" t="s">
        <v>7</v>
      </c>
    </row>
    <row r="7110" spans="1:9">
      <c r="A7110" t="n">
        <v>67517</v>
      </c>
      <c r="B7110" s="37" t="n">
        <v>26</v>
      </c>
      <c r="C7110" s="7" t="n">
        <v>2</v>
      </c>
      <c r="D7110" s="7" t="s">
        <v>645</v>
      </c>
      <c r="E7110" s="7" t="n">
        <v>2</v>
      </c>
      <c r="F7110" s="7" t="n">
        <v>0</v>
      </c>
    </row>
    <row r="7111" spans="1:9">
      <c r="A7111" t="s">
        <v>4</v>
      </c>
      <c r="B7111" s="4" t="s">
        <v>5</v>
      </c>
    </row>
    <row r="7112" spans="1:9">
      <c r="A7112" t="n">
        <v>67574</v>
      </c>
      <c r="B7112" s="38" t="n">
        <v>28</v>
      </c>
    </row>
    <row r="7113" spans="1:9">
      <c r="A7113" t="s">
        <v>4</v>
      </c>
      <c r="B7113" s="4" t="s">
        <v>5</v>
      </c>
      <c r="C7113" s="4" t="s">
        <v>10</v>
      </c>
      <c r="D7113" s="4" t="s">
        <v>7</v>
      </c>
      <c r="E7113" s="4" t="s">
        <v>8</v>
      </c>
      <c r="F7113" s="4" t="s">
        <v>15</v>
      </c>
      <c r="G7113" s="4" t="s">
        <v>15</v>
      </c>
      <c r="H7113" s="4" t="s">
        <v>15</v>
      </c>
    </row>
    <row r="7114" spans="1:9">
      <c r="A7114" t="n">
        <v>67575</v>
      </c>
      <c r="B7114" s="30" t="n">
        <v>48</v>
      </c>
      <c r="C7114" s="7" t="n">
        <v>1</v>
      </c>
      <c r="D7114" s="7" t="n">
        <v>0</v>
      </c>
      <c r="E7114" s="7" t="s">
        <v>500</v>
      </c>
      <c r="F7114" s="7" t="n">
        <v>-1</v>
      </c>
      <c r="G7114" s="7" t="n">
        <v>1</v>
      </c>
      <c r="H7114" s="7" t="n">
        <v>0</v>
      </c>
    </row>
    <row r="7115" spans="1:9">
      <c r="A7115" t="s">
        <v>4</v>
      </c>
      <c r="B7115" s="4" t="s">
        <v>5</v>
      </c>
      <c r="C7115" s="4" t="s">
        <v>10</v>
      </c>
      <c r="D7115" s="4" t="s">
        <v>10</v>
      </c>
      <c r="E7115" s="4" t="s">
        <v>10</v>
      </c>
    </row>
    <row r="7116" spans="1:9">
      <c r="A7116" t="n">
        <v>67605</v>
      </c>
      <c r="B7116" s="34" t="n">
        <v>61</v>
      </c>
      <c r="C7116" s="7" t="n">
        <v>1</v>
      </c>
      <c r="D7116" s="7" t="n">
        <v>14</v>
      </c>
      <c r="E7116" s="7" t="n">
        <v>1000</v>
      </c>
    </row>
    <row r="7117" spans="1:9">
      <c r="A7117" t="s">
        <v>4</v>
      </c>
      <c r="B7117" s="4" t="s">
        <v>5</v>
      </c>
      <c r="C7117" s="4" t="s">
        <v>7</v>
      </c>
      <c r="D7117" s="4" t="s">
        <v>10</v>
      </c>
      <c r="E7117" s="4" t="s">
        <v>8</v>
      </c>
    </row>
    <row r="7118" spans="1:9">
      <c r="A7118" t="n">
        <v>67612</v>
      </c>
      <c r="B7118" s="32" t="n">
        <v>51</v>
      </c>
      <c r="C7118" s="7" t="n">
        <v>4</v>
      </c>
      <c r="D7118" s="7" t="n">
        <v>1</v>
      </c>
      <c r="E7118" s="7" t="s">
        <v>317</v>
      </c>
    </row>
    <row r="7119" spans="1:9">
      <c r="A7119" t="s">
        <v>4</v>
      </c>
      <c r="B7119" s="4" t="s">
        <v>5</v>
      </c>
      <c r="C7119" s="4" t="s">
        <v>10</v>
      </c>
    </row>
    <row r="7120" spans="1:9">
      <c r="A7120" t="n">
        <v>67626</v>
      </c>
      <c r="B7120" s="27" t="n">
        <v>16</v>
      </c>
      <c r="C7120" s="7" t="n">
        <v>0</v>
      </c>
    </row>
    <row r="7121" spans="1:8">
      <c r="A7121" t="s">
        <v>4</v>
      </c>
      <c r="B7121" s="4" t="s">
        <v>5</v>
      </c>
      <c r="C7121" s="4" t="s">
        <v>10</v>
      </c>
      <c r="D7121" s="4" t="s">
        <v>59</v>
      </c>
      <c r="E7121" s="4" t="s">
        <v>7</v>
      </c>
      <c r="F7121" s="4" t="s">
        <v>7</v>
      </c>
    </row>
    <row r="7122" spans="1:8">
      <c r="A7122" t="n">
        <v>67629</v>
      </c>
      <c r="B7122" s="37" t="n">
        <v>26</v>
      </c>
      <c r="C7122" s="7" t="n">
        <v>1</v>
      </c>
      <c r="D7122" s="7" t="s">
        <v>646</v>
      </c>
      <c r="E7122" s="7" t="n">
        <v>2</v>
      </c>
      <c r="F7122" s="7" t="n">
        <v>0</v>
      </c>
    </row>
    <row r="7123" spans="1:8">
      <c r="A7123" t="s">
        <v>4</v>
      </c>
      <c r="B7123" s="4" t="s">
        <v>5</v>
      </c>
    </row>
    <row r="7124" spans="1:8">
      <c r="A7124" t="n">
        <v>67722</v>
      </c>
      <c r="B7124" s="38" t="n">
        <v>28</v>
      </c>
    </row>
    <row r="7125" spans="1:8">
      <c r="A7125" t="s">
        <v>4</v>
      </c>
      <c r="B7125" s="4" t="s">
        <v>5</v>
      </c>
      <c r="C7125" s="4" t="s">
        <v>10</v>
      </c>
      <c r="D7125" s="4" t="s">
        <v>7</v>
      </c>
      <c r="E7125" s="4" t="s">
        <v>8</v>
      </c>
      <c r="F7125" s="4" t="s">
        <v>15</v>
      </c>
      <c r="G7125" s="4" t="s">
        <v>15</v>
      </c>
      <c r="H7125" s="4" t="s">
        <v>15</v>
      </c>
    </row>
    <row r="7126" spans="1:8">
      <c r="A7126" t="n">
        <v>67723</v>
      </c>
      <c r="B7126" s="30" t="n">
        <v>48</v>
      </c>
      <c r="C7126" s="7" t="n">
        <v>14</v>
      </c>
      <c r="D7126" s="7" t="n">
        <v>0</v>
      </c>
      <c r="E7126" s="7" t="s">
        <v>634</v>
      </c>
      <c r="F7126" s="7" t="n">
        <v>-1</v>
      </c>
      <c r="G7126" s="7" t="n">
        <v>1</v>
      </c>
      <c r="H7126" s="7" t="n">
        <v>2.80259692864963e-45</v>
      </c>
    </row>
    <row r="7127" spans="1:8">
      <c r="A7127" t="s">
        <v>4</v>
      </c>
      <c r="B7127" s="4" t="s">
        <v>5</v>
      </c>
      <c r="C7127" s="4" t="s">
        <v>7</v>
      </c>
      <c r="D7127" s="4" t="s">
        <v>10</v>
      </c>
      <c r="E7127" s="4" t="s">
        <v>8</v>
      </c>
    </row>
    <row r="7128" spans="1:8">
      <c r="A7128" t="n">
        <v>67754</v>
      </c>
      <c r="B7128" s="32" t="n">
        <v>51</v>
      </c>
      <c r="C7128" s="7" t="n">
        <v>4</v>
      </c>
      <c r="D7128" s="7" t="n">
        <v>14</v>
      </c>
      <c r="E7128" s="7" t="s">
        <v>58</v>
      </c>
    </row>
    <row r="7129" spans="1:8">
      <c r="A7129" t="s">
        <v>4</v>
      </c>
      <c r="B7129" s="4" t="s">
        <v>5</v>
      </c>
      <c r="C7129" s="4" t="s">
        <v>10</v>
      </c>
    </row>
    <row r="7130" spans="1:8">
      <c r="A7130" t="n">
        <v>67768</v>
      </c>
      <c r="B7130" s="27" t="n">
        <v>16</v>
      </c>
      <c r="C7130" s="7" t="n">
        <v>0</v>
      </c>
    </row>
    <row r="7131" spans="1:8">
      <c r="A7131" t="s">
        <v>4</v>
      </c>
      <c r="B7131" s="4" t="s">
        <v>5</v>
      </c>
      <c r="C7131" s="4" t="s">
        <v>10</v>
      </c>
      <c r="D7131" s="4" t="s">
        <v>59</v>
      </c>
      <c r="E7131" s="4" t="s">
        <v>7</v>
      </c>
      <c r="F7131" s="4" t="s">
        <v>7</v>
      </c>
    </row>
    <row r="7132" spans="1:8">
      <c r="A7132" t="n">
        <v>67771</v>
      </c>
      <c r="B7132" s="37" t="n">
        <v>26</v>
      </c>
      <c r="C7132" s="7" t="n">
        <v>14</v>
      </c>
      <c r="D7132" s="7" t="s">
        <v>647</v>
      </c>
      <c r="E7132" s="7" t="n">
        <v>2</v>
      </c>
      <c r="F7132" s="7" t="n">
        <v>0</v>
      </c>
    </row>
    <row r="7133" spans="1:8">
      <c r="A7133" t="s">
        <v>4</v>
      </c>
      <c r="B7133" s="4" t="s">
        <v>5</v>
      </c>
    </row>
    <row r="7134" spans="1:8">
      <c r="A7134" t="n">
        <v>67800</v>
      </c>
      <c r="B7134" s="38" t="n">
        <v>28</v>
      </c>
    </row>
    <row r="7135" spans="1:8">
      <c r="A7135" t="s">
        <v>4</v>
      </c>
      <c r="B7135" s="4" t="s">
        <v>5</v>
      </c>
      <c r="C7135" s="4" t="s">
        <v>10</v>
      </c>
      <c r="D7135" s="4" t="s">
        <v>7</v>
      </c>
      <c r="E7135" s="4" t="s">
        <v>8</v>
      </c>
      <c r="F7135" s="4" t="s">
        <v>15</v>
      </c>
      <c r="G7135" s="4" t="s">
        <v>15</v>
      </c>
      <c r="H7135" s="4" t="s">
        <v>15</v>
      </c>
    </row>
    <row r="7136" spans="1:8">
      <c r="A7136" t="n">
        <v>67801</v>
      </c>
      <c r="B7136" s="30" t="n">
        <v>48</v>
      </c>
      <c r="C7136" s="7" t="n">
        <v>15</v>
      </c>
      <c r="D7136" s="7" t="n">
        <v>0</v>
      </c>
      <c r="E7136" s="7" t="s">
        <v>497</v>
      </c>
      <c r="F7136" s="7" t="n">
        <v>-1</v>
      </c>
      <c r="G7136" s="7" t="n">
        <v>1</v>
      </c>
      <c r="H7136" s="7" t="n">
        <v>0</v>
      </c>
    </row>
    <row r="7137" spans="1:8">
      <c r="A7137" t="s">
        <v>4</v>
      </c>
      <c r="B7137" s="4" t="s">
        <v>5</v>
      </c>
      <c r="C7137" s="4" t="s">
        <v>10</v>
      </c>
    </row>
    <row r="7138" spans="1:8">
      <c r="A7138" t="n">
        <v>67829</v>
      </c>
      <c r="B7138" s="27" t="n">
        <v>16</v>
      </c>
      <c r="C7138" s="7" t="n">
        <v>300</v>
      </c>
    </row>
    <row r="7139" spans="1:8">
      <c r="A7139" t="s">
        <v>4</v>
      </c>
      <c r="B7139" s="4" t="s">
        <v>5</v>
      </c>
      <c r="C7139" s="4" t="s">
        <v>7</v>
      </c>
      <c r="D7139" s="4" t="s">
        <v>10</v>
      </c>
      <c r="E7139" s="4" t="s">
        <v>8</v>
      </c>
    </row>
    <row r="7140" spans="1:8">
      <c r="A7140" t="n">
        <v>67832</v>
      </c>
      <c r="B7140" s="32" t="n">
        <v>51</v>
      </c>
      <c r="C7140" s="7" t="n">
        <v>4</v>
      </c>
      <c r="D7140" s="7" t="n">
        <v>15</v>
      </c>
      <c r="E7140" s="7" t="s">
        <v>68</v>
      </c>
    </row>
    <row r="7141" spans="1:8">
      <c r="A7141" t="s">
        <v>4</v>
      </c>
      <c r="B7141" s="4" t="s">
        <v>5</v>
      </c>
      <c r="C7141" s="4" t="s">
        <v>10</v>
      </c>
    </row>
    <row r="7142" spans="1:8">
      <c r="A7142" t="n">
        <v>67845</v>
      </c>
      <c r="B7142" s="27" t="n">
        <v>16</v>
      </c>
      <c r="C7142" s="7" t="n">
        <v>0</v>
      </c>
    </row>
    <row r="7143" spans="1:8">
      <c r="A7143" t="s">
        <v>4</v>
      </c>
      <c r="B7143" s="4" t="s">
        <v>5</v>
      </c>
      <c r="C7143" s="4" t="s">
        <v>10</v>
      </c>
      <c r="D7143" s="4" t="s">
        <v>59</v>
      </c>
      <c r="E7143" s="4" t="s">
        <v>7</v>
      </c>
      <c r="F7143" s="4" t="s">
        <v>7</v>
      </c>
      <c r="G7143" s="4" t="s">
        <v>59</v>
      </c>
      <c r="H7143" s="4" t="s">
        <v>7</v>
      </c>
      <c r="I7143" s="4" t="s">
        <v>7</v>
      </c>
    </row>
    <row r="7144" spans="1:8">
      <c r="A7144" t="n">
        <v>67848</v>
      </c>
      <c r="B7144" s="37" t="n">
        <v>26</v>
      </c>
      <c r="C7144" s="7" t="n">
        <v>15</v>
      </c>
      <c r="D7144" s="7" t="s">
        <v>648</v>
      </c>
      <c r="E7144" s="7" t="n">
        <v>2</v>
      </c>
      <c r="F7144" s="7" t="n">
        <v>3</v>
      </c>
      <c r="G7144" s="7" t="s">
        <v>649</v>
      </c>
      <c r="H7144" s="7" t="n">
        <v>2</v>
      </c>
      <c r="I7144" s="7" t="n">
        <v>0</v>
      </c>
    </row>
    <row r="7145" spans="1:8">
      <c r="A7145" t="s">
        <v>4</v>
      </c>
      <c r="B7145" s="4" t="s">
        <v>5</v>
      </c>
    </row>
    <row r="7146" spans="1:8">
      <c r="A7146" t="n">
        <v>68008</v>
      </c>
      <c r="B7146" s="38" t="n">
        <v>28</v>
      </c>
    </row>
    <row r="7147" spans="1:8">
      <c r="A7147" t="s">
        <v>4</v>
      </c>
      <c r="B7147" s="4" t="s">
        <v>5</v>
      </c>
      <c r="C7147" s="4" t="s">
        <v>10</v>
      </c>
      <c r="D7147" s="4" t="s">
        <v>10</v>
      </c>
      <c r="E7147" s="4" t="s">
        <v>10</v>
      </c>
    </row>
    <row r="7148" spans="1:8">
      <c r="A7148" t="n">
        <v>68009</v>
      </c>
      <c r="B7148" s="34" t="n">
        <v>61</v>
      </c>
      <c r="C7148" s="7" t="n">
        <v>5704</v>
      </c>
      <c r="D7148" s="7" t="n">
        <v>15</v>
      </c>
      <c r="E7148" s="7" t="n">
        <v>1000</v>
      </c>
    </row>
    <row r="7149" spans="1:8">
      <c r="A7149" t="s">
        <v>4</v>
      </c>
      <c r="B7149" s="4" t="s">
        <v>5</v>
      </c>
      <c r="C7149" s="4" t="s">
        <v>7</v>
      </c>
      <c r="D7149" s="4" t="s">
        <v>10</v>
      </c>
      <c r="E7149" s="4" t="s">
        <v>8</v>
      </c>
      <c r="F7149" s="4" t="s">
        <v>8</v>
      </c>
      <c r="G7149" s="4" t="s">
        <v>8</v>
      </c>
      <c r="H7149" s="4" t="s">
        <v>8</v>
      </c>
    </row>
    <row r="7150" spans="1:8">
      <c r="A7150" t="n">
        <v>68016</v>
      </c>
      <c r="B7150" s="32" t="n">
        <v>51</v>
      </c>
      <c r="C7150" s="7" t="n">
        <v>3</v>
      </c>
      <c r="D7150" s="7" t="n">
        <v>2</v>
      </c>
      <c r="E7150" s="7" t="s">
        <v>42</v>
      </c>
      <c r="F7150" s="7" t="s">
        <v>42</v>
      </c>
      <c r="G7150" s="7" t="s">
        <v>41</v>
      </c>
      <c r="H7150" s="7" t="s">
        <v>42</v>
      </c>
    </row>
    <row r="7151" spans="1:8">
      <c r="A7151" t="s">
        <v>4</v>
      </c>
      <c r="B7151" s="4" t="s">
        <v>5</v>
      </c>
      <c r="C7151" s="4" t="s">
        <v>10</v>
      </c>
      <c r="D7151" s="4" t="s">
        <v>10</v>
      </c>
      <c r="E7151" s="4" t="s">
        <v>10</v>
      </c>
    </row>
    <row r="7152" spans="1:8">
      <c r="A7152" t="n">
        <v>68029</v>
      </c>
      <c r="B7152" s="34" t="n">
        <v>61</v>
      </c>
      <c r="C7152" s="7" t="n">
        <v>2</v>
      </c>
      <c r="D7152" s="7" t="n">
        <v>5704</v>
      </c>
      <c r="E7152" s="7" t="n">
        <v>1000</v>
      </c>
    </row>
    <row r="7153" spans="1:9">
      <c r="A7153" t="s">
        <v>4</v>
      </c>
      <c r="B7153" s="4" t="s">
        <v>5</v>
      </c>
      <c r="C7153" s="4" t="s">
        <v>7</v>
      </c>
      <c r="D7153" s="4" t="s">
        <v>10</v>
      </c>
      <c r="E7153" s="4" t="s">
        <v>8</v>
      </c>
      <c r="F7153" s="4" t="s">
        <v>8</v>
      </c>
      <c r="G7153" s="4" t="s">
        <v>8</v>
      </c>
      <c r="H7153" s="4" t="s">
        <v>8</v>
      </c>
    </row>
    <row r="7154" spans="1:9">
      <c r="A7154" t="n">
        <v>68036</v>
      </c>
      <c r="B7154" s="32" t="n">
        <v>51</v>
      </c>
      <c r="C7154" s="7" t="n">
        <v>3</v>
      </c>
      <c r="D7154" s="7" t="n">
        <v>1</v>
      </c>
      <c r="E7154" s="7" t="s">
        <v>42</v>
      </c>
      <c r="F7154" s="7" t="s">
        <v>42</v>
      </c>
      <c r="G7154" s="7" t="s">
        <v>41</v>
      </c>
      <c r="H7154" s="7" t="s">
        <v>42</v>
      </c>
    </row>
    <row r="7155" spans="1:9">
      <c r="A7155" t="s">
        <v>4</v>
      </c>
      <c r="B7155" s="4" t="s">
        <v>5</v>
      </c>
      <c r="C7155" s="4" t="s">
        <v>10</v>
      </c>
      <c r="D7155" s="4" t="s">
        <v>10</v>
      </c>
      <c r="E7155" s="4" t="s">
        <v>10</v>
      </c>
    </row>
    <row r="7156" spans="1:9">
      <c r="A7156" t="n">
        <v>68049</v>
      </c>
      <c r="B7156" s="34" t="n">
        <v>61</v>
      </c>
      <c r="C7156" s="7" t="n">
        <v>1</v>
      </c>
      <c r="D7156" s="7" t="n">
        <v>5704</v>
      </c>
      <c r="E7156" s="7" t="n">
        <v>1000</v>
      </c>
    </row>
    <row r="7157" spans="1:9">
      <c r="A7157" t="s">
        <v>4</v>
      </c>
      <c r="B7157" s="4" t="s">
        <v>5</v>
      </c>
      <c r="C7157" s="4" t="s">
        <v>7</v>
      </c>
      <c r="D7157" s="4" t="s">
        <v>10</v>
      </c>
      <c r="E7157" s="4" t="s">
        <v>8</v>
      </c>
      <c r="F7157" s="4" t="s">
        <v>8</v>
      </c>
      <c r="G7157" s="4" t="s">
        <v>8</v>
      </c>
      <c r="H7157" s="4" t="s">
        <v>8</v>
      </c>
    </row>
    <row r="7158" spans="1:9">
      <c r="A7158" t="n">
        <v>68056</v>
      </c>
      <c r="B7158" s="32" t="n">
        <v>51</v>
      </c>
      <c r="C7158" s="7" t="n">
        <v>3</v>
      </c>
      <c r="D7158" s="7" t="n">
        <v>14</v>
      </c>
      <c r="E7158" s="7" t="s">
        <v>42</v>
      </c>
      <c r="F7158" s="7" t="s">
        <v>42</v>
      </c>
      <c r="G7158" s="7" t="s">
        <v>41</v>
      </c>
      <c r="H7158" s="7" t="s">
        <v>42</v>
      </c>
    </row>
    <row r="7159" spans="1:9">
      <c r="A7159" t="s">
        <v>4</v>
      </c>
      <c r="B7159" s="4" t="s">
        <v>5</v>
      </c>
      <c r="C7159" s="4" t="s">
        <v>7</v>
      </c>
      <c r="D7159" s="4" t="s">
        <v>10</v>
      </c>
      <c r="E7159" s="4" t="s">
        <v>8</v>
      </c>
      <c r="F7159" s="4" t="s">
        <v>8</v>
      </c>
      <c r="G7159" s="4" t="s">
        <v>8</v>
      </c>
      <c r="H7159" s="4" t="s">
        <v>8</v>
      </c>
    </row>
    <row r="7160" spans="1:9">
      <c r="A7160" t="n">
        <v>68069</v>
      </c>
      <c r="B7160" s="32" t="n">
        <v>51</v>
      </c>
      <c r="C7160" s="7" t="n">
        <v>3</v>
      </c>
      <c r="D7160" s="7" t="n">
        <v>9</v>
      </c>
      <c r="E7160" s="7" t="s">
        <v>42</v>
      </c>
      <c r="F7160" s="7" t="s">
        <v>42</v>
      </c>
      <c r="G7160" s="7" t="s">
        <v>41</v>
      </c>
      <c r="H7160" s="7" t="s">
        <v>42</v>
      </c>
    </row>
    <row r="7161" spans="1:9">
      <c r="A7161" t="s">
        <v>4</v>
      </c>
      <c r="B7161" s="4" t="s">
        <v>5</v>
      </c>
      <c r="C7161" s="4" t="s">
        <v>7</v>
      </c>
      <c r="D7161" s="4" t="s">
        <v>10</v>
      </c>
      <c r="E7161" s="4" t="s">
        <v>8</v>
      </c>
    </row>
    <row r="7162" spans="1:9">
      <c r="A7162" t="n">
        <v>68082</v>
      </c>
      <c r="B7162" s="32" t="n">
        <v>51</v>
      </c>
      <c r="C7162" s="7" t="n">
        <v>4</v>
      </c>
      <c r="D7162" s="7" t="n">
        <v>5704</v>
      </c>
      <c r="E7162" s="7" t="s">
        <v>87</v>
      </c>
    </row>
    <row r="7163" spans="1:9">
      <c r="A7163" t="s">
        <v>4</v>
      </c>
      <c r="B7163" s="4" t="s">
        <v>5</v>
      </c>
      <c r="C7163" s="4" t="s">
        <v>10</v>
      </c>
    </row>
    <row r="7164" spans="1:9">
      <c r="A7164" t="n">
        <v>68096</v>
      </c>
      <c r="B7164" s="27" t="n">
        <v>16</v>
      </c>
      <c r="C7164" s="7" t="n">
        <v>0</v>
      </c>
    </row>
    <row r="7165" spans="1:9">
      <c r="A7165" t="s">
        <v>4</v>
      </c>
      <c r="B7165" s="4" t="s">
        <v>5</v>
      </c>
      <c r="C7165" s="4" t="s">
        <v>10</v>
      </c>
      <c r="D7165" s="4" t="s">
        <v>59</v>
      </c>
      <c r="E7165" s="4" t="s">
        <v>7</v>
      </c>
      <c r="F7165" s="4" t="s">
        <v>7</v>
      </c>
      <c r="G7165" s="4" t="s">
        <v>59</v>
      </c>
      <c r="H7165" s="4" t="s">
        <v>7</v>
      </c>
      <c r="I7165" s="4" t="s">
        <v>7</v>
      </c>
      <c r="J7165" s="4" t="s">
        <v>59</v>
      </c>
      <c r="K7165" s="4" t="s">
        <v>7</v>
      </c>
      <c r="L7165" s="4" t="s">
        <v>7</v>
      </c>
    </row>
    <row r="7166" spans="1:9">
      <c r="A7166" t="n">
        <v>68099</v>
      </c>
      <c r="B7166" s="37" t="n">
        <v>26</v>
      </c>
      <c r="C7166" s="7" t="n">
        <v>5704</v>
      </c>
      <c r="D7166" s="7" t="s">
        <v>650</v>
      </c>
      <c r="E7166" s="7" t="n">
        <v>2</v>
      </c>
      <c r="F7166" s="7" t="n">
        <v>3</v>
      </c>
      <c r="G7166" s="7" t="s">
        <v>651</v>
      </c>
      <c r="H7166" s="7" t="n">
        <v>2</v>
      </c>
      <c r="I7166" s="7" t="n">
        <v>3</v>
      </c>
      <c r="J7166" s="7" t="s">
        <v>652</v>
      </c>
      <c r="K7166" s="7" t="n">
        <v>2</v>
      </c>
      <c r="L7166" s="7" t="n">
        <v>0</v>
      </c>
    </row>
    <row r="7167" spans="1:9">
      <c r="A7167" t="s">
        <v>4</v>
      </c>
      <c r="B7167" s="4" t="s">
        <v>5</v>
      </c>
    </row>
    <row r="7168" spans="1:9">
      <c r="A7168" t="n">
        <v>68429</v>
      </c>
      <c r="B7168" s="38" t="n">
        <v>28</v>
      </c>
    </row>
    <row r="7169" spans="1:12">
      <c r="A7169" t="s">
        <v>4</v>
      </c>
      <c r="B7169" s="4" t="s">
        <v>5</v>
      </c>
      <c r="C7169" s="4" t="s">
        <v>7</v>
      </c>
      <c r="D7169" s="4" t="s">
        <v>10</v>
      </c>
      <c r="E7169" s="4" t="s">
        <v>8</v>
      </c>
    </row>
    <row r="7170" spans="1:12">
      <c r="A7170" t="n">
        <v>68430</v>
      </c>
      <c r="B7170" s="32" t="n">
        <v>51</v>
      </c>
      <c r="C7170" s="7" t="n">
        <v>4</v>
      </c>
      <c r="D7170" s="7" t="n">
        <v>16</v>
      </c>
      <c r="E7170" s="7" t="s">
        <v>510</v>
      </c>
    </row>
    <row r="7171" spans="1:12">
      <c r="A7171" t="s">
        <v>4</v>
      </c>
      <c r="B7171" s="4" t="s">
        <v>5</v>
      </c>
      <c r="C7171" s="4" t="s">
        <v>10</v>
      </c>
    </row>
    <row r="7172" spans="1:12">
      <c r="A7172" t="n">
        <v>68444</v>
      </c>
      <c r="B7172" s="27" t="n">
        <v>16</v>
      </c>
      <c r="C7172" s="7" t="n">
        <v>0</v>
      </c>
    </row>
    <row r="7173" spans="1:12">
      <c r="A7173" t="s">
        <v>4</v>
      </c>
      <c r="B7173" s="4" t="s">
        <v>5</v>
      </c>
      <c r="C7173" s="4" t="s">
        <v>10</v>
      </c>
      <c r="D7173" s="4" t="s">
        <v>59</v>
      </c>
      <c r="E7173" s="4" t="s">
        <v>7</v>
      </c>
      <c r="F7173" s="4" t="s">
        <v>7</v>
      </c>
    </row>
    <row r="7174" spans="1:12">
      <c r="A7174" t="n">
        <v>68447</v>
      </c>
      <c r="B7174" s="37" t="n">
        <v>26</v>
      </c>
      <c r="C7174" s="7" t="n">
        <v>16</v>
      </c>
      <c r="D7174" s="7" t="s">
        <v>653</v>
      </c>
      <c r="E7174" s="7" t="n">
        <v>2</v>
      </c>
      <c r="F7174" s="7" t="n">
        <v>0</v>
      </c>
    </row>
    <row r="7175" spans="1:12">
      <c r="A7175" t="s">
        <v>4</v>
      </c>
      <c r="B7175" s="4" t="s">
        <v>5</v>
      </c>
    </row>
    <row r="7176" spans="1:12">
      <c r="A7176" t="n">
        <v>68479</v>
      </c>
      <c r="B7176" s="38" t="n">
        <v>28</v>
      </c>
    </row>
    <row r="7177" spans="1:12">
      <c r="A7177" t="s">
        <v>4</v>
      </c>
      <c r="B7177" s="4" t="s">
        <v>5</v>
      </c>
      <c r="C7177" s="4" t="s">
        <v>7</v>
      </c>
      <c r="D7177" s="4" t="s">
        <v>10</v>
      </c>
      <c r="E7177" s="4" t="s">
        <v>8</v>
      </c>
    </row>
    <row r="7178" spans="1:12">
      <c r="A7178" t="n">
        <v>68480</v>
      </c>
      <c r="B7178" s="32" t="n">
        <v>51</v>
      </c>
      <c r="C7178" s="7" t="n">
        <v>4</v>
      </c>
      <c r="D7178" s="7" t="n">
        <v>0</v>
      </c>
      <c r="E7178" s="7" t="s">
        <v>125</v>
      </c>
    </row>
    <row r="7179" spans="1:12">
      <c r="A7179" t="s">
        <v>4</v>
      </c>
      <c r="B7179" s="4" t="s">
        <v>5</v>
      </c>
      <c r="C7179" s="4" t="s">
        <v>10</v>
      </c>
    </row>
    <row r="7180" spans="1:12">
      <c r="A7180" t="n">
        <v>68494</v>
      </c>
      <c r="B7180" s="27" t="n">
        <v>16</v>
      </c>
      <c r="C7180" s="7" t="n">
        <v>0</v>
      </c>
    </row>
    <row r="7181" spans="1:12">
      <c r="A7181" t="s">
        <v>4</v>
      </c>
      <c r="B7181" s="4" t="s">
        <v>5</v>
      </c>
      <c r="C7181" s="4" t="s">
        <v>10</v>
      </c>
      <c r="D7181" s="4" t="s">
        <v>59</v>
      </c>
      <c r="E7181" s="4" t="s">
        <v>7</v>
      </c>
      <c r="F7181" s="4" t="s">
        <v>7</v>
      </c>
      <c r="G7181" s="4" t="s">
        <v>59</v>
      </c>
      <c r="H7181" s="4" t="s">
        <v>7</v>
      </c>
      <c r="I7181" s="4" t="s">
        <v>7</v>
      </c>
    </row>
    <row r="7182" spans="1:12">
      <c r="A7182" t="n">
        <v>68497</v>
      </c>
      <c r="B7182" s="37" t="n">
        <v>26</v>
      </c>
      <c r="C7182" s="7" t="n">
        <v>0</v>
      </c>
      <c r="D7182" s="7" t="s">
        <v>654</v>
      </c>
      <c r="E7182" s="7" t="n">
        <v>2</v>
      </c>
      <c r="F7182" s="7" t="n">
        <v>3</v>
      </c>
      <c r="G7182" s="7" t="s">
        <v>655</v>
      </c>
      <c r="H7182" s="7" t="n">
        <v>2</v>
      </c>
      <c r="I7182" s="7" t="n">
        <v>0</v>
      </c>
    </row>
    <row r="7183" spans="1:12">
      <c r="A7183" t="s">
        <v>4</v>
      </c>
      <c r="B7183" s="4" t="s">
        <v>5</v>
      </c>
    </row>
    <row r="7184" spans="1:12">
      <c r="A7184" t="n">
        <v>68600</v>
      </c>
      <c r="B7184" s="38" t="n">
        <v>28</v>
      </c>
    </row>
    <row r="7185" spans="1:9">
      <c r="A7185" t="s">
        <v>4</v>
      </c>
      <c r="B7185" s="4" t="s">
        <v>5</v>
      </c>
      <c r="C7185" s="4" t="s">
        <v>7</v>
      </c>
      <c r="D7185" s="4" t="s">
        <v>10</v>
      </c>
      <c r="E7185" s="4" t="s">
        <v>10</v>
      </c>
      <c r="F7185" s="4" t="s">
        <v>7</v>
      </c>
    </row>
    <row r="7186" spans="1:9">
      <c r="A7186" t="n">
        <v>68601</v>
      </c>
      <c r="B7186" s="42" t="n">
        <v>25</v>
      </c>
      <c r="C7186" s="7" t="n">
        <v>1</v>
      </c>
      <c r="D7186" s="7" t="n">
        <v>60</v>
      </c>
      <c r="E7186" s="7" t="n">
        <v>280</v>
      </c>
      <c r="F7186" s="7" t="n">
        <v>2</v>
      </c>
    </row>
    <row r="7187" spans="1:9">
      <c r="A7187" t="s">
        <v>4</v>
      </c>
      <c r="B7187" s="4" t="s">
        <v>5</v>
      </c>
      <c r="C7187" s="4" t="s">
        <v>8</v>
      </c>
      <c r="D7187" s="4" t="s">
        <v>10</v>
      </c>
    </row>
    <row r="7188" spans="1:9">
      <c r="A7188" t="n">
        <v>68608</v>
      </c>
      <c r="B7188" s="84" t="n">
        <v>29</v>
      </c>
      <c r="C7188" s="7" t="s">
        <v>656</v>
      </c>
      <c r="D7188" s="7" t="n">
        <v>65533</v>
      </c>
    </row>
    <row r="7189" spans="1:9">
      <c r="A7189" t="s">
        <v>4</v>
      </c>
      <c r="B7189" s="4" t="s">
        <v>5</v>
      </c>
      <c r="C7189" s="4" t="s">
        <v>7</v>
      </c>
      <c r="D7189" s="4" t="s">
        <v>10</v>
      </c>
      <c r="E7189" s="4" t="s">
        <v>8</v>
      </c>
    </row>
    <row r="7190" spans="1:9">
      <c r="A7190" t="n">
        <v>68617</v>
      </c>
      <c r="B7190" s="32" t="n">
        <v>51</v>
      </c>
      <c r="C7190" s="7" t="n">
        <v>4</v>
      </c>
      <c r="D7190" s="7" t="n">
        <v>5703</v>
      </c>
      <c r="E7190" s="7" t="s">
        <v>68</v>
      </c>
    </row>
    <row r="7191" spans="1:9">
      <c r="A7191" t="s">
        <v>4</v>
      </c>
      <c r="B7191" s="4" t="s">
        <v>5</v>
      </c>
      <c r="C7191" s="4" t="s">
        <v>10</v>
      </c>
    </row>
    <row r="7192" spans="1:9">
      <c r="A7192" t="n">
        <v>68630</v>
      </c>
      <c r="B7192" s="27" t="n">
        <v>16</v>
      </c>
      <c r="C7192" s="7" t="n">
        <v>0</v>
      </c>
    </row>
    <row r="7193" spans="1:9">
      <c r="A7193" t="s">
        <v>4</v>
      </c>
      <c r="B7193" s="4" t="s">
        <v>5</v>
      </c>
      <c r="C7193" s="4" t="s">
        <v>10</v>
      </c>
      <c r="D7193" s="4" t="s">
        <v>59</v>
      </c>
      <c r="E7193" s="4" t="s">
        <v>7</v>
      </c>
      <c r="F7193" s="4" t="s">
        <v>7</v>
      </c>
    </row>
    <row r="7194" spans="1:9">
      <c r="A7194" t="n">
        <v>68633</v>
      </c>
      <c r="B7194" s="37" t="n">
        <v>26</v>
      </c>
      <c r="C7194" s="7" t="n">
        <v>5703</v>
      </c>
      <c r="D7194" s="7" t="s">
        <v>657</v>
      </c>
      <c r="E7194" s="7" t="n">
        <v>2</v>
      </c>
      <c r="F7194" s="7" t="n">
        <v>0</v>
      </c>
    </row>
    <row r="7195" spans="1:9">
      <c r="A7195" t="s">
        <v>4</v>
      </c>
      <c r="B7195" s="4" t="s">
        <v>5</v>
      </c>
    </row>
    <row r="7196" spans="1:9">
      <c r="A7196" t="n">
        <v>68690</v>
      </c>
      <c r="B7196" s="38" t="n">
        <v>28</v>
      </c>
    </row>
    <row r="7197" spans="1:9">
      <c r="A7197" t="s">
        <v>4</v>
      </c>
      <c r="B7197" s="4" t="s">
        <v>5</v>
      </c>
      <c r="C7197" s="4" t="s">
        <v>8</v>
      </c>
      <c r="D7197" s="4" t="s">
        <v>10</v>
      </c>
    </row>
    <row r="7198" spans="1:9">
      <c r="A7198" t="n">
        <v>68691</v>
      </c>
      <c r="B7198" s="84" t="n">
        <v>29</v>
      </c>
      <c r="C7198" s="7" t="s">
        <v>20</v>
      </c>
      <c r="D7198" s="7" t="n">
        <v>65533</v>
      </c>
    </row>
    <row r="7199" spans="1:9">
      <c r="A7199" t="s">
        <v>4</v>
      </c>
      <c r="B7199" s="4" t="s">
        <v>5</v>
      </c>
      <c r="C7199" s="4" t="s">
        <v>7</v>
      </c>
      <c r="D7199" s="4" t="s">
        <v>10</v>
      </c>
      <c r="E7199" s="4" t="s">
        <v>10</v>
      </c>
      <c r="F7199" s="4" t="s">
        <v>7</v>
      </c>
    </row>
    <row r="7200" spans="1:9">
      <c r="A7200" t="n">
        <v>68695</v>
      </c>
      <c r="B7200" s="42" t="n">
        <v>25</v>
      </c>
      <c r="C7200" s="7" t="n">
        <v>1</v>
      </c>
      <c r="D7200" s="7" t="n">
        <v>65535</v>
      </c>
      <c r="E7200" s="7" t="n">
        <v>65535</v>
      </c>
      <c r="F7200" s="7" t="n">
        <v>0</v>
      </c>
    </row>
    <row r="7201" spans="1:6">
      <c r="A7201" t="s">
        <v>4</v>
      </c>
      <c r="B7201" s="4" t="s">
        <v>5</v>
      </c>
      <c r="C7201" s="4" t="s">
        <v>10</v>
      </c>
      <c r="D7201" s="4" t="s">
        <v>7</v>
      </c>
      <c r="E7201" s="4" t="s">
        <v>15</v>
      </c>
      <c r="F7201" s="4" t="s">
        <v>10</v>
      </c>
    </row>
    <row r="7202" spans="1:6">
      <c r="A7202" t="n">
        <v>68702</v>
      </c>
      <c r="B7202" s="39" t="n">
        <v>59</v>
      </c>
      <c r="C7202" s="7" t="n">
        <v>0</v>
      </c>
      <c r="D7202" s="7" t="n">
        <v>13</v>
      </c>
      <c r="E7202" s="7" t="n">
        <v>0.150000005960464</v>
      </c>
      <c r="F7202" s="7" t="n">
        <v>0</v>
      </c>
    </row>
    <row r="7203" spans="1:6">
      <c r="A7203" t="s">
        <v>4</v>
      </c>
      <c r="B7203" s="4" t="s">
        <v>5</v>
      </c>
      <c r="C7203" s="4" t="s">
        <v>10</v>
      </c>
      <c r="D7203" s="4" t="s">
        <v>7</v>
      </c>
      <c r="E7203" s="4" t="s">
        <v>15</v>
      </c>
      <c r="F7203" s="4" t="s">
        <v>10</v>
      </c>
    </row>
    <row r="7204" spans="1:6">
      <c r="A7204" t="n">
        <v>68712</v>
      </c>
      <c r="B7204" s="39" t="n">
        <v>59</v>
      </c>
      <c r="C7204" s="7" t="n">
        <v>5704</v>
      </c>
      <c r="D7204" s="7" t="n">
        <v>13</v>
      </c>
      <c r="E7204" s="7" t="n">
        <v>0.150000005960464</v>
      </c>
      <c r="F7204" s="7" t="n">
        <v>0</v>
      </c>
    </row>
    <row r="7205" spans="1:6">
      <c r="A7205" t="s">
        <v>4</v>
      </c>
      <c r="B7205" s="4" t="s">
        <v>5</v>
      </c>
      <c r="C7205" s="4" t="s">
        <v>10</v>
      </c>
      <c r="D7205" s="4" t="s">
        <v>7</v>
      </c>
      <c r="E7205" s="4" t="s">
        <v>15</v>
      </c>
      <c r="F7205" s="4" t="s">
        <v>10</v>
      </c>
    </row>
    <row r="7206" spans="1:6">
      <c r="A7206" t="n">
        <v>68722</v>
      </c>
      <c r="B7206" s="39" t="n">
        <v>59</v>
      </c>
      <c r="C7206" s="7" t="n">
        <v>1</v>
      </c>
      <c r="D7206" s="7" t="n">
        <v>13</v>
      </c>
      <c r="E7206" s="7" t="n">
        <v>0.150000005960464</v>
      </c>
      <c r="F7206" s="7" t="n">
        <v>0</v>
      </c>
    </row>
    <row r="7207" spans="1:6">
      <c r="A7207" t="s">
        <v>4</v>
      </c>
      <c r="B7207" s="4" t="s">
        <v>5</v>
      </c>
      <c r="C7207" s="4" t="s">
        <v>10</v>
      </c>
      <c r="D7207" s="4" t="s">
        <v>7</v>
      </c>
      <c r="E7207" s="4" t="s">
        <v>15</v>
      </c>
      <c r="F7207" s="4" t="s">
        <v>10</v>
      </c>
    </row>
    <row r="7208" spans="1:6">
      <c r="A7208" t="n">
        <v>68732</v>
      </c>
      <c r="B7208" s="39" t="n">
        <v>59</v>
      </c>
      <c r="C7208" s="7" t="n">
        <v>16</v>
      </c>
      <c r="D7208" s="7" t="n">
        <v>13</v>
      </c>
      <c r="E7208" s="7" t="n">
        <v>0.150000005960464</v>
      </c>
      <c r="F7208" s="7" t="n">
        <v>0</v>
      </c>
    </row>
    <row r="7209" spans="1:6">
      <c r="A7209" t="s">
        <v>4</v>
      </c>
      <c r="B7209" s="4" t="s">
        <v>5</v>
      </c>
      <c r="C7209" s="4" t="s">
        <v>10</v>
      </c>
      <c r="D7209" s="4" t="s">
        <v>7</v>
      </c>
      <c r="E7209" s="4" t="s">
        <v>15</v>
      </c>
      <c r="F7209" s="4" t="s">
        <v>10</v>
      </c>
    </row>
    <row r="7210" spans="1:6">
      <c r="A7210" t="n">
        <v>68742</v>
      </c>
      <c r="B7210" s="39" t="n">
        <v>59</v>
      </c>
      <c r="C7210" s="7" t="n">
        <v>15</v>
      </c>
      <c r="D7210" s="7" t="n">
        <v>13</v>
      </c>
      <c r="E7210" s="7" t="n">
        <v>0.150000005960464</v>
      </c>
      <c r="F7210" s="7" t="n">
        <v>0</v>
      </c>
    </row>
    <row r="7211" spans="1:6">
      <c r="A7211" t="s">
        <v>4</v>
      </c>
      <c r="B7211" s="4" t="s">
        <v>5</v>
      </c>
      <c r="C7211" s="4" t="s">
        <v>10</v>
      </c>
      <c r="D7211" s="4" t="s">
        <v>7</v>
      </c>
      <c r="E7211" s="4" t="s">
        <v>15</v>
      </c>
      <c r="F7211" s="4" t="s">
        <v>10</v>
      </c>
    </row>
    <row r="7212" spans="1:6">
      <c r="A7212" t="n">
        <v>68752</v>
      </c>
      <c r="B7212" s="39" t="n">
        <v>59</v>
      </c>
      <c r="C7212" s="7" t="n">
        <v>14</v>
      </c>
      <c r="D7212" s="7" t="n">
        <v>13</v>
      </c>
      <c r="E7212" s="7" t="n">
        <v>0.150000005960464</v>
      </c>
      <c r="F7212" s="7" t="n">
        <v>0</v>
      </c>
    </row>
    <row r="7213" spans="1:6">
      <c r="A7213" t="s">
        <v>4</v>
      </c>
      <c r="B7213" s="4" t="s">
        <v>5</v>
      </c>
      <c r="C7213" s="4" t="s">
        <v>10</v>
      </c>
      <c r="D7213" s="4" t="s">
        <v>7</v>
      </c>
      <c r="E7213" s="4" t="s">
        <v>15</v>
      </c>
      <c r="F7213" s="4" t="s">
        <v>10</v>
      </c>
    </row>
    <row r="7214" spans="1:6">
      <c r="A7214" t="n">
        <v>68762</v>
      </c>
      <c r="B7214" s="39" t="n">
        <v>59</v>
      </c>
      <c r="C7214" s="7" t="n">
        <v>2</v>
      </c>
      <c r="D7214" s="7" t="n">
        <v>13</v>
      </c>
      <c r="E7214" s="7" t="n">
        <v>0.150000005960464</v>
      </c>
      <c r="F7214" s="7" t="n">
        <v>0</v>
      </c>
    </row>
    <row r="7215" spans="1:6">
      <c r="A7215" t="s">
        <v>4</v>
      </c>
      <c r="B7215" s="4" t="s">
        <v>5</v>
      </c>
      <c r="C7215" s="4" t="s">
        <v>10</v>
      </c>
      <c r="D7215" s="4" t="s">
        <v>7</v>
      </c>
      <c r="E7215" s="4" t="s">
        <v>15</v>
      </c>
      <c r="F7215" s="4" t="s">
        <v>10</v>
      </c>
    </row>
    <row r="7216" spans="1:6">
      <c r="A7216" t="n">
        <v>68772</v>
      </c>
      <c r="B7216" s="39" t="n">
        <v>59</v>
      </c>
      <c r="C7216" s="7" t="n">
        <v>4</v>
      </c>
      <c r="D7216" s="7" t="n">
        <v>13</v>
      </c>
      <c r="E7216" s="7" t="n">
        <v>0.150000005960464</v>
      </c>
      <c r="F7216" s="7" t="n">
        <v>0</v>
      </c>
    </row>
    <row r="7217" spans="1:6">
      <c r="A7217" t="s">
        <v>4</v>
      </c>
      <c r="B7217" s="4" t="s">
        <v>5</v>
      </c>
      <c r="C7217" s="4" t="s">
        <v>10</v>
      </c>
      <c r="D7217" s="4" t="s">
        <v>7</v>
      </c>
      <c r="E7217" s="4" t="s">
        <v>15</v>
      </c>
      <c r="F7217" s="4" t="s">
        <v>10</v>
      </c>
    </row>
    <row r="7218" spans="1:6">
      <c r="A7218" t="n">
        <v>68782</v>
      </c>
      <c r="B7218" s="39" t="n">
        <v>59</v>
      </c>
      <c r="C7218" s="7" t="n">
        <v>7</v>
      </c>
      <c r="D7218" s="7" t="n">
        <v>13</v>
      </c>
      <c r="E7218" s="7" t="n">
        <v>0.150000005960464</v>
      </c>
      <c r="F7218" s="7" t="n">
        <v>0</v>
      </c>
    </row>
    <row r="7219" spans="1:6">
      <c r="A7219" t="s">
        <v>4</v>
      </c>
      <c r="B7219" s="4" t="s">
        <v>5</v>
      </c>
      <c r="C7219" s="4" t="s">
        <v>10</v>
      </c>
      <c r="D7219" s="4" t="s">
        <v>7</v>
      </c>
      <c r="E7219" s="4" t="s">
        <v>15</v>
      </c>
      <c r="F7219" s="4" t="s">
        <v>10</v>
      </c>
    </row>
    <row r="7220" spans="1:6">
      <c r="A7220" t="n">
        <v>68792</v>
      </c>
      <c r="B7220" s="39" t="n">
        <v>59</v>
      </c>
      <c r="C7220" s="7" t="n">
        <v>8</v>
      </c>
      <c r="D7220" s="7" t="n">
        <v>13</v>
      </c>
      <c r="E7220" s="7" t="n">
        <v>0.150000005960464</v>
      </c>
      <c r="F7220" s="7" t="n">
        <v>0</v>
      </c>
    </row>
    <row r="7221" spans="1:6">
      <c r="A7221" t="s">
        <v>4</v>
      </c>
      <c r="B7221" s="4" t="s">
        <v>5</v>
      </c>
      <c r="C7221" s="4" t="s">
        <v>10</v>
      </c>
      <c r="D7221" s="4" t="s">
        <v>7</v>
      </c>
      <c r="E7221" s="4" t="s">
        <v>15</v>
      </c>
      <c r="F7221" s="4" t="s">
        <v>10</v>
      </c>
    </row>
    <row r="7222" spans="1:6">
      <c r="A7222" t="n">
        <v>68802</v>
      </c>
      <c r="B7222" s="39" t="n">
        <v>59</v>
      </c>
      <c r="C7222" s="7" t="n">
        <v>9</v>
      </c>
      <c r="D7222" s="7" t="n">
        <v>13</v>
      </c>
      <c r="E7222" s="7" t="n">
        <v>0.150000005960464</v>
      </c>
      <c r="F7222" s="7" t="n">
        <v>0</v>
      </c>
    </row>
    <row r="7223" spans="1:6">
      <c r="A7223" t="s">
        <v>4</v>
      </c>
      <c r="B7223" s="4" t="s">
        <v>5</v>
      </c>
      <c r="C7223" s="4" t="s">
        <v>7</v>
      </c>
      <c r="D7223" s="4" t="s">
        <v>10</v>
      </c>
      <c r="E7223" s="4" t="s">
        <v>8</v>
      </c>
      <c r="F7223" s="4" t="s">
        <v>8</v>
      </c>
      <c r="G7223" s="4" t="s">
        <v>8</v>
      </c>
      <c r="H7223" s="4" t="s">
        <v>8</v>
      </c>
    </row>
    <row r="7224" spans="1:6">
      <c r="A7224" t="n">
        <v>68812</v>
      </c>
      <c r="B7224" s="32" t="n">
        <v>51</v>
      </c>
      <c r="C7224" s="7" t="n">
        <v>3</v>
      </c>
      <c r="D7224" s="7" t="n">
        <v>0</v>
      </c>
      <c r="E7224" s="7" t="s">
        <v>658</v>
      </c>
      <c r="F7224" s="7" t="s">
        <v>55</v>
      </c>
      <c r="G7224" s="7" t="s">
        <v>41</v>
      </c>
      <c r="H7224" s="7" t="s">
        <v>42</v>
      </c>
    </row>
    <row r="7225" spans="1:6">
      <c r="A7225" t="s">
        <v>4</v>
      </c>
      <c r="B7225" s="4" t="s">
        <v>5</v>
      </c>
      <c r="C7225" s="4" t="s">
        <v>7</v>
      </c>
      <c r="D7225" s="4" t="s">
        <v>10</v>
      </c>
      <c r="E7225" s="4" t="s">
        <v>8</v>
      </c>
      <c r="F7225" s="4" t="s">
        <v>8</v>
      </c>
      <c r="G7225" s="4" t="s">
        <v>8</v>
      </c>
      <c r="H7225" s="4" t="s">
        <v>8</v>
      </c>
    </row>
    <row r="7226" spans="1:6">
      <c r="A7226" t="n">
        <v>68825</v>
      </c>
      <c r="B7226" s="32" t="n">
        <v>51</v>
      </c>
      <c r="C7226" s="7" t="n">
        <v>3</v>
      </c>
      <c r="D7226" s="7" t="n">
        <v>5704</v>
      </c>
      <c r="E7226" s="7" t="s">
        <v>658</v>
      </c>
      <c r="F7226" s="7" t="s">
        <v>55</v>
      </c>
      <c r="G7226" s="7" t="s">
        <v>41</v>
      </c>
      <c r="H7226" s="7" t="s">
        <v>42</v>
      </c>
    </row>
    <row r="7227" spans="1:6">
      <c r="A7227" t="s">
        <v>4</v>
      </c>
      <c r="B7227" s="4" t="s">
        <v>5</v>
      </c>
      <c r="C7227" s="4" t="s">
        <v>7</v>
      </c>
      <c r="D7227" s="4" t="s">
        <v>10</v>
      </c>
      <c r="E7227" s="4" t="s">
        <v>8</v>
      </c>
      <c r="F7227" s="4" t="s">
        <v>8</v>
      </c>
      <c r="G7227" s="4" t="s">
        <v>8</v>
      </c>
      <c r="H7227" s="4" t="s">
        <v>8</v>
      </c>
    </row>
    <row r="7228" spans="1:6">
      <c r="A7228" t="n">
        <v>68838</v>
      </c>
      <c r="B7228" s="32" t="n">
        <v>51</v>
      </c>
      <c r="C7228" s="7" t="n">
        <v>3</v>
      </c>
      <c r="D7228" s="7" t="n">
        <v>1</v>
      </c>
      <c r="E7228" s="7" t="s">
        <v>658</v>
      </c>
      <c r="F7228" s="7" t="s">
        <v>55</v>
      </c>
      <c r="G7228" s="7" t="s">
        <v>41</v>
      </c>
      <c r="H7228" s="7" t="s">
        <v>42</v>
      </c>
    </row>
    <row r="7229" spans="1:6">
      <c r="A7229" t="s">
        <v>4</v>
      </c>
      <c r="B7229" s="4" t="s">
        <v>5</v>
      </c>
      <c r="C7229" s="4" t="s">
        <v>7</v>
      </c>
      <c r="D7229" s="4" t="s">
        <v>10</v>
      </c>
      <c r="E7229" s="4" t="s">
        <v>8</v>
      </c>
      <c r="F7229" s="4" t="s">
        <v>8</v>
      </c>
      <c r="G7229" s="4" t="s">
        <v>8</v>
      </c>
      <c r="H7229" s="4" t="s">
        <v>8</v>
      </c>
    </row>
    <row r="7230" spans="1:6">
      <c r="A7230" t="n">
        <v>68851</v>
      </c>
      <c r="B7230" s="32" t="n">
        <v>51</v>
      </c>
      <c r="C7230" s="7" t="n">
        <v>3</v>
      </c>
      <c r="D7230" s="7" t="n">
        <v>16</v>
      </c>
      <c r="E7230" s="7" t="s">
        <v>658</v>
      </c>
      <c r="F7230" s="7" t="s">
        <v>55</v>
      </c>
      <c r="G7230" s="7" t="s">
        <v>41</v>
      </c>
      <c r="H7230" s="7" t="s">
        <v>42</v>
      </c>
    </row>
    <row r="7231" spans="1:6">
      <c r="A7231" t="s">
        <v>4</v>
      </c>
      <c r="B7231" s="4" t="s">
        <v>5</v>
      </c>
      <c r="C7231" s="4" t="s">
        <v>7</v>
      </c>
      <c r="D7231" s="4" t="s">
        <v>10</v>
      </c>
      <c r="E7231" s="4" t="s">
        <v>8</v>
      </c>
      <c r="F7231" s="4" t="s">
        <v>8</v>
      </c>
      <c r="G7231" s="4" t="s">
        <v>8</v>
      </c>
      <c r="H7231" s="4" t="s">
        <v>8</v>
      </c>
    </row>
    <row r="7232" spans="1:6">
      <c r="A7232" t="n">
        <v>68864</v>
      </c>
      <c r="B7232" s="32" t="n">
        <v>51</v>
      </c>
      <c r="C7232" s="7" t="n">
        <v>3</v>
      </c>
      <c r="D7232" s="7" t="n">
        <v>15</v>
      </c>
      <c r="E7232" s="7" t="s">
        <v>658</v>
      </c>
      <c r="F7232" s="7" t="s">
        <v>55</v>
      </c>
      <c r="G7232" s="7" t="s">
        <v>41</v>
      </c>
      <c r="H7232" s="7" t="s">
        <v>42</v>
      </c>
    </row>
    <row r="7233" spans="1:8">
      <c r="A7233" t="s">
        <v>4</v>
      </c>
      <c r="B7233" s="4" t="s">
        <v>5</v>
      </c>
      <c r="C7233" s="4" t="s">
        <v>7</v>
      </c>
      <c r="D7233" s="4" t="s">
        <v>10</v>
      </c>
      <c r="E7233" s="4" t="s">
        <v>8</v>
      </c>
      <c r="F7233" s="4" t="s">
        <v>8</v>
      </c>
      <c r="G7233" s="4" t="s">
        <v>8</v>
      </c>
      <c r="H7233" s="4" t="s">
        <v>8</v>
      </c>
    </row>
    <row r="7234" spans="1:8">
      <c r="A7234" t="n">
        <v>68877</v>
      </c>
      <c r="B7234" s="32" t="n">
        <v>51</v>
      </c>
      <c r="C7234" s="7" t="n">
        <v>3</v>
      </c>
      <c r="D7234" s="7" t="n">
        <v>14</v>
      </c>
      <c r="E7234" s="7" t="s">
        <v>658</v>
      </c>
      <c r="F7234" s="7" t="s">
        <v>55</v>
      </c>
      <c r="G7234" s="7" t="s">
        <v>41</v>
      </c>
      <c r="H7234" s="7" t="s">
        <v>42</v>
      </c>
    </row>
    <row r="7235" spans="1:8">
      <c r="A7235" t="s">
        <v>4</v>
      </c>
      <c r="B7235" s="4" t="s">
        <v>5</v>
      </c>
      <c r="C7235" s="4" t="s">
        <v>7</v>
      </c>
      <c r="D7235" s="4" t="s">
        <v>10</v>
      </c>
      <c r="E7235" s="4" t="s">
        <v>8</v>
      </c>
      <c r="F7235" s="4" t="s">
        <v>8</v>
      </c>
      <c r="G7235" s="4" t="s">
        <v>8</v>
      </c>
      <c r="H7235" s="4" t="s">
        <v>8</v>
      </c>
    </row>
    <row r="7236" spans="1:8">
      <c r="A7236" t="n">
        <v>68890</v>
      </c>
      <c r="B7236" s="32" t="n">
        <v>51</v>
      </c>
      <c r="C7236" s="7" t="n">
        <v>3</v>
      </c>
      <c r="D7236" s="7" t="n">
        <v>2</v>
      </c>
      <c r="E7236" s="7" t="s">
        <v>658</v>
      </c>
      <c r="F7236" s="7" t="s">
        <v>55</v>
      </c>
      <c r="G7236" s="7" t="s">
        <v>41</v>
      </c>
      <c r="H7236" s="7" t="s">
        <v>42</v>
      </c>
    </row>
    <row r="7237" spans="1:8">
      <c r="A7237" t="s">
        <v>4</v>
      </c>
      <c r="B7237" s="4" t="s">
        <v>5</v>
      </c>
      <c r="C7237" s="4" t="s">
        <v>7</v>
      </c>
      <c r="D7237" s="4" t="s">
        <v>10</v>
      </c>
      <c r="E7237" s="4" t="s">
        <v>8</v>
      </c>
      <c r="F7237" s="4" t="s">
        <v>8</v>
      </c>
      <c r="G7237" s="4" t="s">
        <v>8</v>
      </c>
      <c r="H7237" s="4" t="s">
        <v>8</v>
      </c>
    </row>
    <row r="7238" spans="1:8">
      <c r="A7238" t="n">
        <v>68903</v>
      </c>
      <c r="B7238" s="32" t="n">
        <v>51</v>
      </c>
      <c r="C7238" s="7" t="n">
        <v>3</v>
      </c>
      <c r="D7238" s="7" t="n">
        <v>4</v>
      </c>
      <c r="E7238" s="7" t="s">
        <v>658</v>
      </c>
      <c r="F7238" s="7" t="s">
        <v>55</v>
      </c>
      <c r="G7238" s="7" t="s">
        <v>41</v>
      </c>
      <c r="H7238" s="7" t="s">
        <v>42</v>
      </c>
    </row>
    <row r="7239" spans="1:8">
      <c r="A7239" t="s">
        <v>4</v>
      </c>
      <c r="B7239" s="4" t="s">
        <v>5</v>
      </c>
      <c r="C7239" s="4" t="s">
        <v>7</v>
      </c>
      <c r="D7239" s="4" t="s">
        <v>10</v>
      </c>
      <c r="E7239" s="4" t="s">
        <v>8</v>
      </c>
      <c r="F7239" s="4" t="s">
        <v>8</v>
      </c>
      <c r="G7239" s="4" t="s">
        <v>8</v>
      </c>
      <c r="H7239" s="4" t="s">
        <v>8</v>
      </c>
    </row>
    <row r="7240" spans="1:8">
      <c r="A7240" t="n">
        <v>68916</v>
      </c>
      <c r="B7240" s="32" t="n">
        <v>51</v>
      </c>
      <c r="C7240" s="7" t="n">
        <v>3</v>
      </c>
      <c r="D7240" s="7" t="n">
        <v>7</v>
      </c>
      <c r="E7240" s="7" t="s">
        <v>658</v>
      </c>
      <c r="F7240" s="7" t="s">
        <v>55</v>
      </c>
      <c r="G7240" s="7" t="s">
        <v>41</v>
      </c>
      <c r="H7240" s="7" t="s">
        <v>42</v>
      </c>
    </row>
    <row r="7241" spans="1:8">
      <c r="A7241" t="s">
        <v>4</v>
      </c>
      <c r="B7241" s="4" t="s">
        <v>5</v>
      </c>
      <c r="C7241" s="4" t="s">
        <v>7</v>
      </c>
      <c r="D7241" s="4" t="s">
        <v>10</v>
      </c>
      <c r="E7241" s="4" t="s">
        <v>8</v>
      </c>
      <c r="F7241" s="4" t="s">
        <v>8</v>
      </c>
      <c r="G7241" s="4" t="s">
        <v>8</v>
      </c>
      <c r="H7241" s="4" t="s">
        <v>8</v>
      </c>
    </row>
    <row r="7242" spans="1:8">
      <c r="A7242" t="n">
        <v>68929</v>
      </c>
      <c r="B7242" s="32" t="n">
        <v>51</v>
      </c>
      <c r="C7242" s="7" t="n">
        <v>3</v>
      </c>
      <c r="D7242" s="7" t="n">
        <v>8</v>
      </c>
      <c r="E7242" s="7" t="s">
        <v>658</v>
      </c>
      <c r="F7242" s="7" t="s">
        <v>55</v>
      </c>
      <c r="G7242" s="7" t="s">
        <v>41</v>
      </c>
      <c r="H7242" s="7" t="s">
        <v>42</v>
      </c>
    </row>
    <row r="7243" spans="1:8">
      <c r="A7243" t="s">
        <v>4</v>
      </c>
      <c r="B7243" s="4" t="s">
        <v>5</v>
      </c>
      <c r="C7243" s="4" t="s">
        <v>7</v>
      </c>
      <c r="D7243" s="4" t="s">
        <v>10</v>
      </c>
      <c r="E7243" s="4" t="s">
        <v>8</v>
      </c>
      <c r="F7243" s="4" t="s">
        <v>8</v>
      </c>
      <c r="G7243" s="4" t="s">
        <v>8</v>
      </c>
      <c r="H7243" s="4" t="s">
        <v>8</v>
      </c>
    </row>
    <row r="7244" spans="1:8">
      <c r="A7244" t="n">
        <v>68942</v>
      </c>
      <c r="B7244" s="32" t="n">
        <v>51</v>
      </c>
      <c r="C7244" s="7" t="n">
        <v>3</v>
      </c>
      <c r="D7244" s="7" t="n">
        <v>9</v>
      </c>
      <c r="E7244" s="7" t="s">
        <v>658</v>
      </c>
      <c r="F7244" s="7" t="s">
        <v>55</v>
      </c>
      <c r="G7244" s="7" t="s">
        <v>41</v>
      </c>
      <c r="H7244" s="7" t="s">
        <v>42</v>
      </c>
    </row>
    <row r="7245" spans="1:8">
      <c r="A7245" t="s">
        <v>4</v>
      </c>
      <c r="B7245" s="4" t="s">
        <v>5</v>
      </c>
      <c r="C7245" s="4" t="s">
        <v>7</v>
      </c>
      <c r="D7245" s="4" t="s">
        <v>10</v>
      </c>
      <c r="E7245" s="4" t="s">
        <v>8</v>
      </c>
      <c r="F7245" s="4" t="s">
        <v>8</v>
      </c>
      <c r="G7245" s="4" t="s">
        <v>8</v>
      </c>
      <c r="H7245" s="4" t="s">
        <v>8</v>
      </c>
    </row>
    <row r="7246" spans="1:8">
      <c r="A7246" t="n">
        <v>68955</v>
      </c>
      <c r="B7246" s="32" t="n">
        <v>51</v>
      </c>
      <c r="C7246" s="7" t="n">
        <v>3</v>
      </c>
      <c r="D7246" s="7" t="n">
        <v>7032</v>
      </c>
      <c r="E7246" s="7" t="s">
        <v>658</v>
      </c>
      <c r="F7246" s="7" t="s">
        <v>55</v>
      </c>
      <c r="G7246" s="7" t="s">
        <v>41</v>
      </c>
      <c r="H7246" s="7" t="s">
        <v>42</v>
      </c>
    </row>
    <row r="7247" spans="1:8">
      <c r="A7247" t="s">
        <v>4</v>
      </c>
      <c r="B7247" s="4" t="s">
        <v>5</v>
      </c>
      <c r="C7247" s="4" t="s">
        <v>10</v>
      </c>
    </row>
    <row r="7248" spans="1:8">
      <c r="A7248" t="n">
        <v>68968</v>
      </c>
      <c r="B7248" s="27" t="n">
        <v>16</v>
      </c>
      <c r="C7248" s="7" t="n">
        <v>1000</v>
      </c>
    </row>
    <row r="7249" spans="1:8">
      <c r="A7249" t="s">
        <v>4</v>
      </c>
      <c r="B7249" s="4" t="s">
        <v>5</v>
      </c>
      <c r="C7249" s="4" t="s">
        <v>7</v>
      </c>
      <c r="D7249" s="4" t="s">
        <v>10</v>
      </c>
      <c r="E7249" s="4" t="s">
        <v>15</v>
      </c>
    </row>
    <row r="7250" spans="1:8">
      <c r="A7250" t="n">
        <v>68971</v>
      </c>
      <c r="B7250" s="41" t="n">
        <v>58</v>
      </c>
      <c r="C7250" s="7" t="n">
        <v>101</v>
      </c>
      <c r="D7250" s="7" t="n">
        <v>1000</v>
      </c>
      <c r="E7250" s="7" t="n">
        <v>1</v>
      </c>
    </row>
    <row r="7251" spans="1:8">
      <c r="A7251" t="s">
        <v>4</v>
      </c>
      <c r="B7251" s="4" t="s">
        <v>5</v>
      </c>
      <c r="C7251" s="4" t="s">
        <v>7</v>
      </c>
      <c r="D7251" s="4" t="s">
        <v>10</v>
      </c>
    </row>
    <row r="7252" spans="1:8">
      <c r="A7252" t="n">
        <v>68979</v>
      </c>
      <c r="B7252" s="41" t="n">
        <v>58</v>
      </c>
      <c r="C7252" s="7" t="n">
        <v>254</v>
      </c>
      <c r="D7252" s="7" t="n">
        <v>0</v>
      </c>
    </row>
    <row r="7253" spans="1:8">
      <c r="A7253" t="s">
        <v>4</v>
      </c>
      <c r="B7253" s="4" t="s">
        <v>5</v>
      </c>
      <c r="C7253" s="4" t="s">
        <v>7</v>
      </c>
      <c r="D7253" s="4" t="s">
        <v>7</v>
      </c>
      <c r="E7253" s="4" t="s">
        <v>15</v>
      </c>
      <c r="F7253" s="4" t="s">
        <v>15</v>
      </c>
      <c r="G7253" s="4" t="s">
        <v>15</v>
      </c>
      <c r="H7253" s="4" t="s">
        <v>10</v>
      </c>
    </row>
    <row r="7254" spans="1:8">
      <c r="A7254" t="n">
        <v>68983</v>
      </c>
      <c r="B7254" s="54" t="n">
        <v>45</v>
      </c>
      <c r="C7254" s="7" t="n">
        <v>2</v>
      </c>
      <c r="D7254" s="7" t="n">
        <v>3</v>
      </c>
      <c r="E7254" s="7" t="n">
        <v>3.90000009536743</v>
      </c>
      <c r="F7254" s="7" t="n">
        <v>1.41999995708466</v>
      </c>
      <c r="G7254" s="7" t="n">
        <v>3.42000007629395</v>
      </c>
      <c r="H7254" s="7" t="n">
        <v>0</v>
      </c>
    </row>
    <row r="7255" spans="1:8">
      <c r="A7255" t="s">
        <v>4</v>
      </c>
      <c r="B7255" s="4" t="s">
        <v>5</v>
      </c>
      <c r="C7255" s="4" t="s">
        <v>7</v>
      </c>
      <c r="D7255" s="4" t="s">
        <v>7</v>
      </c>
      <c r="E7255" s="4" t="s">
        <v>15</v>
      </c>
      <c r="F7255" s="4" t="s">
        <v>15</v>
      </c>
      <c r="G7255" s="4" t="s">
        <v>15</v>
      </c>
      <c r="H7255" s="4" t="s">
        <v>10</v>
      </c>
      <c r="I7255" s="4" t="s">
        <v>7</v>
      </c>
    </row>
    <row r="7256" spans="1:8">
      <c r="A7256" t="n">
        <v>69000</v>
      </c>
      <c r="B7256" s="54" t="n">
        <v>45</v>
      </c>
      <c r="C7256" s="7" t="n">
        <v>4</v>
      </c>
      <c r="D7256" s="7" t="n">
        <v>3</v>
      </c>
      <c r="E7256" s="7" t="n">
        <v>5</v>
      </c>
      <c r="F7256" s="7" t="n">
        <v>285</v>
      </c>
      <c r="G7256" s="7" t="n">
        <v>0</v>
      </c>
      <c r="H7256" s="7" t="n">
        <v>0</v>
      </c>
      <c r="I7256" s="7" t="n">
        <v>0</v>
      </c>
    </row>
    <row r="7257" spans="1:8">
      <c r="A7257" t="s">
        <v>4</v>
      </c>
      <c r="B7257" s="4" t="s">
        <v>5</v>
      </c>
      <c r="C7257" s="4" t="s">
        <v>7</v>
      </c>
      <c r="D7257" s="4" t="s">
        <v>7</v>
      </c>
      <c r="E7257" s="4" t="s">
        <v>15</v>
      </c>
      <c r="F7257" s="4" t="s">
        <v>10</v>
      </c>
    </row>
    <row r="7258" spans="1:8">
      <c r="A7258" t="n">
        <v>69018</v>
      </c>
      <c r="B7258" s="54" t="n">
        <v>45</v>
      </c>
      <c r="C7258" s="7" t="n">
        <v>5</v>
      </c>
      <c r="D7258" s="7" t="n">
        <v>3</v>
      </c>
      <c r="E7258" s="7" t="n">
        <v>2.15000009536743</v>
      </c>
      <c r="F7258" s="7" t="n">
        <v>0</v>
      </c>
    </row>
    <row r="7259" spans="1:8">
      <c r="A7259" t="s">
        <v>4</v>
      </c>
      <c r="B7259" s="4" t="s">
        <v>5</v>
      </c>
      <c r="C7259" s="4" t="s">
        <v>7</v>
      </c>
      <c r="D7259" s="4" t="s">
        <v>7</v>
      </c>
      <c r="E7259" s="4" t="s">
        <v>15</v>
      </c>
      <c r="F7259" s="4" t="s">
        <v>10</v>
      </c>
    </row>
    <row r="7260" spans="1:8">
      <c r="A7260" t="n">
        <v>69027</v>
      </c>
      <c r="B7260" s="54" t="n">
        <v>45</v>
      </c>
      <c r="C7260" s="7" t="n">
        <v>11</v>
      </c>
      <c r="D7260" s="7" t="n">
        <v>3</v>
      </c>
      <c r="E7260" s="7" t="n">
        <v>31.7000007629395</v>
      </c>
      <c r="F7260" s="7" t="n">
        <v>0</v>
      </c>
    </row>
    <row r="7261" spans="1:8">
      <c r="A7261" t="s">
        <v>4</v>
      </c>
      <c r="B7261" s="4" t="s">
        <v>5</v>
      </c>
      <c r="C7261" s="4" t="s">
        <v>10</v>
      </c>
      <c r="D7261" s="4" t="s">
        <v>10</v>
      </c>
      <c r="E7261" s="4" t="s">
        <v>10</v>
      </c>
    </row>
    <row r="7262" spans="1:8">
      <c r="A7262" t="n">
        <v>69036</v>
      </c>
      <c r="B7262" s="34" t="n">
        <v>61</v>
      </c>
      <c r="C7262" s="7" t="n">
        <v>0</v>
      </c>
      <c r="D7262" s="7" t="n">
        <v>5703</v>
      </c>
      <c r="E7262" s="7" t="n">
        <v>0</v>
      </c>
    </row>
    <row r="7263" spans="1:8">
      <c r="A7263" t="s">
        <v>4</v>
      </c>
      <c r="B7263" s="4" t="s">
        <v>5</v>
      </c>
      <c r="C7263" s="4" t="s">
        <v>10</v>
      </c>
      <c r="D7263" s="4" t="s">
        <v>10</v>
      </c>
      <c r="E7263" s="4" t="s">
        <v>10</v>
      </c>
    </row>
    <row r="7264" spans="1:8">
      <c r="A7264" t="n">
        <v>69043</v>
      </c>
      <c r="B7264" s="34" t="n">
        <v>61</v>
      </c>
      <c r="C7264" s="7" t="n">
        <v>5704</v>
      </c>
      <c r="D7264" s="7" t="n">
        <v>5703</v>
      </c>
      <c r="E7264" s="7" t="n">
        <v>0</v>
      </c>
    </row>
    <row r="7265" spans="1:9">
      <c r="A7265" t="s">
        <v>4</v>
      </c>
      <c r="B7265" s="4" t="s">
        <v>5</v>
      </c>
      <c r="C7265" s="4" t="s">
        <v>10</v>
      </c>
      <c r="D7265" s="4" t="s">
        <v>10</v>
      </c>
      <c r="E7265" s="4" t="s">
        <v>10</v>
      </c>
    </row>
    <row r="7266" spans="1:9">
      <c r="A7266" t="n">
        <v>69050</v>
      </c>
      <c r="B7266" s="34" t="n">
        <v>61</v>
      </c>
      <c r="C7266" s="7" t="n">
        <v>1</v>
      </c>
      <c r="D7266" s="7" t="n">
        <v>5703</v>
      </c>
      <c r="E7266" s="7" t="n">
        <v>0</v>
      </c>
    </row>
    <row r="7267" spans="1:9">
      <c r="A7267" t="s">
        <v>4</v>
      </c>
      <c r="B7267" s="4" t="s">
        <v>5</v>
      </c>
      <c r="C7267" s="4" t="s">
        <v>10</v>
      </c>
      <c r="D7267" s="4" t="s">
        <v>10</v>
      </c>
      <c r="E7267" s="4" t="s">
        <v>10</v>
      </c>
    </row>
    <row r="7268" spans="1:9">
      <c r="A7268" t="n">
        <v>69057</v>
      </c>
      <c r="B7268" s="34" t="n">
        <v>61</v>
      </c>
      <c r="C7268" s="7" t="n">
        <v>16</v>
      </c>
      <c r="D7268" s="7" t="n">
        <v>5703</v>
      </c>
      <c r="E7268" s="7" t="n">
        <v>0</v>
      </c>
    </row>
    <row r="7269" spans="1:9">
      <c r="A7269" t="s">
        <v>4</v>
      </c>
      <c r="B7269" s="4" t="s">
        <v>5</v>
      </c>
      <c r="C7269" s="4" t="s">
        <v>10</v>
      </c>
      <c r="D7269" s="4" t="s">
        <v>10</v>
      </c>
      <c r="E7269" s="4" t="s">
        <v>10</v>
      </c>
    </row>
    <row r="7270" spans="1:9">
      <c r="A7270" t="n">
        <v>69064</v>
      </c>
      <c r="B7270" s="34" t="n">
        <v>61</v>
      </c>
      <c r="C7270" s="7" t="n">
        <v>15</v>
      </c>
      <c r="D7270" s="7" t="n">
        <v>5703</v>
      </c>
      <c r="E7270" s="7" t="n">
        <v>0</v>
      </c>
    </row>
    <row r="7271" spans="1:9">
      <c r="A7271" t="s">
        <v>4</v>
      </c>
      <c r="B7271" s="4" t="s">
        <v>5</v>
      </c>
      <c r="C7271" s="4" t="s">
        <v>10</v>
      </c>
      <c r="D7271" s="4" t="s">
        <v>10</v>
      </c>
      <c r="E7271" s="4" t="s">
        <v>10</v>
      </c>
    </row>
    <row r="7272" spans="1:9">
      <c r="A7272" t="n">
        <v>69071</v>
      </c>
      <c r="B7272" s="34" t="n">
        <v>61</v>
      </c>
      <c r="C7272" s="7" t="n">
        <v>14</v>
      </c>
      <c r="D7272" s="7" t="n">
        <v>5703</v>
      </c>
      <c r="E7272" s="7" t="n">
        <v>0</v>
      </c>
    </row>
    <row r="7273" spans="1:9">
      <c r="A7273" t="s">
        <v>4</v>
      </c>
      <c r="B7273" s="4" t="s">
        <v>5</v>
      </c>
      <c r="C7273" s="4" t="s">
        <v>10</v>
      </c>
      <c r="D7273" s="4" t="s">
        <v>10</v>
      </c>
      <c r="E7273" s="4" t="s">
        <v>10</v>
      </c>
    </row>
    <row r="7274" spans="1:9">
      <c r="A7274" t="n">
        <v>69078</v>
      </c>
      <c r="B7274" s="34" t="n">
        <v>61</v>
      </c>
      <c r="C7274" s="7" t="n">
        <v>2</v>
      </c>
      <c r="D7274" s="7" t="n">
        <v>5703</v>
      </c>
      <c r="E7274" s="7" t="n">
        <v>0</v>
      </c>
    </row>
    <row r="7275" spans="1:9">
      <c r="A7275" t="s">
        <v>4</v>
      </c>
      <c r="B7275" s="4" t="s">
        <v>5</v>
      </c>
      <c r="C7275" s="4" t="s">
        <v>10</v>
      </c>
      <c r="D7275" s="4" t="s">
        <v>10</v>
      </c>
      <c r="E7275" s="4" t="s">
        <v>10</v>
      </c>
    </row>
    <row r="7276" spans="1:9">
      <c r="A7276" t="n">
        <v>69085</v>
      </c>
      <c r="B7276" s="34" t="n">
        <v>61</v>
      </c>
      <c r="C7276" s="7" t="n">
        <v>4</v>
      </c>
      <c r="D7276" s="7" t="n">
        <v>5703</v>
      </c>
      <c r="E7276" s="7" t="n">
        <v>0</v>
      </c>
    </row>
    <row r="7277" spans="1:9">
      <c r="A7277" t="s">
        <v>4</v>
      </c>
      <c r="B7277" s="4" t="s">
        <v>5</v>
      </c>
      <c r="C7277" s="4" t="s">
        <v>10</v>
      </c>
      <c r="D7277" s="4" t="s">
        <v>10</v>
      </c>
      <c r="E7277" s="4" t="s">
        <v>10</v>
      </c>
    </row>
    <row r="7278" spans="1:9">
      <c r="A7278" t="n">
        <v>69092</v>
      </c>
      <c r="B7278" s="34" t="n">
        <v>61</v>
      </c>
      <c r="C7278" s="7" t="n">
        <v>7</v>
      </c>
      <c r="D7278" s="7" t="n">
        <v>5703</v>
      </c>
      <c r="E7278" s="7" t="n">
        <v>0</v>
      </c>
    </row>
    <row r="7279" spans="1:9">
      <c r="A7279" t="s">
        <v>4</v>
      </c>
      <c r="B7279" s="4" t="s">
        <v>5</v>
      </c>
      <c r="C7279" s="4" t="s">
        <v>10</v>
      </c>
      <c r="D7279" s="4" t="s">
        <v>10</v>
      </c>
      <c r="E7279" s="4" t="s">
        <v>10</v>
      </c>
    </row>
    <row r="7280" spans="1:9">
      <c r="A7280" t="n">
        <v>69099</v>
      </c>
      <c r="B7280" s="34" t="n">
        <v>61</v>
      </c>
      <c r="C7280" s="7" t="n">
        <v>8</v>
      </c>
      <c r="D7280" s="7" t="n">
        <v>5703</v>
      </c>
      <c r="E7280" s="7" t="n">
        <v>0</v>
      </c>
    </row>
    <row r="7281" spans="1:5">
      <c r="A7281" t="s">
        <v>4</v>
      </c>
      <c r="B7281" s="4" t="s">
        <v>5</v>
      </c>
      <c r="C7281" s="4" t="s">
        <v>10</v>
      </c>
      <c r="D7281" s="4" t="s">
        <v>10</v>
      </c>
      <c r="E7281" s="4" t="s">
        <v>10</v>
      </c>
    </row>
    <row r="7282" spans="1:5">
      <c r="A7282" t="n">
        <v>69106</v>
      </c>
      <c r="B7282" s="34" t="n">
        <v>61</v>
      </c>
      <c r="C7282" s="7" t="n">
        <v>9</v>
      </c>
      <c r="D7282" s="7" t="n">
        <v>5703</v>
      </c>
      <c r="E7282" s="7" t="n">
        <v>0</v>
      </c>
    </row>
    <row r="7283" spans="1:5">
      <c r="A7283" t="s">
        <v>4</v>
      </c>
      <c r="B7283" s="4" t="s">
        <v>5</v>
      </c>
      <c r="C7283" s="4" t="s">
        <v>10</v>
      </c>
      <c r="D7283" s="4" t="s">
        <v>10</v>
      </c>
      <c r="E7283" s="4" t="s">
        <v>10</v>
      </c>
    </row>
    <row r="7284" spans="1:5">
      <c r="A7284" t="n">
        <v>69113</v>
      </c>
      <c r="B7284" s="34" t="n">
        <v>61</v>
      </c>
      <c r="C7284" s="7" t="n">
        <v>7032</v>
      </c>
      <c r="D7284" s="7" t="n">
        <v>5703</v>
      </c>
      <c r="E7284" s="7" t="n">
        <v>0</v>
      </c>
    </row>
    <row r="7285" spans="1:5">
      <c r="A7285" t="s">
        <v>4</v>
      </c>
      <c r="B7285" s="4" t="s">
        <v>5</v>
      </c>
      <c r="C7285" s="4" t="s">
        <v>7</v>
      </c>
      <c r="D7285" s="4" t="s">
        <v>7</v>
      </c>
      <c r="E7285" s="4" t="s">
        <v>15</v>
      </c>
      <c r="F7285" s="4" t="s">
        <v>15</v>
      </c>
      <c r="G7285" s="4" t="s">
        <v>15</v>
      </c>
      <c r="H7285" s="4" t="s">
        <v>10</v>
      </c>
    </row>
    <row r="7286" spans="1:5">
      <c r="A7286" t="n">
        <v>69120</v>
      </c>
      <c r="B7286" s="54" t="n">
        <v>45</v>
      </c>
      <c r="C7286" s="7" t="n">
        <v>2</v>
      </c>
      <c r="D7286" s="7" t="n">
        <v>3</v>
      </c>
      <c r="E7286" s="7" t="n">
        <v>3.90000009536743</v>
      </c>
      <c r="F7286" s="7" t="n">
        <v>1.49000000953674</v>
      </c>
      <c r="G7286" s="7" t="n">
        <v>4.92000007629395</v>
      </c>
      <c r="H7286" s="7" t="n">
        <v>4000</v>
      </c>
    </row>
    <row r="7287" spans="1:5">
      <c r="A7287" t="s">
        <v>4</v>
      </c>
      <c r="B7287" s="4" t="s">
        <v>5</v>
      </c>
      <c r="C7287" s="4" t="s">
        <v>7</v>
      </c>
      <c r="D7287" s="4" t="s">
        <v>7</v>
      </c>
      <c r="E7287" s="4" t="s">
        <v>15</v>
      </c>
      <c r="F7287" s="4" t="s">
        <v>15</v>
      </c>
      <c r="G7287" s="4" t="s">
        <v>15</v>
      </c>
      <c r="H7287" s="4" t="s">
        <v>10</v>
      </c>
      <c r="I7287" s="4" t="s">
        <v>7</v>
      </c>
    </row>
    <row r="7288" spans="1:5">
      <c r="A7288" t="n">
        <v>69137</v>
      </c>
      <c r="B7288" s="54" t="n">
        <v>45</v>
      </c>
      <c r="C7288" s="7" t="n">
        <v>4</v>
      </c>
      <c r="D7288" s="7" t="n">
        <v>3</v>
      </c>
      <c r="E7288" s="7" t="n">
        <v>13.2600002288818</v>
      </c>
      <c r="F7288" s="7" t="n">
        <v>287.339996337891</v>
      </c>
      <c r="G7288" s="7" t="n">
        <v>0</v>
      </c>
      <c r="H7288" s="7" t="n">
        <v>4000</v>
      </c>
      <c r="I7288" s="7" t="n">
        <v>1</v>
      </c>
    </row>
    <row r="7289" spans="1:5">
      <c r="A7289" t="s">
        <v>4</v>
      </c>
      <c r="B7289" s="4" t="s">
        <v>5</v>
      </c>
      <c r="C7289" s="4" t="s">
        <v>7</v>
      </c>
      <c r="D7289" s="4" t="s">
        <v>7</v>
      </c>
      <c r="E7289" s="4" t="s">
        <v>15</v>
      </c>
      <c r="F7289" s="4" t="s">
        <v>10</v>
      </c>
    </row>
    <row r="7290" spans="1:5">
      <c r="A7290" t="n">
        <v>69155</v>
      </c>
      <c r="B7290" s="54" t="n">
        <v>45</v>
      </c>
      <c r="C7290" s="7" t="n">
        <v>5</v>
      </c>
      <c r="D7290" s="7" t="n">
        <v>3</v>
      </c>
      <c r="E7290" s="7" t="n">
        <v>1.70000004768372</v>
      </c>
      <c r="F7290" s="7" t="n">
        <v>4000</v>
      </c>
    </row>
    <row r="7291" spans="1:5">
      <c r="A7291" t="s">
        <v>4</v>
      </c>
      <c r="B7291" s="4" t="s">
        <v>5</v>
      </c>
      <c r="C7291" s="4" t="s">
        <v>10</v>
      </c>
      <c r="D7291" s="4" t="s">
        <v>10</v>
      </c>
      <c r="E7291" s="4" t="s">
        <v>15</v>
      </c>
      <c r="F7291" s="4" t="s">
        <v>15</v>
      </c>
      <c r="G7291" s="4" t="s">
        <v>15</v>
      </c>
      <c r="H7291" s="4" t="s">
        <v>15</v>
      </c>
      <c r="I7291" s="4" t="s">
        <v>7</v>
      </c>
      <c r="J7291" s="4" t="s">
        <v>10</v>
      </c>
    </row>
    <row r="7292" spans="1:5">
      <c r="A7292" t="n">
        <v>69164</v>
      </c>
      <c r="B7292" s="67" t="n">
        <v>55</v>
      </c>
      <c r="C7292" s="7" t="n">
        <v>5703</v>
      </c>
      <c r="D7292" s="7" t="n">
        <v>65533</v>
      </c>
      <c r="E7292" s="7" t="n">
        <v>3.90000009536743</v>
      </c>
      <c r="F7292" s="7" t="n">
        <v>0</v>
      </c>
      <c r="G7292" s="7" t="n">
        <v>4.90000009536743</v>
      </c>
      <c r="H7292" s="7" t="n">
        <v>1.20000004768372</v>
      </c>
      <c r="I7292" s="7" t="n">
        <v>1</v>
      </c>
      <c r="J7292" s="7" t="n">
        <v>0</v>
      </c>
    </row>
    <row r="7293" spans="1:5">
      <c r="A7293" t="s">
        <v>4</v>
      </c>
      <c r="B7293" s="4" t="s">
        <v>5</v>
      </c>
      <c r="C7293" s="4" t="s">
        <v>10</v>
      </c>
      <c r="D7293" s="4" t="s">
        <v>7</v>
      </c>
    </row>
    <row r="7294" spans="1:5">
      <c r="A7294" t="n">
        <v>69188</v>
      </c>
      <c r="B7294" s="68" t="n">
        <v>56</v>
      </c>
      <c r="C7294" s="7" t="n">
        <v>5703</v>
      </c>
      <c r="D7294" s="7" t="n">
        <v>0</v>
      </c>
    </row>
    <row r="7295" spans="1:5">
      <c r="A7295" t="s">
        <v>4</v>
      </c>
      <c r="B7295" s="4" t="s">
        <v>5</v>
      </c>
      <c r="C7295" s="4" t="s">
        <v>10</v>
      </c>
      <c r="D7295" s="4" t="s">
        <v>10</v>
      </c>
      <c r="E7295" s="4" t="s">
        <v>15</v>
      </c>
      <c r="F7295" s="4" t="s">
        <v>7</v>
      </c>
    </row>
    <row r="7296" spans="1:5">
      <c r="A7296" t="n">
        <v>69192</v>
      </c>
      <c r="B7296" s="64" t="n">
        <v>53</v>
      </c>
      <c r="C7296" s="7" t="n">
        <v>5703</v>
      </c>
      <c r="D7296" s="7" t="n">
        <v>0</v>
      </c>
      <c r="E7296" s="7" t="n">
        <v>10</v>
      </c>
      <c r="F7296" s="7" t="n">
        <v>0</v>
      </c>
    </row>
    <row r="7297" spans="1:10">
      <c r="A7297" t="s">
        <v>4</v>
      </c>
      <c r="B7297" s="4" t="s">
        <v>5</v>
      </c>
      <c r="C7297" s="4" t="s">
        <v>10</v>
      </c>
    </row>
    <row r="7298" spans="1:10">
      <c r="A7298" t="n">
        <v>69202</v>
      </c>
      <c r="B7298" s="65" t="n">
        <v>54</v>
      </c>
      <c r="C7298" s="7" t="n">
        <v>5703</v>
      </c>
    </row>
    <row r="7299" spans="1:10">
      <c r="A7299" t="s">
        <v>4</v>
      </c>
      <c r="B7299" s="4" t="s">
        <v>5</v>
      </c>
      <c r="C7299" s="4" t="s">
        <v>7</v>
      </c>
      <c r="D7299" s="4" t="s">
        <v>10</v>
      </c>
    </row>
    <row r="7300" spans="1:10">
      <c r="A7300" t="n">
        <v>69205</v>
      </c>
      <c r="B7300" s="41" t="n">
        <v>58</v>
      </c>
      <c r="C7300" s="7" t="n">
        <v>255</v>
      </c>
      <c r="D7300" s="7" t="n">
        <v>0</v>
      </c>
    </row>
    <row r="7301" spans="1:10">
      <c r="A7301" t="s">
        <v>4</v>
      </c>
      <c r="B7301" s="4" t="s">
        <v>5</v>
      </c>
      <c r="C7301" s="4" t="s">
        <v>7</v>
      </c>
      <c r="D7301" s="4" t="s">
        <v>10</v>
      </c>
    </row>
    <row r="7302" spans="1:10">
      <c r="A7302" t="n">
        <v>69209</v>
      </c>
      <c r="B7302" s="54" t="n">
        <v>45</v>
      </c>
      <c r="C7302" s="7" t="n">
        <v>7</v>
      </c>
      <c r="D7302" s="7" t="n">
        <v>255</v>
      </c>
    </row>
    <row r="7303" spans="1:10">
      <c r="A7303" t="s">
        <v>4</v>
      </c>
      <c r="B7303" s="4" t="s">
        <v>5</v>
      </c>
      <c r="C7303" s="4" t="s">
        <v>7</v>
      </c>
      <c r="D7303" s="4" t="s">
        <v>10</v>
      </c>
      <c r="E7303" s="4" t="s">
        <v>10</v>
      </c>
      <c r="F7303" s="4" t="s">
        <v>7</v>
      </c>
    </row>
    <row r="7304" spans="1:10">
      <c r="A7304" t="n">
        <v>69213</v>
      </c>
      <c r="B7304" s="42" t="n">
        <v>25</v>
      </c>
      <c r="C7304" s="7" t="n">
        <v>1</v>
      </c>
      <c r="D7304" s="7" t="n">
        <v>60</v>
      </c>
      <c r="E7304" s="7" t="n">
        <v>500</v>
      </c>
      <c r="F7304" s="7" t="n">
        <v>2</v>
      </c>
    </row>
    <row r="7305" spans="1:10">
      <c r="A7305" t="s">
        <v>4</v>
      </c>
      <c r="B7305" s="4" t="s">
        <v>5</v>
      </c>
      <c r="C7305" s="4" t="s">
        <v>7</v>
      </c>
      <c r="D7305" s="4" t="s">
        <v>10</v>
      </c>
      <c r="E7305" s="4" t="s">
        <v>8</v>
      </c>
    </row>
    <row r="7306" spans="1:10">
      <c r="A7306" t="n">
        <v>69220</v>
      </c>
      <c r="B7306" s="32" t="n">
        <v>51</v>
      </c>
      <c r="C7306" s="7" t="n">
        <v>4</v>
      </c>
      <c r="D7306" s="7" t="n">
        <v>2</v>
      </c>
      <c r="E7306" s="7" t="s">
        <v>365</v>
      </c>
    </row>
    <row r="7307" spans="1:10">
      <c r="A7307" t="s">
        <v>4</v>
      </c>
      <c r="B7307" s="4" t="s">
        <v>5</v>
      </c>
      <c r="C7307" s="4" t="s">
        <v>10</v>
      </c>
    </row>
    <row r="7308" spans="1:10">
      <c r="A7308" t="n">
        <v>69234</v>
      </c>
      <c r="B7308" s="27" t="n">
        <v>16</v>
      </c>
      <c r="C7308" s="7" t="n">
        <v>0</v>
      </c>
    </row>
    <row r="7309" spans="1:10">
      <c r="A7309" t="s">
        <v>4</v>
      </c>
      <c r="B7309" s="4" t="s">
        <v>5</v>
      </c>
      <c r="C7309" s="4" t="s">
        <v>10</v>
      </c>
      <c r="D7309" s="4" t="s">
        <v>59</v>
      </c>
      <c r="E7309" s="4" t="s">
        <v>7</v>
      </c>
      <c r="F7309" s="4" t="s">
        <v>7</v>
      </c>
    </row>
    <row r="7310" spans="1:10">
      <c r="A7310" t="n">
        <v>69237</v>
      </c>
      <c r="B7310" s="37" t="n">
        <v>26</v>
      </c>
      <c r="C7310" s="7" t="n">
        <v>2</v>
      </c>
      <c r="D7310" s="7" t="s">
        <v>659</v>
      </c>
      <c r="E7310" s="7" t="n">
        <v>2</v>
      </c>
      <c r="F7310" s="7" t="n">
        <v>0</v>
      </c>
    </row>
    <row r="7311" spans="1:10">
      <c r="A7311" t="s">
        <v>4</v>
      </c>
      <c r="B7311" s="4" t="s">
        <v>5</v>
      </c>
    </row>
    <row r="7312" spans="1:10">
      <c r="A7312" t="n">
        <v>69251</v>
      </c>
      <c r="B7312" s="38" t="n">
        <v>28</v>
      </c>
    </row>
    <row r="7313" spans="1:6">
      <c r="A7313" t="s">
        <v>4</v>
      </c>
      <c r="B7313" s="4" t="s">
        <v>5</v>
      </c>
      <c r="C7313" s="4" t="s">
        <v>7</v>
      </c>
      <c r="D7313" s="4" t="s">
        <v>10</v>
      </c>
      <c r="E7313" s="4" t="s">
        <v>10</v>
      </c>
      <c r="F7313" s="4" t="s">
        <v>7</v>
      </c>
    </row>
    <row r="7314" spans="1:6">
      <c r="A7314" t="n">
        <v>69252</v>
      </c>
      <c r="B7314" s="42" t="n">
        <v>25</v>
      </c>
      <c r="C7314" s="7" t="n">
        <v>1</v>
      </c>
      <c r="D7314" s="7" t="n">
        <v>60</v>
      </c>
      <c r="E7314" s="7" t="n">
        <v>640</v>
      </c>
      <c r="F7314" s="7" t="n">
        <v>1</v>
      </c>
    </row>
    <row r="7315" spans="1:6">
      <c r="A7315" t="s">
        <v>4</v>
      </c>
      <c r="B7315" s="4" t="s">
        <v>5</v>
      </c>
      <c r="C7315" s="4" t="s">
        <v>7</v>
      </c>
      <c r="D7315" s="4" t="s">
        <v>10</v>
      </c>
      <c r="E7315" s="4" t="s">
        <v>8</v>
      </c>
    </row>
    <row r="7316" spans="1:6">
      <c r="A7316" t="n">
        <v>69259</v>
      </c>
      <c r="B7316" s="32" t="n">
        <v>51</v>
      </c>
      <c r="C7316" s="7" t="n">
        <v>4</v>
      </c>
      <c r="D7316" s="7" t="n">
        <v>5704</v>
      </c>
      <c r="E7316" s="7" t="s">
        <v>365</v>
      </c>
    </row>
    <row r="7317" spans="1:6">
      <c r="A7317" t="s">
        <v>4</v>
      </c>
      <c r="B7317" s="4" t="s">
        <v>5</v>
      </c>
      <c r="C7317" s="4" t="s">
        <v>10</v>
      </c>
    </row>
    <row r="7318" spans="1:6">
      <c r="A7318" t="n">
        <v>69273</v>
      </c>
      <c r="B7318" s="27" t="n">
        <v>16</v>
      </c>
      <c r="C7318" s="7" t="n">
        <v>0</v>
      </c>
    </row>
    <row r="7319" spans="1:6">
      <c r="A7319" t="s">
        <v>4</v>
      </c>
      <c r="B7319" s="4" t="s">
        <v>5</v>
      </c>
      <c r="C7319" s="4" t="s">
        <v>10</v>
      </c>
      <c r="D7319" s="4" t="s">
        <v>59</v>
      </c>
      <c r="E7319" s="4" t="s">
        <v>7</v>
      </c>
      <c r="F7319" s="4" t="s">
        <v>7</v>
      </c>
    </row>
    <row r="7320" spans="1:6">
      <c r="A7320" t="n">
        <v>69276</v>
      </c>
      <c r="B7320" s="37" t="n">
        <v>26</v>
      </c>
      <c r="C7320" s="7" t="n">
        <v>5704</v>
      </c>
      <c r="D7320" s="7" t="s">
        <v>660</v>
      </c>
      <c r="E7320" s="7" t="n">
        <v>2</v>
      </c>
      <c r="F7320" s="7" t="n">
        <v>0</v>
      </c>
    </row>
    <row r="7321" spans="1:6">
      <c r="A7321" t="s">
        <v>4</v>
      </c>
      <c r="B7321" s="4" t="s">
        <v>5</v>
      </c>
    </row>
    <row r="7322" spans="1:6">
      <c r="A7322" t="n">
        <v>69320</v>
      </c>
      <c r="B7322" s="38" t="n">
        <v>28</v>
      </c>
    </row>
    <row r="7323" spans="1:6">
      <c r="A7323" t="s">
        <v>4</v>
      </c>
      <c r="B7323" s="4" t="s">
        <v>5</v>
      </c>
      <c r="C7323" s="4" t="s">
        <v>7</v>
      </c>
      <c r="D7323" s="4" t="s">
        <v>10</v>
      </c>
      <c r="E7323" s="4" t="s">
        <v>10</v>
      </c>
      <c r="F7323" s="4" t="s">
        <v>7</v>
      </c>
    </row>
    <row r="7324" spans="1:6">
      <c r="A7324" t="n">
        <v>69321</v>
      </c>
      <c r="B7324" s="42" t="n">
        <v>25</v>
      </c>
      <c r="C7324" s="7" t="n">
        <v>1</v>
      </c>
      <c r="D7324" s="7" t="n">
        <v>60</v>
      </c>
      <c r="E7324" s="7" t="n">
        <v>640</v>
      </c>
      <c r="F7324" s="7" t="n">
        <v>2</v>
      </c>
    </row>
    <row r="7325" spans="1:6">
      <c r="A7325" t="s">
        <v>4</v>
      </c>
      <c r="B7325" s="4" t="s">
        <v>5</v>
      </c>
      <c r="C7325" s="4" t="s">
        <v>7</v>
      </c>
      <c r="D7325" s="4" t="s">
        <v>10</v>
      </c>
      <c r="E7325" s="4" t="s">
        <v>8</v>
      </c>
    </row>
    <row r="7326" spans="1:6">
      <c r="A7326" t="n">
        <v>69328</v>
      </c>
      <c r="B7326" s="32" t="n">
        <v>51</v>
      </c>
      <c r="C7326" s="7" t="n">
        <v>4</v>
      </c>
      <c r="D7326" s="7" t="n">
        <v>0</v>
      </c>
      <c r="E7326" s="7" t="s">
        <v>68</v>
      </c>
    </row>
    <row r="7327" spans="1:6">
      <c r="A7327" t="s">
        <v>4</v>
      </c>
      <c r="B7327" s="4" t="s">
        <v>5</v>
      </c>
      <c r="C7327" s="4" t="s">
        <v>10</v>
      </c>
    </row>
    <row r="7328" spans="1:6">
      <c r="A7328" t="n">
        <v>69341</v>
      </c>
      <c r="B7328" s="27" t="n">
        <v>16</v>
      </c>
      <c r="C7328" s="7" t="n">
        <v>0</v>
      </c>
    </row>
    <row r="7329" spans="1:6">
      <c r="A7329" t="s">
        <v>4</v>
      </c>
      <c r="B7329" s="4" t="s">
        <v>5</v>
      </c>
      <c r="C7329" s="4" t="s">
        <v>10</v>
      </c>
      <c r="D7329" s="4" t="s">
        <v>59</v>
      </c>
      <c r="E7329" s="4" t="s">
        <v>7</v>
      </c>
      <c r="F7329" s="4" t="s">
        <v>7</v>
      </c>
    </row>
    <row r="7330" spans="1:6">
      <c r="A7330" t="n">
        <v>69344</v>
      </c>
      <c r="B7330" s="37" t="n">
        <v>26</v>
      </c>
      <c r="C7330" s="7" t="n">
        <v>0</v>
      </c>
      <c r="D7330" s="7" t="s">
        <v>661</v>
      </c>
      <c r="E7330" s="7" t="n">
        <v>2</v>
      </c>
      <c r="F7330" s="7" t="n">
        <v>0</v>
      </c>
    </row>
    <row r="7331" spans="1:6">
      <c r="A7331" t="s">
        <v>4</v>
      </c>
      <c r="B7331" s="4" t="s">
        <v>5</v>
      </c>
    </row>
    <row r="7332" spans="1:6">
      <c r="A7332" t="n">
        <v>69421</v>
      </c>
      <c r="B7332" s="38" t="n">
        <v>28</v>
      </c>
    </row>
    <row r="7333" spans="1:6">
      <c r="A7333" t="s">
        <v>4</v>
      </c>
      <c r="B7333" s="4" t="s">
        <v>5</v>
      </c>
      <c r="C7333" s="4" t="s">
        <v>7</v>
      </c>
      <c r="D7333" s="4" t="s">
        <v>10</v>
      </c>
      <c r="E7333" s="4" t="s">
        <v>10</v>
      </c>
      <c r="F7333" s="4" t="s">
        <v>7</v>
      </c>
    </row>
    <row r="7334" spans="1:6">
      <c r="A7334" t="n">
        <v>69422</v>
      </c>
      <c r="B7334" s="42" t="n">
        <v>25</v>
      </c>
      <c r="C7334" s="7" t="n">
        <v>1</v>
      </c>
      <c r="D7334" s="7" t="n">
        <v>65535</v>
      </c>
      <c r="E7334" s="7" t="n">
        <v>65535</v>
      </c>
      <c r="F7334" s="7" t="n">
        <v>0</v>
      </c>
    </row>
    <row r="7335" spans="1:6">
      <c r="A7335" t="s">
        <v>4</v>
      </c>
      <c r="B7335" s="4" t="s">
        <v>5</v>
      </c>
      <c r="C7335" s="4" t="s">
        <v>7</v>
      </c>
      <c r="D7335" s="4" t="s">
        <v>10</v>
      </c>
      <c r="E7335" s="4" t="s">
        <v>8</v>
      </c>
    </row>
    <row r="7336" spans="1:6">
      <c r="A7336" t="n">
        <v>69429</v>
      </c>
      <c r="B7336" s="32" t="n">
        <v>51</v>
      </c>
      <c r="C7336" s="7" t="n">
        <v>4</v>
      </c>
      <c r="D7336" s="7" t="n">
        <v>5703</v>
      </c>
      <c r="E7336" s="7" t="s">
        <v>68</v>
      </c>
    </row>
    <row r="7337" spans="1:6">
      <c r="A7337" t="s">
        <v>4</v>
      </c>
      <c r="B7337" s="4" t="s">
        <v>5</v>
      </c>
      <c r="C7337" s="4" t="s">
        <v>10</v>
      </c>
    </row>
    <row r="7338" spans="1:6">
      <c r="A7338" t="n">
        <v>69442</v>
      </c>
      <c r="B7338" s="27" t="n">
        <v>16</v>
      </c>
      <c r="C7338" s="7" t="n">
        <v>0</v>
      </c>
    </row>
    <row r="7339" spans="1:6">
      <c r="A7339" t="s">
        <v>4</v>
      </c>
      <c r="B7339" s="4" t="s">
        <v>5</v>
      </c>
      <c r="C7339" s="4" t="s">
        <v>10</v>
      </c>
      <c r="D7339" s="4" t="s">
        <v>59</v>
      </c>
      <c r="E7339" s="4" t="s">
        <v>7</v>
      </c>
      <c r="F7339" s="4" t="s">
        <v>7</v>
      </c>
      <c r="G7339" s="4" t="s">
        <v>59</v>
      </c>
      <c r="H7339" s="4" t="s">
        <v>7</v>
      </c>
      <c r="I7339" s="4" t="s">
        <v>7</v>
      </c>
      <c r="J7339" s="4" t="s">
        <v>59</v>
      </c>
      <c r="K7339" s="4" t="s">
        <v>7</v>
      </c>
      <c r="L7339" s="4" t="s">
        <v>7</v>
      </c>
      <c r="M7339" s="4" t="s">
        <v>59</v>
      </c>
      <c r="N7339" s="4" t="s">
        <v>7</v>
      </c>
      <c r="O7339" s="4" t="s">
        <v>7</v>
      </c>
    </row>
    <row r="7340" spans="1:6">
      <c r="A7340" t="n">
        <v>69445</v>
      </c>
      <c r="B7340" s="37" t="n">
        <v>26</v>
      </c>
      <c r="C7340" s="7" t="n">
        <v>5703</v>
      </c>
      <c r="D7340" s="7" t="s">
        <v>662</v>
      </c>
      <c r="E7340" s="7" t="n">
        <v>2</v>
      </c>
      <c r="F7340" s="7" t="n">
        <v>3</v>
      </c>
      <c r="G7340" s="7" t="s">
        <v>663</v>
      </c>
      <c r="H7340" s="7" t="n">
        <v>2</v>
      </c>
      <c r="I7340" s="7" t="n">
        <v>3</v>
      </c>
      <c r="J7340" s="7" t="s">
        <v>664</v>
      </c>
      <c r="K7340" s="7" t="n">
        <v>2</v>
      </c>
      <c r="L7340" s="7" t="n">
        <v>3</v>
      </c>
      <c r="M7340" s="7" t="s">
        <v>665</v>
      </c>
      <c r="N7340" s="7" t="n">
        <v>2</v>
      </c>
      <c r="O7340" s="7" t="n">
        <v>0</v>
      </c>
    </row>
    <row r="7341" spans="1:6">
      <c r="A7341" t="s">
        <v>4</v>
      </c>
      <c r="B7341" s="4" t="s">
        <v>5</v>
      </c>
    </row>
    <row r="7342" spans="1:6">
      <c r="A7342" t="n">
        <v>69802</v>
      </c>
      <c r="B7342" s="38" t="n">
        <v>28</v>
      </c>
    </row>
    <row r="7343" spans="1:6">
      <c r="A7343" t="s">
        <v>4</v>
      </c>
      <c r="B7343" s="4" t="s">
        <v>5</v>
      </c>
      <c r="C7343" s="4" t="s">
        <v>7</v>
      </c>
      <c r="D7343" s="4" t="s">
        <v>10</v>
      </c>
      <c r="E7343" s="4" t="s">
        <v>10</v>
      </c>
      <c r="F7343" s="4" t="s">
        <v>7</v>
      </c>
    </row>
    <row r="7344" spans="1:6">
      <c r="A7344" t="n">
        <v>69803</v>
      </c>
      <c r="B7344" s="42" t="n">
        <v>25</v>
      </c>
      <c r="C7344" s="7" t="n">
        <v>1</v>
      </c>
      <c r="D7344" s="7" t="n">
        <v>60</v>
      </c>
      <c r="E7344" s="7" t="n">
        <v>640</v>
      </c>
      <c r="F7344" s="7" t="n">
        <v>2</v>
      </c>
    </row>
    <row r="7345" spans="1:15">
      <c r="A7345" t="s">
        <v>4</v>
      </c>
      <c r="B7345" s="4" t="s">
        <v>5</v>
      </c>
      <c r="C7345" s="4" t="s">
        <v>7</v>
      </c>
      <c r="D7345" s="4" t="s">
        <v>10</v>
      </c>
      <c r="E7345" s="4" t="s">
        <v>8</v>
      </c>
    </row>
    <row r="7346" spans="1:15">
      <c r="A7346" t="n">
        <v>69810</v>
      </c>
      <c r="B7346" s="32" t="n">
        <v>51</v>
      </c>
      <c r="C7346" s="7" t="n">
        <v>4</v>
      </c>
      <c r="D7346" s="7" t="n">
        <v>0</v>
      </c>
      <c r="E7346" s="7" t="s">
        <v>362</v>
      </c>
    </row>
    <row r="7347" spans="1:15">
      <c r="A7347" t="s">
        <v>4</v>
      </c>
      <c r="B7347" s="4" t="s">
        <v>5</v>
      </c>
      <c r="C7347" s="4" t="s">
        <v>10</v>
      </c>
    </row>
    <row r="7348" spans="1:15">
      <c r="A7348" t="n">
        <v>69823</v>
      </c>
      <c r="B7348" s="27" t="n">
        <v>16</v>
      </c>
      <c r="C7348" s="7" t="n">
        <v>0</v>
      </c>
    </row>
    <row r="7349" spans="1:15">
      <c r="A7349" t="s">
        <v>4</v>
      </c>
      <c r="B7349" s="4" t="s">
        <v>5</v>
      </c>
      <c r="C7349" s="4" t="s">
        <v>10</v>
      </c>
      <c r="D7349" s="4" t="s">
        <v>59</v>
      </c>
      <c r="E7349" s="4" t="s">
        <v>7</v>
      </c>
      <c r="F7349" s="4" t="s">
        <v>7</v>
      </c>
    </row>
    <row r="7350" spans="1:15">
      <c r="A7350" t="n">
        <v>69826</v>
      </c>
      <c r="B7350" s="37" t="n">
        <v>26</v>
      </c>
      <c r="C7350" s="7" t="n">
        <v>0</v>
      </c>
      <c r="D7350" s="7" t="s">
        <v>666</v>
      </c>
      <c r="E7350" s="7" t="n">
        <v>2</v>
      </c>
      <c r="F7350" s="7" t="n">
        <v>0</v>
      </c>
    </row>
    <row r="7351" spans="1:15">
      <c r="A7351" t="s">
        <v>4</v>
      </c>
      <c r="B7351" s="4" t="s">
        <v>5</v>
      </c>
    </row>
    <row r="7352" spans="1:15">
      <c r="A7352" t="n">
        <v>69866</v>
      </c>
      <c r="B7352" s="38" t="n">
        <v>28</v>
      </c>
    </row>
    <row r="7353" spans="1:15">
      <c r="A7353" t="s">
        <v>4</v>
      </c>
      <c r="B7353" s="4" t="s">
        <v>5</v>
      </c>
      <c r="C7353" s="4" t="s">
        <v>7</v>
      </c>
      <c r="D7353" s="4" t="s">
        <v>10</v>
      </c>
      <c r="E7353" s="4" t="s">
        <v>10</v>
      </c>
      <c r="F7353" s="4" t="s">
        <v>7</v>
      </c>
    </row>
    <row r="7354" spans="1:15">
      <c r="A7354" t="n">
        <v>69867</v>
      </c>
      <c r="B7354" s="42" t="n">
        <v>25</v>
      </c>
      <c r="C7354" s="7" t="n">
        <v>1</v>
      </c>
      <c r="D7354" s="7" t="n">
        <v>60</v>
      </c>
      <c r="E7354" s="7" t="n">
        <v>640</v>
      </c>
      <c r="F7354" s="7" t="n">
        <v>1</v>
      </c>
    </row>
    <row r="7355" spans="1:15">
      <c r="A7355" t="s">
        <v>4</v>
      </c>
      <c r="B7355" s="4" t="s">
        <v>5</v>
      </c>
      <c r="C7355" s="4" t="s">
        <v>7</v>
      </c>
      <c r="D7355" s="4" t="s">
        <v>10</v>
      </c>
      <c r="E7355" s="4" t="s">
        <v>8</v>
      </c>
    </row>
    <row r="7356" spans="1:15">
      <c r="A7356" t="n">
        <v>69874</v>
      </c>
      <c r="B7356" s="32" t="n">
        <v>51</v>
      </c>
      <c r="C7356" s="7" t="n">
        <v>4</v>
      </c>
      <c r="D7356" s="7" t="n">
        <v>5704</v>
      </c>
      <c r="E7356" s="7" t="s">
        <v>667</v>
      </c>
    </row>
    <row r="7357" spans="1:15">
      <c r="A7357" t="s">
        <v>4</v>
      </c>
      <c r="B7357" s="4" t="s">
        <v>5</v>
      </c>
      <c r="C7357" s="4" t="s">
        <v>10</v>
      </c>
    </row>
    <row r="7358" spans="1:15">
      <c r="A7358" t="n">
        <v>69887</v>
      </c>
      <c r="B7358" s="27" t="n">
        <v>16</v>
      </c>
      <c r="C7358" s="7" t="n">
        <v>0</v>
      </c>
    </row>
    <row r="7359" spans="1:15">
      <c r="A7359" t="s">
        <v>4</v>
      </c>
      <c r="B7359" s="4" t="s">
        <v>5</v>
      </c>
      <c r="C7359" s="4" t="s">
        <v>10</v>
      </c>
      <c r="D7359" s="4" t="s">
        <v>59</v>
      </c>
      <c r="E7359" s="4" t="s">
        <v>7</v>
      </c>
      <c r="F7359" s="4" t="s">
        <v>7</v>
      </c>
    </row>
    <row r="7360" spans="1:15">
      <c r="A7360" t="n">
        <v>69890</v>
      </c>
      <c r="B7360" s="37" t="n">
        <v>26</v>
      </c>
      <c r="C7360" s="7" t="n">
        <v>5704</v>
      </c>
      <c r="D7360" s="7" t="s">
        <v>668</v>
      </c>
      <c r="E7360" s="7" t="n">
        <v>2</v>
      </c>
      <c r="F7360" s="7" t="n">
        <v>0</v>
      </c>
    </row>
    <row r="7361" spans="1:6">
      <c r="A7361" t="s">
        <v>4</v>
      </c>
      <c r="B7361" s="4" t="s">
        <v>5</v>
      </c>
    </row>
    <row r="7362" spans="1:6">
      <c r="A7362" t="n">
        <v>69921</v>
      </c>
      <c r="B7362" s="38" t="n">
        <v>28</v>
      </c>
    </row>
    <row r="7363" spans="1:6">
      <c r="A7363" t="s">
        <v>4</v>
      </c>
      <c r="B7363" s="4" t="s">
        <v>5</v>
      </c>
      <c r="C7363" s="4" t="s">
        <v>7</v>
      </c>
      <c r="D7363" s="4" t="s">
        <v>10</v>
      </c>
      <c r="E7363" s="4" t="s">
        <v>10</v>
      </c>
      <c r="F7363" s="4" t="s">
        <v>7</v>
      </c>
    </row>
    <row r="7364" spans="1:6">
      <c r="A7364" t="n">
        <v>69922</v>
      </c>
      <c r="B7364" s="42" t="n">
        <v>25</v>
      </c>
      <c r="C7364" s="7" t="n">
        <v>1</v>
      </c>
      <c r="D7364" s="7" t="n">
        <v>60</v>
      </c>
      <c r="E7364" s="7" t="n">
        <v>500</v>
      </c>
      <c r="F7364" s="7" t="n">
        <v>2</v>
      </c>
    </row>
    <row r="7365" spans="1:6">
      <c r="A7365" t="s">
        <v>4</v>
      </c>
      <c r="B7365" s="4" t="s">
        <v>5</v>
      </c>
      <c r="C7365" s="4" t="s">
        <v>7</v>
      </c>
      <c r="D7365" s="4" t="s">
        <v>10</v>
      </c>
      <c r="E7365" s="4" t="s">
        <v>8</v>
      </c>
    </row>
    <row r="7366" spans="1:6">
      <c r="A7366" t="n">
        <v>69929</v>
      </c>
      <c r="B7366" s="32" t="n">
        <v>51</v>
      </c>
      <c r="C7366" s="7" t="n">
        <v>4</v>
      </c>
      <c r="D7366" s="7" t="n">
        <v>8</v>
      </c>
      <c r="E7366" s="7" t="s">
        <v>156</v>
      </c>
    </row>
    <row r="7367" spans="1:6">
      <c r="A7367" t="s">
        <v>4</v>
      </c>
      <c r="B7367" s="4" t="s">
        <v>5</v>
      </c>
      <c r="C7367" s="4" t="s">
        <v>10</v>
      </c>
    </row>
    <row r="7368" spans="1:6">
      <c r="A7368" t="n">
        <v>69942</v>
      </c>
      <c r="B7368" s="27" t="n">
        <v>16</v>
      </c>
      <c r="C7368" s="7" t="n">
        <v>0</v>
      </c>
    </row>
    <row r="7369" spans="1:6">
      <c r="A7369" t="s">
        <v>4</v>
      </c>
      <c r="B7369" s="4" t="s">
        <v>5</v>
      </c>
      <c r="C7369" s="4" t="s">
        <v>10</v>
      </c>
      <c r="D7369" s="4" t="s">
        <v>59</v>
      </c>
      <c r="E7369" s="4" t="s">
        <v>7</v>
      </c>
      <c r="F7369" s="4" t="s">
        <v>7</v>
      </c>
    </row>
    <row r="7370" spans="1:6">
      <c r="A7370" t="n">
        <v>69945</v>
      </c>
      <c r="B7370" s="37" t="n">
        <v>26</v>
      </c>
      <c r="C7370" s="7" t="n">
        <v>8</v>
      </c>
      <c r="D7370" s="7" t="s">
        <v>669</v>
      </c>
      <c r="E7370" s="7" t="n">
        <v>2</v>
      </c>
      <c r="F7370" s="7" t="n">
        <v>0</v>
      </c>
    </row>
    <row r="7371" spans="1:6">
      <c r="A7371" t="s">
        <v>4</v>
      </c>
      <c r="B7371" s="4" t="s">
        <v>5</v>
      </c>
    </row>
    <row r="7372" spans="1:6">
      <c r="A7372" t="n">
        <v>70002</v>
      </c>
      <c r="B7372" s="38" t="n">
        <v>28</v>
      </c>
    </row>
    <row r="7373" spans="1:6">
      <c r="A7373" t="s">
        <v>4</v>
      </c>
      <c r="B7373" s="4" t="s">
        <v>5</v>
      </c>
      <c r="C7373" s="4" t="s">
        <v>7</v>
      </c>
      <c r="D7373" s="4" t="s">
        <v>10</v>
      </c>
      <c r="E7373" s="4" t="s">
        <v>10</v>
      </c>
      <c r="F7373" s="4" t="s">
        <v>7</v>
      </c>
    </row>
    <row r="7374" spans="1:6">
      <c r="A7374" t="n">
        <v>70003</v>
      </c>
      <c r="B7374" s="42" t="n">
        <v>25</v>
      </c>
      <c r="C7374" s="7" t="n">
        <v>1</v>
      </c>
      <c r="D7374" s="7" t="n">
        <v>60</v>
      </c>
      <c r="E7374" s="7" t="n">
        <v>640</v>
      </c>
      <c r="F7374" s="7" t="n">
        <v>2</v>
      </c>
    </row>
    <row r="7375" spans="1:6">
      <c r="A7375" t="s">
        <v>4</v>
      </c>
      <c r="B7375" s="4" t="s">
        <v>5</v>
      </c>
      <c r="C7375" s="4" t="s">
        <v>7</v>
      </c>
      <c r="D7375" s="4" t="s">
        <v>10</v>
      </c>
      <c r="E7375" s="4" t="s">
        <v>8</v>
      </c>
    </row>
    <row r="7376" spans="1:6">
      <c r="A7376" t="n">
        <v>70010</v>
      </c>
      <c r="B7376" s="32" t="n">
        <v>51</v>
      </c>
      <c r="C7376" s="7" t="n">
        <v>4</v>
      </c>
      <c r="D7376" s="7" t="n">
        <v>7032</v>
      </c>
      <c r="E7376" s="7" t="s">
        <v>317</v>
      </c>
    </row>
    <row r="7377" spans="1:6">
      <c r="A7377" t="s">
        <v>4</v>
      </c>
      <c r="B7377" s="4" t="s">
        <v>5</v>
      </c>
      <c r="C7377" s="4" t="s">
        <v>10</v>
      </c>
    </row>
    <row r="7378" spans="1:6">
      <c r="A7378" t="n">
        <v>70024</v>
      </c>
      <c r="B7378" s="27" t="n">
        <v>16</v>
      </c>
      <c r="C7378" s="7" t="n">
        <v>0</v>
      </c>
    </row>
    <row r="7379" spans="1:6">
      <c r="A7379" t="s">
        <v>4</v>
      </c>
      <c r="B7379" s="4" t="s">
        <v>5</v>
      </c>
      <c r="C7379" s="4" t="s">
        <v>10</v>
      </c>
      <c r="D7379" s="4" t="s">
        <v>59</v>
      </c>
      <c r="E7379" s="4" t="s">
        <v>7</v>
      </c>
      <c r="F7379" s="4" t="s">
        <v>7</v>
      </c>
    </row>
    <row r="7380" spans="1:6">
      <c r="A7380" t="n">
        <v>70027</v>
      </c>
      <c r="B7380" s="37" t="n">
        <v>26</v>
      </c>
      <c r="C7380" s="7" t="n">
        <v>7032</v>
      </c>
      <c r="D7380" s="7" t="s">
        <v>670</v>
      </c>
      <c r="E7380" s="7" t="n">
        <v>2</v>
      </c>
      <c r="F7380" s="7" t="n">
        <v>0</v>
      </c>
    </row>
    <row r="7381" spans="1:6">
      <c r="A7381" t="s">
        <v>4</v>
      </c>
      <c r="B7381" s="4" t="s">
        <v>5</v>
      </c>
    </row>
    <row r="7382" spans="1:6">
      <c r="A7382" t="n">
        <v>70058</v>
      </c>
      <c r="B7382" s="38" t="n">
        <v>28</v>
      </c>
    </row>
    <row r="7383" spans="1:6">
      <c r="A7383" t="s">
        <v>4</v>
      </c>
      <c r="B7383" s="4" t="s">
        <v>5</v>
      </c>
      <c r="C7383" s="4" t="s">
        <v>10</v>
      </c>
      <c r="D7383" s="4" t="s">
        <v>7</v>
      </c>
    </row>
    <row r="7384" spans="1:6">
      <c r="A7384" t="n">
        <v>70059</v>
      </c>
      <c r="B7384" s="40" t="n">
        <v>89</v>
      </c>
      <c r="C7384" s="7" t="n">
        <v>65533</v>
      </c>
      <c r="D7384" s="7" t="n">
        <v>1</v>
      </c>
    </row>
    <row r="7385" spans="1:6">
      <c r="A7385" t="s">
        <v>4</v>
      </c>
      <c r="B7385" s="4" t="s">
        <v>5</v>
      </c>
      <c r="C7385" s="4" t="s">
        <v>7</v>
      </c>
      <c r="D7385" s="4" t="s">
        <v>10</v>
      </c>
      <c r="E7385" s="4" t="s">
        <v>10</v>
      </c>
      <c r="F7385" s="4" t="s">
        <v>7</v>
      </c>
    </row>
    <row r="7386" spans="1:6">
      <c r="A7386" t="n">
        <v>70063</v>
      </c>
      <c r="B7386" s="42" t="n">
        <v>25</v>
      </c>
      <c r="C7386" s="7" t="n">
        <v>1</v>
      </c>
      <c r="D7386" s="7" t="n">
        <v>65535</v>
      </c>
      <c r="E7386" s="7" t="n">
        <v>65535</v>
      </c>
      <c r="F7386" s="7" t="n">
        <v>0</v>
      </c>
    </row>
    <row r="7387" spans="1:6">
      <c r="A7387" t="s">
        <v>4</v>
      </c>
      <c r="B7387" s="4" t="s">
        <v>5</v>
      </c>
      <c r="C7387" s="4" t="s">
        <v>7</v>
      </c>
      <c r="D7387" s="4" t="s">
        <v>10</v>
      </c>
      <c r="E7387" s="4" t="s">
        <v>8</v>
      </c>
      <c r="F7387" s="4" t="s">
        <v>8</v>
      </c>
      <c r="G7387" s="4" t="s">
        <v>8</v>
      </c>
      <c r="H7387" s="4" t="s">
        <v>8</v>
      </c>
    </row>
    <row r="7388" spans="1:6">
      <c r="A7388" t="n">
        <v>70070</v>
      </c>
      <c r="B7388" s="32" t="n">
        <v>51</v>
      </c>
      <c r="C7388" s="7" t="n">
        <v>3</v>
      </c>
      <c r="D7388" s="7" t="n">
        <v>5703</v>
      </c>
      <c r="E7388" s="7" t="s">
        <v>53</v>
      </c>
      <c r="F7388" s="7" t="s">
        <v>40</v>
      </c>
      <c r="G7388" s="7" t="s">
        <v>41</v>
      </c>
      <c r="H7388" s="7" t="s">
        <v>42</v>
      </c>
    </row>
    <row r="7389" spans="1:6">
      <c r="A7389" t="s">
        <v>4</v>
      </c>
      <c r="B7389" s="4" t="s">
        <v>5</v>
      </c>
      <c r="C7389" s="4" t="s">
        <v>10</v>
      </c>
      <c r="D7389" s="4" t="s">
        <v>10</v>
      </c>
      <c r="E7389" s="4" t="s">
        <v>15</v>
      </c>
      <c r="F7389" s="4" t="s">
        <v>15</v>
      </c>
      <c r="G7389" s="4" t="s">
        <v>15</v>
      </c>
      <c r="H7389" s="4" t="s">
        <v>15</v>
      </c>
      <c r="I7389" s="4" t="s">
        <v>7</v>
      </c>
      <c r="J7389" s="4" t="s">
        <v>10</v>
      </c>
    </row>
    <row r="7390" spans="1:6">
      <c r="A7390" t="n">
        <v>70099</v>
      </c>
      <c r="B7390" s="67" t="n">
        <v>55</v>
      </c>
      <c r="C7390" s="7" t="n">
        <v>5703</v>
      </c>
      <c r="D7390" s="7" t="n">
        <v>65533</v>
      </c>
      <c r="E7390" s="7" t="n">
        <v>0.75</v>
      </c>
      <c r="F7390" s="7" t="n">
        <v>0</v>
      </c>
      <c r="G7390" s="7" t="n">
        <v>7</v>
      </c>
      <c r="H7390" s="7" t="n">
        <v>1.20000004768372</v>
      </c>
      <c r="I7390" s="7" t="n">
        <v>1</v>
      </c>
      <c r="J7390" s="7" t="n">
        <v>0</v>
      </c>
    </row>
    <row r="7391" spans="1:6">
      <c r="A7391" t="s">
        <v>4</v>
      </c>
      <c r="B7391" s="4" t="s">
        <v>5</v>
      </c>
      <c r="C7391" s="4" t="s">
        <v>10</v>
      </c>
    </row>
    <row r="7392" spans="1:6">
      <c r="A7392" t="n">
        <v>70123</v>
      </c>
      <c r="B7392" s="27" t="n">
        <v>16</v>
      </c>
      <c r="C7392" s="7" t="n">
        <v>500</v>
      </c>
    </row>
    <row r="7393" spans="1:10">
      <c r="A7393" t="s">
        <v>4</v>
      </c>
      <c r="B7393" s="4" t="s">
        <v>5</v>
      </c>
      <c r="C7393" s="4" t="s">
        <v>7</v>
      </c>
      <c r="D7393" s="4" t="s">
        <v>10</v>
      </c>
      <c r="E7393" s="4" t="s">
        <v>15</v>
      </c>
    </row>
    <row r="7394" spans="1:10">
      <c r="A7394" t="n">
        <v>70126</v>
      </c>
      <c r="B7394" s="41" t="n">
        <v>58</v>
      </c>
      <c r="C7394" s="7" t="n">
        <v>101</v>
      </c>
      <c r="D7394" s="7" t="n">
        <v>500</v>
      </c>
      <c r="E7394" s="7" t="n">
        <v>1</v>
      </c>
    </row>
    <row r="7395" spans="1:10">
      <c r="A7395" t="s">
        <v>4</v>
      </c>
      <c r="B7395" s="4" t="s">
        <v>5</v>
      </c>
      <c r="C7395" s="4" t="s">
        <v>7</v>
      </c>
      <c r="D7395" s="4" t="s">
        <v>10</v>
      </c>
    </row>
    <row r="7396" spans="1:10">
      <c r="A7396" t="n">
        <v>70134</v>
      </c>
      <c r="B7396" s="41" t="n">
        <v>58</v>
      </c>
      <c r="C7396" s="7" t="n">
        <v>254</v>
      </c>
      <c r="D7396" s="7" t="n">
        <v>0</v>
      </c>
    </row>
    <row r="7397" spans="1:10">
      <c r="A7397" t="s">
        <v>4</v>
      </c>
      <c r="B7397" s="4" t="s">
        <v>5</v>
      </c>
      <c r="C7397" s="4" t="s">
        <v>7</v>
      </c>
      <c r="D7397" s="4" t="s">
        <v>7</v>
      </c>
      <c r="E7397" s="4" t="s">
        <v>15</v>
      </c>
      <c r="F7397" s="4" t="s">
        <v>15</v>
      </c>
      <c r="G7397" s="4" t="s">
        <v>15</v>
      </c>
      <c r="H7397" s="4" t="s">
        <v>10</v>
      </c>
    </row>
    <row r="7398" spans="1:10">
      <c r="A7398" t="n">
        <v>70138</v>
      </c>
      <c r="B7398" s="54" t="n">
        <v>45</v>
      </c>
      <c r="C7398" s="7" t="n">
        <v>2</v>
      </c>
      <c r="D7398" s="7" t="n">
        <v>3</v>
      </c>
      <c r="E7398" s="7" t="n">
        <v>0.219999998807907</v>
      </c>
      <c r="F7398" s="7" t="n">
        <v>1.5</v>
      </c>
      <c r="G7398" s="7" t="n">
        <v>7.46000003814697</v>
      </c>
      <c r="H7398" s="7" t="n">
        <v>0</v>
      </c>
    </row>
    <row r="7399" spans="1:10">
      <c r="A7399" t="s">
        <v>4</v>
      </c>
      <c r="B7399" s="4" t="s">
        <v>5</v>
      </c>
      <c r="C7399" s="4" t="s">
        <v>7</v>
      </c>
      <c r="D7399" s="4" t="s">
        <v>7</v>
      </c>
      <c r="E7399" s="4" t="s">
        <v>15</v>
      </c>
      <c r="F7399" s="4" t="s">
        <v>15</v>
      </c>
      <c r="G7399" s="4" t="s">
        <v>15</v>
      </c>
      <c r="H7399" s="4" t="s">
        <v>10</v>
      </c>
      <c r="I7399" s="4" t="s">
        <v>7</v>
      </c>
    </row>
    <row r="7400" spans="1:10">
      <c r="A7400" t="n">
        <v>70155</v>
      </c>
      <c r="B7400" s="54" t="n">
        <v>45</v>
      </c>
      <c r="C7400" s="7" t="n">
        <v>4</v>
      </c>
      <c r="D7400" s="7" t="n">
        <v>3</v>
      </c>
      <c r="E7400" s="7" t="n">
        <v>10.210000038147</v>
      </c>
      <c r="F7400" s="7" t="n">
        <v>7.21000003814697</v>
      </c>
      <c r="G7400" s="7" t="n">
        <v>0</v>
      </c>
      <c r="H7400" s="7" t="n">
        <v>0</v>
      </c>
      <c r="I7400" s="7" t="n">
        <v>0</v>
      </c>
    </row>
    <row r="7401" spans="1:10">
      <c r="A7401" t="s">
        <v>4</v>
      </c>
      <c r="B7401" s="4" t="s">
        <v>5</v>
      </c>
      <c r="C7401" s="4" t="s">
        <v>7</v>
      </c>
      <c r="D7401" s="4" t="s">
        <v>7</v>
      </c>
      <c r="E7401" s="4" t="s">
        <v>15</v>
      </c>
      <c r="F7401" s="4" t="s">
        <v>10</v>
      </c>
    </row>
    <row r="7402" spans="1:10">
      <c r="A7402" t="n">
        <v>70173</v>
      </c>
      <c r="B7402" s="54" t="n">
        <v>45</v>
      </c>
      <c r="C7402" s="7" t="n">
        <v>5</v>
      </c>
      <c r="D7402" s="7" t="n">
        <v>3</v>
      </c>
      <c r="E7402" s="7" t="n">
        <v>2.09999990463257</v>
      </c>
      <c r="F7402" s="7" t="n">
        <v>0</v>
      </c>
    </row>
    <row r="7403" spans="1:10">
      <c r="A7403" t="s">
        <v>4</v>
      </c>
      <c r="B7403" s="4" t="s">
        <v>5</v>
      </c>
      <c r="C7403" s="4" t="s">
        <v>7</v>
      </c>
      <c r="D7403" s="4" t="s">
        <v>7</v>
      </c>
      <c r="E7403" s="4" t="s">
        <v>15</v>
      </c>
      <c r="F7403" s="4" t="s">
        <v>10</v>
      </c>
    </row>
    <row r="7404" spans="1:10">
      <c r="A7404" t="n">
        <v>70182</v>
      </c>
      <c r="B7404" s="54" t="n">
        <v>45</v>
      </c>
      <c r="C7404" s="7" t="n">
        <v>11</v>
      </c>
      <c r="D7404" s="7" t="n">
        <v>3</v>
      </c>
      <c r="E7404" s="7" t="n">
        <v>25.8999996185303</v>
      </c>
      <c r="F7404" s="7" t="n">
        <v>0</v>
      </c>
    </row>
    <row r="7405" spans="1:10">
      <c r="A7405" t="s">
        <v>4</v>
      </c>
      <c r="B7405" s="4" t="s">
        <v>5</v>
      </c>
      <c r="C7405" s="4" t="s">
        <v>7</v>
      </c>
      <c r="D7405" s="4" t="s">
        <v>10</v>
      </c>
      <c r="E7405" s="4" t="s">
        <v>8</v>
      </c>
      <c r="F7405" s="4" t="s">
        <v>8</v>
      </c>
      <c r="G7405" s="4" t="s">
        <v>8</v>
      </c>
      <c r="H7405" s="4" t="s">
        <v>8</v>
      </c>
    </row>
    <row r="7406" spans="1:10">
      <c r="A7406" t="n">
        <v>70191</v>
      </c>
      <c r="B7406" s="32" t="n">
        <v>51</v>
      </c>
      <c r="C7406" s="7" t="n">
        <v>3</v>
      </c>
      <c r="D7406" s="7" t="n">
        <v>5704</v>
      </c>
      <c r="E7406" s="7" t="s">
        <v>53</v>
      </c>
      <c r="F7406" s="7" t="s">
        <v>40</v>
      </c>
      <c r="G7406" s="7" t="s">
        <v>41</v>
      </c>
      <c r="H7406" s="7" t="s">
        <v>42</v>
      </c>
    </row>
    <row r="7407" spans="1:10">
      <c r="A7407" t="s">
        <v>4</v>
      </c>
      <c r="B7407" s="4" t="s">
        <v>5</v>
      </c>
      <c r="C7407" s="4" t="s">
        <v>10</v>
      </c>
      <c r="D7407" s="4" t="s">
        <v>10</v>
      </c>
      <c r="E7407" s="4" t="s">
        <v>10</v>
      </c>
    </row>
    <row r="7408" spans="1:10">
      <c r="A7408" t="n">
        <v>70220</v>
      </c>
      <c r="B7408" s="34" t="n">
        <v>61</v>
      </c>
      <c r="C7408" s="7" t="n">
        <v>5704</v>
      </c>
      <c r="D7408" s="7" t="n">
        <v>0</v>
      </c>
      <c r="E7408" s="7" t="n">
        <v>1000</v>
      </c>
    </row>
    <row r="7409" spans="1:9">
      <c r="A7409" t="s">
        <v>4</v>
      </c>
      <c r="B7409" s="4" t="s">
        <v>5</v>
      </c>
      <c r="C7409" s="4" t="s">
        <v>7</v>
      </c>
      <c r="D7409" s="4" t="s">
        <v>10</v>
      </c>
    </row>
    <row r="7410" spans="1:9">
      <c r="A7410" t="n">
        <v>70227</v>
      </c>
      <c r="B7410" s="41" t="n">
        <v>58</v>
      </c>
      <c r="C7410" s="7" t="n">
        <v>255</v>
      </c>
      <c r="D7410" s="7" t="n">
        <v>0</v>
      </c>
    </row>
    <row r="7411" spans="1:9">
      <c r="A7411" t="s">
        <v>4</v>
      </c>
      <c r="B7411" s="4" t="s">
        <v>5</v>
      </c>
      <c r="C7411" s="4" t="s">
        <v>10</v>
      </c>
      <c r="D7411" s="4" t="s">
        <v>7</v>
      </c>
    </row>
    <row r="7412" spans="1:9">
      <c r="A7412" t="n">
        <v>70231</v>
      </c>
      <c r="B7412" s="68" t="n">
        <v>56</v>
      </c>
      <c r="C7412" s="7" t="n">
        <v>5703</v>
      </c>
      <c r="D7412" s="7" t="n">
        <v>0</v>
      </c>
    </row>
    <row r="7413" spans="1:9">
      <c r="A7413" t="s">
        <v>4</v>
      </c>
      <c r="B7413" s="4" t="s">
        <v>5</v>
      </c>
      <c r="C7413" s="4" t="s">
        <v>10</v>
      </c>
      <c r="D7413" s="4" t="s">
        <v>10</v>
      </c>
      <c r="E7413" s="4" t="s">
        <v>15</v>
      </c>
      <c r="F7413" s="4" t="s">
        <v>7</v>
      </c>
    </row>
    <row r="7414" spans="1:9">
      <c r="A7414" t="n">
        <v>70235</v>
      </c>
      <c r="B7414" s="64" t="n">
        <v>53</v>
      </c>
      <c r="C7414" s="7" t="n">
        <v>5703</v>
      </c>
      <c r="D7414" s="7" t="n">
        <v>0</v>
      </c>
      <c r="E7414" s="7" t="n">
        <v>10</v>
      </c>
      <c r="F7414" s="7" t="n">
        <v>0</v>
      </c>
    </row>
    <row r="7415" spans="1:9">
      <c r="A7415" t="s">
        <v>4</v>
      </c>
      <c r="B7415" s="4" t="s">
        <v>5</v>
      </c>
      <c r="C7415" s="4" t="s">
        <v>10</v>
      </c>
      <c r="D7415" s="4" t="s">
        <v>10</v>
      </c>
      <c r="E7415" s="4" t="s">
        <v>15</v>
      </c>
      <c r="F7415" s="4" t="s">
        <v>7</v>
      </c>
    </row>
    <row r="7416" spans="1:9">
      <c r="A7416" t="n">
        <v>70245</v>
      </c>
      <c r="B7416" s="64" t="n">
        <v>53</v>
      </c>
      <c r="C7416" s="7" t="n">
        <v>0</v>
      </c>
      <c r="D7416" s="7" t="n">
        <v>5703</v>
      </c>
      <c r="E7416" s="7" t="n">
        <v>10</v>
      </c>
      <c r="F7416" s="7" t="n">
        <v>0</v>
      </c>
    </row>
    <row r="7417" spans="1:9">
      <c r="A7417" t="s">
        <v>4</v>
      </c>
      <c r="B7417" s="4" t="s">
        <v>5</v>
      </c>
      <c r="C7417" s="4" t="s">
        <v>10</v>
      </c>
    </row>
    <row r="7418" spans="1:9">
      <c r="A7418" t="n">
        <v>70255</v>
      </c>
      <c r="B7418" s="65" t="n">
        <v>54</v>
      </c>
      <c r="C7418" s="7" t="n">
        <v>5703</v>
      </c>
    </row>
    <row r="7419" spans="1:9">
      <c r="A7419" t="s">
        <v>4</v>
      </c>
      <c r="B7419" s="4" t="s">
        <v>5</v>
      </c>
      <c r="C7419" s="4" t="s">
        <v>10</v>
      </c>
    </row>
    <row r="7420" spans="1:9">
      <c r="A7420" t="n">
        <v>70258</v>
      </c>
      <c r="B7420" s="65" t="n">
        <v>54</v>
      </c>
      <c r="C7420" s="7" t="n">
        <v>0</v>
      </c>
    </row>
    <row r="7421" spans="1:9">
      <c r="A7421" t="s">
        <v>4</v>
      </c>
      <c r="B7421" s="4" t="s">
        <v>5</v>
      </c>
      <c r="C7421" s="4" t="s">
        <v>7</v>
      </c>
      <c r="D7421" s="4" t="s">
        <v>10</v>
      </c>
      <c r="E7421" s="4" t="s">
        <v>8</v>
      </c>
    </row>
    <row r="7422" spans="1:9">
      <c r="A7422" t="n">
        <v>70261</v>
      </c>
      <c r="B7422" s="32" t="n">
        <v>51</v>
      </c>
      <c r="C7422" s="7" t="n">
        <v>4</v>
      </c>
      <c r="D7422" s="7" t="n">
        <v>5703</v>
      </c>
      <c r="E7422" s="7" t="s">
        <v>106</v>
      </c>
    </row>
    <row r="7423" spans="1:9">
      <c r="A7423" t="s">
        <v>4</v>
      </c>
      <c r="B7423" s="4" t="s">
        <v>5</v>
      </c>
      <c r="C7423" s="4" t="s">
        <v>10</v>
      </c>
    </row>
    <row r="7424" spans="1:9">
      <c r="A7424" t="n">
        <v>70275</v>
      </c>
      <c r="B7424" s="27" t="n">
        <v>16</v>
      </c>
      <c r="C7424" s="7" t="n">
        <v>0</v>
      </c>
    </row>
    <row r="7425" spans="1:6">
      <c r="A7425" t="s">
        <v>4</v>
      </c>
      <c r="B7425" s="4" t="s">
        <v>5</v>
      </c>
      <c r="C7425" s="4" t="s">
        <v>10</v>
      </c>
      <c r="D7425" s="4" t="s">
        <v>59</v>
      </c>
      <c r="E7425" s="4" t="s">
        <v>7</v>
      </c>
      <c r="F7425" s="4" t="s">
        <v>7</v>
      </c>
      <c r="G7425" s="4" t="s">
        <v>59</v>
      </c>
      <c r="H7425" s="4" t="s">
        <v>7</v>
      </c>
      <c r="I7425" s="4" t="s">
        <v>7</v>
      </c>
      <c r="J7425" s="4" t="s">
        <v>59</v>
      </c>
      <c r="K7425" s="4" t="s">
        <v>7</v>
      </c>
      <c r="L7425" s="4" t="s">
        <v>7</v>
      </c>
    </row>
    <row r="7426" spans="1:6">
      <c r="A7426" t="n">
        <v>70278</v>
      </c>
      <c r="B7426" s="37" t="n">
        <v>26</v>
      </c>
      <c r="C7426" s="7" t="n">
        <v>5703</v>
      </c>
      <c r="D7426" s="7" t="s">
        <v>671</v>
      </c>
      <c r="E7426" s="7" t="n">
        <v>2</v>
      </c>
      <c r="F7426" s="7" t="n">
        <v>3</v>
      </c>
      <c r="G7426" s="7" t="s">
        <v>672</v>
      </c>
      <c r="H7426" s="7" t="n">
        <v>2</v>
      </c>
      <c r="I7426" s="7" t="n">
        <v>3</v>
      </c>
      <c r="J7426" s="7" t="s">
        <v>673</v>
      </c>
      <c r="K7426" s="7" t="n">
        <v>2</v>
      </c>
      <c r="L7426" s="7" t="n">
        <v>0</v>
      </c>
    </row>
    <row r="7427" spans="1:6">
      <c r="A7427" t="s">
        <v>4</v>
      </c>
      <c r="B7427" s="4" t="s">
        <v>5</v>
      </c>
    </row>
    <row r="7428" spans="1:6">
      <c r="A7428" t="n">
        <v>70623</v>
      </c>
      <c r="B7428" s="38" t="n">
        <v>28</v>
      </c>
    </row>
    <row r="7429" spans="1:6">
      <c r="A7429" t="s">
        <v>4</v>
      </c>
      <c r="B7429" s="4" t="s">
        <v>5</v>
      </c>
      <c r="C7429" s="4" t="s">
        <v>7</v>
      </c>
      <c r="D7429" s="4" t="s">
        <v>10</v>
      </c>
      <c r="E7429" s="4" t="s">
        <v>8</v>
      </c>
    </row>
    <row r="7430" spans="1:6">
      <c r="A7430" t="n">
        <v>70624</v>
      </c>
      <c r="B7430" s="32" t="n">
        <v>51</v>
      </c>
      <c r="C7430" s="7" t="n">
        <v>4</v>
      </c>
      <c r="D7430" s="7" t="n">
        <v>0</v>
      </c>
      <c r="E7430" s="7" t="s">
        <v>125</v>
      </c>
    </row>
    <row r="7431" spans="1:6">
      <c r="A7431" t="s">
        <v>4</v>
      </c>
      <c r="B7431" s="4" t="s">
        <v>5</v>
      </c>
      <c r="C7431" s="4" t="s">
        <v>10</v>
      </c>
    </row>
    <row r="7432" spans="1:6">
      <c r="A7432" t="n">
        <v>70638</v>
      </c>
      <c r="B7432" s="27" t="n">
        <v>16</v>
      </c>
      <c r="C7432" s="7" t="n">
        <v>0</v>
      </c>
    </row>
    <row r="7433" spans="1:6">
      <c r="A7433" t="s">
        <v>4</v>
      </c>
      <c r="B7433" s="4" t="s">
        <v>5</v>
      </c>
      <c r="C7433" s="4" t="s">
        <v>10</v>
      </c>
      <c r="D7433" s="4" t="s">
        <v>59</v>
      </c>
      <c r="E7433" s="4" t="s">
        <v>7</v>
      </c>
      <c r="F7433" s="4" t="s">
        <v>7</v>
      </c>
      <c r="G7433" s="4" t="s">
        <v>59</v>
      </c>
      <c r="H7433" s="4" t="s">
        <v>7</v>
      </c>
      <c r="I7433" s="4" t="s">
        <v>7</v>
      </c>
      <c r="J7433" s="4" t="s">
        <v>59</v>
      </c>
      <c r="K7433" s="4" t="s">
        <v>7</v>
      </c>
      <c r="L7433" s="4" t="s">
        <v>7</v>
      </c>
    </row>
    <row r="7434" spans="1:6">
      <c r="A7434" t="n">
        <v>70641</v>
      </c>
      <c r="B7434" s="37" t="n">
        <v>26</v>
      </c>
      <c r="C7434" s="7" t="n">
        <v>0</v>
      </c>
      <c r="D7434" s="7" t="s">
        <v>674</v>
      </c>
      <c r="E7434" s="7" t="n">
        <v>2</v>
      </c>
      <c r="F7434" s="7" t="n">
        <v>3</v>
      </c>
      <c r="G7434" s="7" t="s">
        <v>675</v>
      </c>
      <c r="H7434" s="7" t="n">
        <v>2</v>
      </c>
      <c r="I7434" s="7" t="n">
        <v>3</v>
      </c>
      <c r="J7434" s="7" t="s">
        <v>676</v>
      </c>
      <c r="K7434" s="7" t="n">
        <v>2</v>
      </c>
      <c r="L7434" s="7" t="n">
        <v>0</v>
      </c>
    </row>
    <row r="7435" spans="1:6">
      <c r="A7435" t="s">
        <v>4</v>
      </c>
      <c r="B7435" s="4" t="s">
        <v>5</v>
      </c>
    </row>
    <row r="7436" spans="1:6">
      <c r="A7436" t="n">
        <v>70771</v>
      </c>
      <c r="B7436" s="38" t="n">
        <v>28</v>
      </c>
    </row>
    <row r="7437" spans="1:6">
      <c r="A7437" t="s">
        <v>4</v>
      </c>
      <c r="B7437" s="4" t="s">
        <v>5</v>
      </c>
      <c r="C7437" s="4" t="s">
        <v>10</v>
      </c>
      <c r="D7437" s="4" t="s">
        <v>7</v>
      </c>
      <c r="E7437" s="4" t="s">
        <v>7</v>
      </c>
      <c r="F7437" s="4" t="s">
        <v>8</v>
      </c>
    </row>
    <row r="7438" spans="1:6">
      <c r="A7438" t="n">
        <v>70772</v>
      </c>
      <c r="B7438" s="23" t="n">
        <v>20</v>
      </c>
      <c r="C7438" s="7" t="n">
        <v>5703</v>
      </c>
      <c r="D7438" s="7" t="n">
        <v>2</v>
      </c>
      <c r="E7438" s="7" t="n">
        <v>10</v>
      </c>
      <c r="F7438" s="7" t="s">
        <v>470</v>
      </c>
    </row>
    <row r="7439" spans="1:6">
      <c r="A7439" t="s">
        <v>4</v>
      </c>
      <c r="B7439" s="4" t="s">
        <v>5</v>
      </c>
      <c r="C7439" s="4" t="s">
        <v>7</v>
      </c>
      <c r="D7439" s="4" t="s">
        <v>10</v>
      </c>
      <c r="E7439" s="4" t="s">
        <v>8</v>
      </c>
    </row>
    <row r="7440" spans="1:6">
      <c r="A7440" t="n">
        <v>70793</v>
      </c>
      <c r="B7440" s="32" t="n">
        <v>51</v>
      </c>
      <c r="C7440" s="7" t="n">
        <v>4</v>
      </c>
      <c r="D7440" s="7" t="n">
        <v>5703</v>
      </c>
      <c r="E7440" s="7" t="s">
        <v>58</v>
      </c>
    </row>
    <row r="7441" spans="1:12">
      <c r="A7441" t="s">
        <v>4</v>
      </c>
      <c r="B7441" s="4" t="s">
        <v>5</v>
      </c>
      <c r="C7441" s="4" t="s">
        <v>10</v>
      </c>
    </row>
    <row r="7442" spans="1:12">
      <c r="A7442" t="n">
        <v>70807</v>
      </c>
      <c r="B7442" s="27" t="n">
        <v>16</v>
      </c>
      <c r="C7442" s="7" t="n">
        <v>0</v>
      </c>
    </row>
    <row r="7443" spans="1:12">
      <c r="A7443" t="s">
        <v>4</v>
      </c>
      <c r="B7443" s="4" t="s">
        <v>5</v>
      </c>
      <c r="C7443" s="4" t="s">
        <v>10</v>
      </c>
      <c r="D7443" s="4" t="s">
        <v>59</v>
      </c>
      <c r="E7443" s="4" t="s">
        <v>7</v>
      </c>
      <c r="F7443" s="4" t="s">
        <v>7</v>
      </c>
      <c r="G7443" s="4" t="s">
        <v>59</v>
      </c>
      <c r="H7443" s="4" t="s">
        <v>7</v>
      </c>
      <c r="I7443" s="4" t="s">
        <v>7</v>
      </c>
    </row>
    <row r="7444" spans="1:12">
      <c r="A7444" t="n">
        <v>70810</v>
      </c>
      <c r="B7444" s="37" t="n">
        <v>26</v>
      </c>
      <c r="C7444" s="7" t="n">
        <v>5703</v>
      </c>
      <c r="D7444" s="7" t="s">
        <v>677</v>
      </c>
      <c r="E7444" s="7" t="n">
        <v>2</v>
      </c>
      <c r="F7444" s="7" t="n">
        <v>3</v>
      </c>
      <c r="G7444" s="7" t="s">
        <v>678</v>
      </c>
      <c r="H7444" s="7" t="n">
        <v>2</v>
      </c>
      <c r="I7444" s="7" t="n">
        <v>0</v>
      </c>
    </row>
    <row r="7445" spans="1:12">
      <c r="A7445" t="s">
        <v>4</v>
      </c>
      <c r="B7445" s="4" t="s">
        <v>5</v>
      </c>
    </row>
    <row r="7446" spans="1:12">
      <c r="A7446" t="n">
        <v>70861</v>
      </c>
      <c r="B7446" s="38" t="n">
        <v>28</v>
      </c>
    </row>
    <row r="7447" spans="1:12">
      <c r="A7447" t="s">
        <v>4</v>
      </c>
      <c r="B7447" s="4" t="s">
        <v>5</v>
      </c>
      <c r="C7447" s="4" t="s">
        <v>7</v>
      </c>
      <c r="D7447" s="4" t="s">
        <v>10</v>
      </c>
      <c r="E7447" s="4" t="s">
        <v>15</v>
      </c>
    </row>
    <row r="7448" spans="1:12">
      <c r="A7448" t="n">
        <v>70862</v>
      </c>
      <c r="B7448" s="41" t="n">
        <v>58</v>
      </c>
      <c r="C7448" s="7" t="n">
        <v>0</v>
      </c>
      <c r="D7448" s="7" t="n">
        <v>1000</v>
      </c>
      <c r="E7448" s="7" t="n">
        <v>1</v>
      </c>
    </row>
    <row r="7449" spans="1:12">
      <c r="A7449" t="s">
        <v>4</v>
      </c>
      <c r="B7449" s="4" t="s">
        <v>5</v>
      </c>
      <c r="C7449" s="4" t="s">
        <v>7</v>
      </c>
      <c r="D7449" s="4" t="s">
        <v>10</v>
      </c>
    </row>
    <row r="7450" spans="1:12">
      <c r="A7450" t="n">
        <v>70870</v>
      </c>
      <c r="B7450" s="41" t="n">
        <v>58</v>
      </c>
      <c r="C7450" s="7" t="n">
        <v>255</v>
      </c>
      <c r="D7450" s="7" t="n">
        <v>0</v>
      </c>
    </row>
    <row r="7451" spans="1:12">
      <c r="A7451" t="s">
        <v>4</v>
      </c>
      <c r="B7451" s="4" t="s">
        <v>5</v>
      </c>
      <c r="C7451" s="4" t="s">
        <v>7</v>
      </c>
      <c r="D7451" s="4" t="s">
        <v>10</v>
      </c>
      <c r="E7451" s="4" t="s">
        <v>7</v>
      </c>
    </row>
    <row r="7452" spans="1:12">
      <c r="A7452" t="n">
        <v>70874</v>
      </c>
      <c r="B7452" s="29" t="n">
        <v>36</v>
      </c>
      <c r="C7452" s="7" t="n">
        <v>9</v>
      </c>
      <c r="D7452" s="7" t="n">
        <v>1</v>
      </c>
      <c r="E7452" s="7" t="n">
        <v>0</v>
      </c>
    </row>
    <row r="7453" spans="1:12">
      <c r="A7453" t="s">
        <v>4</v>
      </c>
      <c r="B7453" s="4" t="s">
        <v>5</v>
      </c>
      <c r="C7453" s="4" t="s">
        <v>7</v>
      </c>
      <c r="D7453" s="4" t="s">
        <v>10</v>
      </c>
      <c r="E7453" s="4" t="s">
        <v>7</v>
      </c>
    </row>
    <row r="7454" spans="1:12">
      <c r="A7454" t="n">
        <v>70879</v>
      </c>
      <c r="B7454" s="29" t="n">
        <v>36</v>
      </c>
      <c r="C7454" s="7" t="n">
        <v>9</v>
      </c>
      <c r="D7454" s="7" t="n">
        <v>15</v>
      </c>
      <c r="E7454" s="7" t="n">
        <v>0</v>
      </c>
    </row>
    <row r="7455" spans="1:12">
      <c r="A7455" t="s">
        <v>4</v>
      </c>
      <c r="B7455" s="4" t="s">
        <v>5</v>
      </c>
      <c r="C7455" s="4" t="s">
        <v>7</v>
      </c>
      <c r="D7455" s="4" t="s">
        <v>10</v>
      </c>
      <c r="E7455" s="4" t="s">
        <v>7</v>
      </c>
    </row>
    <row r="7456" spans="1:12">
      <c r="A7456" t="n">
        <v>70884</v>
      </c>
      <c r="B7456" s="29" t="n">
        <v>36</v>
      </c>
      <c r="C7456" s="7" t="n">
        <v>9</v>
      </c>
      <c r="D7456" s="7" t="n">
        <v>14</v>
      </c>
      <c r="E7456" s="7" t="n">
        <v>0</v>
      </c>
    </row>
    <row r="7457" spans="1:9">
      <c r="A7457" t="s">
        <v>4</v>
      </c>
      <c r="B7457" s="4" t="s">
        <v>5</v>
      </c>
      <c r="C7457" s="4" t="s">
        <v>7</v>
      </c>
      <c r="D7457" s="4" t="s">
        <v>10</v>
      </c>
      <c r="E7457" s="4" t="s">
        <v>7</v>
      </c>
    </row>
    <row r="7458" spans="1:9">
      <c r="A7458" t="n">
        <v>70889</v>
      </c>
      <c r="B7458" s="29" t="n">
        <v>36</v>
      </c>
      <c r="C7458" s="7" t="n">
        <v>9</v>
      </c>
      <c r="D7458" s="7" t="n">
        <v>5704</v>
      </c>
      <c r="E7458" s="7" t="n">
        <v>0</v>
      </c>
    </row>
    <row r="7459" spans="1:9">
      <c r="A7459" t="s">
        <v>4</v>
      </c>
      <c r="B7459" s="4" t="s">
        <v>5</v>
      </c>
      <c r="C7459" s="4" t="s">
        <v>7</v>
      </c>
      <c r="D7459" s="4" t="s">
        <v>10</v>
      </c>
    </row>
    <row r="7460" spans="1:9">
      <c r="A7460" t="n">
        <v>70894</v>
      </c>
      <c r="B7460" s="8" t="n">
        <v>162</v>
      </c>
      <c r="C7460" s="7" t="n">
        <v>1</v>
      </c>
      <c r="D7460" s="7" t="n">
        <v>0</v>
      </c>
    </row>
    <row r="7461" spans="1:9">
      <c r="A7461" t="s">
        <v>4</v>
      </c>
      <c r="B7461" s="4" t="s">
        <v>5</v>
      </c>
    </row>
    <row r="7462" spans="1:9">
      <c r="A7462" t="n">
        <v>70898</v>
      </c>
      <c r="B7462" s="5" t="n">
        <v>1</v>
      </c>
    </row>
    <row r="7463" spans="1:9" s="3" customFormat="1" customHeight="0">
      <c r="A7463" s="3" t="s">
        <v>2</v>
      </c>
      <c r="B7463" s="3" t="s">
        <v>679</v>
      </c>
    </row>
    <row r="7464" spans="1:9">
      <c r="A7464" t="s">
        <v>4</v>
      </c>
      <c r="B7464" s="4" t="s">
        <v>5</v>
      </c>
      <c r="C7464" s="4" t="s">
        <v>7</v>
      </c>
      <c r="D7464" s="4" t="s">
        <v>7</v>
      </c>
      <c r="E7464" s="4" t="s">
        <v>7</v>
      </c>
      <c r="F7464" s="4" t="s">
        <v>7</v>
      </c>
      <c r="G7464" s="4" t="s">
        <v>10</v>
      </c>
      <c r="H7464" s="4" t="s">
        <v>11</v>
      </c>
      <c r="I7464" s="4" t="s">
        <v>10</v>
      </c>
      <c r="J7464" s="4" t="s">
        <v>11</v>
      </c>
      <c r="K7464" s="4" t="s">
        <v>10</v>
      </c>
      <c r="L7464" s="4" t="s">
        <v>11</v>
      </c>
      <c r="M7464" s="4" t="s">
        <v>10</v>
      </c>
      <c r="N7464" s="4" t="s">
        <v>11</v>
      </c>
      <c r="O7464" s="4" t="s">
        <v>10</v>
      </c>
      <c r="P7464" s="4" t="s">
        <v>11</v>
      </c>
      <c r="Q7464" s="4" t="s">
        <v>10</v>
      </c>
      <c r="R7464" s="4" t="s">
        <v>11</v>
      </c>
      <c r="S7464" s="4" t="s">
        <v>11</v>
      </c>
    </row>
    <row r="7465" spans="1:9">
      <c r="A7465" t="n">
        <v>70900</v>
      </c>
      <c r="B7465" s="25" t="n">
        <v>6</v>
      </c>
      <c r="C7465" s="7" t="n">
        <v>35</v>
      </c>
      <c r="D7465" s="7" t="n">
        <v>0</v>
      </c>
      <c r="E7465" s="7" t="n">
        <v>1</v>
      </c>
      <c r="F7465" s="7" t="n">
        <v>6</v>
      </c>
      <c r="G7465" s="7" t="n">
        <v>0</v>
      </c>
      <c r="H7465" s="10" t="n">
        <f t="normal" ca="1">A7467</f>
        <v>0</v>
      </c>
      <c r="I7465" s="7" t="n">
        <v>1</v>
      </c>
      <c r="J7465" s="10" t="n">
        <f t="normal" ca="1">A7471</f>
        <v>0</v>
      </c>
      <c r="K7465" s="7" t="n">
        <v>2</v>
      </c>
      <c r="L7465" s="10" t="n">
        <f t="normal" ca="1">A7475</f>
        <v>0</v>
      </c>
      <c r="M7465" s="7" t="n">
        <v>3</v>
      </c>
      <c r="N7465" s="10" t="n">
        <f t="normal" ca="1">A7479</f>
        <v>0</v>
      </c>
      <c r="O7465" s="7" t="n">
        <v>4</v>
      </c>
      <c r="P7465" s="10" t="n">
        <f t="normal" ca="1">A7483</f>
        <v>0</v>
      </c>
      <c r="Q7465" s="7" t="n">
        <v>5</v>
      </c>
      <c r="R7465" s="10" t="n">
        <f t="normal" ca="1">A7487</f>
        <v>0</v>
      </c>
      <c r="S7465" s="10" t="n">
        <f t="normal" ca="1">A7491</f>
        <v>0</v>
      </c>
    </row>
    <row r="7466" spans="1:9">
      <c r="A7466" t="s">
        <v>4</v>
      </c>
      <c r="B7466" s="4" t="s">
        <v>5</v>
      </c>
      <c r="C7466" s="4" t="s">
        <v>10</v>
      </c>
      <c r="D7466" s="4" t="s">
        <v>15</v>
      </c>
      <c r="E7466" s="4" t="s">
        <v>15</v>
      </c>
      <c r="F7466" s="4" t="s">
        <v>15</v>
      </c>
      <c r="G7466" s="4" t="s">
        <v>15</v>
      </c>
    </row>
    <row r="7467" spans="1:9">
      <c r="A7467" t="n">
        <v>70945</v>
      </c>
      <c r="B7467" s="26" t="n">
        <v>46</v>
      </c>
      <c r="C7467" s="7" t="n">
        <v>65534</v>
      </c>
      <c r="D7467" s="7" t="n">
        <v>0.850000023841858</v>
      </c>
      <c r="E7467" s="7" t="n">
        <v>0</v>
      </c>
      <c r="F7467" s="7" t="n">
        <v>6.59999990463257</v>
      </c>
      <c r="G7467" s="7" t="n">
        <v>0</v>
      </c>
    </row>
    <row r="7468" spans="1:9">
      <c r="A7468" t="s">
        <v>4</v>
      </c>
      <c r="B7468" s="4" t="s">
        <v>5</v>
      </c>
      <c r="C7468" s="4" t="s">
        <v>11</v>
      </c>
    </row>
    <row r="7469" spans="1:9">
      <c r="A7469" t="n">
        <v>70964</v>
      </c>
      <c r="B7469" s="12" t="n">
        <v>3</v>
      </c>
      <c r="C7469" s="10" t="n">
        <f t="normal" ca="1">A7491</f>
        <v>0</v>
      </c>
    </row>
    <row r="7470" spans="1:9">
      <c r="A7470" t="s">
        <v>4</v>
      </c>
      <c r="B7470" s="4" t="s">
        <v>5</v>
      </c>
      <c r="C7470" s="4" t="s">
        <v>10</v>
      </c>
      <c r="D7470" s="4" t="s">
        <v>15</v>
      </c>
      <c r="E7470" s="4" t="s">
        <v>15</v>
      </c>
      <c r="F7470" s="4" t="s">
        <v>15</v>
      </c>
      <c r="G7470" s="4" t="s">
        <v>15</v>
      </c>
    </row>
    <row r="7471" spans="1:9">
      <c r="A7471" t="n">
        <v>70969</v>
      </c>
      <c r="B7471" s="26" t="n">
        <v>46</v>
      </c>
      <c r="C7471" s="7" t="n">
        <v>65534</v>
      </c>
      <c r="D7471" s="7" t="n">
        <v>0.949999988079071</v>
      </c>
      <c r="E7471" s="7" t="n">
        <v>0</v>
      </c>
      <c r="F7471" s="7" t="n">
        <v>5.90000009536743</v>
      </c>
      <c r="G7471" s="7" t="n">
        <v>0</v>
      </c>
    </row>
    <row r="7472" spans="1:9">
      <c r="A7472" t="s">
        <v>4</v>
      </c>
      <c r="B7472" s="4" t="s">
        <v>5</v>
      </c>
      <c r="C7472" s="4" t="s">
        <v>11</v>
      </c>
    </row>
    <row r="7473" spans="1:19">
      <c r="A7473" t="n">
        <v>70988</v>
      </c>
      <c r="B7473" s="12" t="n">
        <v>3</v>
      </c>
      <c r="C7473" s="10" t="n">
        <f t="normal" ca="1">A7491</f>
        <v>0</v>
      </c>
    </row>
    <row r="7474" spans="1:19">
      <c r="A7474" t="s">
        <v>4</v>
      </c>
      <c r="B7474" s="4" t="s">
        <v>5</v>
      </c>
      <c r="C7474" s="4" t="s">
        <v>10</v>
      </c>
      <c r="D7474" s="4" t="s">
        <v>15</v>
      </c>
      <c r="E7474" s="4" t="s">
        <v>15</v>
      </c>
      <c r="F7474" s="4" t="s">
        <v>15</v>
      </c>
      <c r="G7474" s="4" t="s">
        <v>15</v>
      </c>
    </row>
    <row r="7475" spans="1:19">
      <c r="A7475" t="n">
        <v>70993</v>
      </c>
      <c r="B7475" s="26" t="n">
        <v>46</v>
      </c>
      <c r="C7475" s="7" t="n">
        <v>65534</v>
      </c>
      <c r="D7475" s="7" t="n">
        <v>-1.10000002384186</v>
      </c>
      <c r="E7475" s="7" t="n">
        <v>0</v>
      </c>
      <c r="F7475" s="7" t="n">
        <v>6.34999990463257</v>
      </c>
      <c r="G7475" s="7" t="n">
        <v>0</v>
      </c>
    </row>
    <row r="7476" spans="1:19">
      <c r="A7476" t="s">
        <v>4</v>
      </c>
      <c r="B7476" s="4" t="s">
        <v>5</v>
      </c>
      <c r="C7476" s="4" t="s">
        <v>11</v>
      </c>
    </row>
    <row r="7477" spans="1:19">
      <c r="A7477" t="n">
        <v>71012</v>
      </c>
      <c r="B7477" s="12" t="n">
        <v>3</v>
      </c>
      <c r="C7477" s="10" t="n">
        <f t="normal" ca="1">A7491</f>
        <v>0</v>
      </c>
    </row>
    <row r="7478" spans="1:19">
      <c r="A7478" t="s">
        <v>4</v>
      </c>
      <c r="B7478" s="4" t="s">
        <v>5</v>
      </c>
      <c r="C7478" s="4" t="s">
        <v>10</v>
      </c>
      <c r="D7478" s="4" t="s">
        <v>15</v>
      </c>
      <c r="E7478" s="4" t="s">
        <v>15</v>
      </c>
      <c r="F7478" s="4" t="s">
        <v>15</v>
      </c>
      <c r="G7478" s="4" t="s">
        <v>15</v>
      </c>
    </row>
    <row r="7479" spans="1:19">
      <c r="A7479" t="n">
        <v>71017</v>
      </c>
      <c r="B7479" s="26" t="n">
        <v>46</v>
      </c>
      <c r="C7479" s="7" t="n">
        <v>65534</v>
      </c>
      <c r="D7479" s="7" t="n">
        <v>-0.699999988079071</v>
      </c>
      <c r="E7479" s="7" t="n">
        <v>0</v>
      </c>
      <c r="F7479" s="7" t="n">
        <v>5.84999990463257</v>
      </c>
      <c r="G7479" s="7" t="n">
        <v>0</v>
      </c>
    </row>
    <row r="7480" spans="1:19">
      <c r="A7480" t="s">
        <v>4</v>
      </c>
      <c r="B7480" s="4" t="s">
        <v>5</v>
      </c>
      <c r="C7480" s="4" t="s">
        <v>11</v>
      </c>
    </row>
    <row r="7481" spans="1:19">
      <c r="A7481" t="n">
        <v>71036</v>
      </c>
      <c r="B7481" s="12" t="n">
        <v>3</v>
      </c>
      <c r="C7481" s="10" t="n">
        <f t="normal" ca="1">A7491</f>
        <v>0</v>
      </c>
    </row>
    <row r="7482" spans="1:19">
      <c r="A7482" t="s">
        <v>4</v>
      </c>
      <c r="B7482" s="4" t="s">
        <v>5</v>
      </c>
      <c r="C7482" s="4" t="s">
        <v>10</v>
      </c>
      <c r="D7482" s="4" t="s">
        <v>15</v>
      </c>
      <c r="E7482" s="4" t="s">
        <v>15</v>
      </c>
      <c r="F7482" s="4" t="s">
        <v>15</v>
      </c>
      <c r="G7482" s="4" t="s">
        <v>15</v>
      </c>
    </row>
    <row r="7483" spans="1:19">
      <c r="A7483" t="n">
        <v>71041</v>
      </c>
      <c r="B7483" s="26" t="n">
        <v>46</v>
      </c>
      <c r="C7483" s="7" t="n">
        <v>65534</v>
      </c>
      <c r="D7483" s="7" t="n">
        <v>-1.89999997615814</v>
      </c>
      <c r="E7483" s="7" t="n">
        <v>0</v>
      </c>
      <c r="F7483" s="7" t="n">
        <v>6.75</v>
      </c>
      <c r="G7483" s="7" t="n">
        <v>0</v>
      </c>
    </row>
    <row r="7484" spans="1:19">
      <c r="A7484" t="s">
        <v>4</v>
      </c>
      <c r="B7484" s="4" t="s">
        <v>5</v>
      </c>
      <c r="C7484" s="4" t="s">
        <v>11</v>
      </c>
    </row>
    <row r="7485" spans="1:19">
      <c r="A7485" t="n">
        <v>71060</v>
      </c>
      <c r="B7485" s="12" t="n">
        <v>3</v>
      </c>
      <c r="C7485" s="10" t="n">
        <f t="normal" ca="1">A7491</f>
        <v>0</v>
      </c>
    </row>
    <row r="7486" spans="1:19">
      <c r="A7486" t="s">
        <v>4</v>
      </c>
      <c r="B7486" s="4" t="s">
        <v>5</v>
      </c>
      <c r="C7486" s="4" t="s">
        <v>10</v>
      </c>
      <c r="D7486" s="4" t="s">
        <v>15</v>
      </c>
      <c r="E7486" s="4" t="s">
        <v>15</v>
      </c>
      <c r="F7486" s="4" t="s">
        <v>15</v>
      </c>
      <c r="G7486" s="4" t="s">
        <v>15</v>
      </c>
    </row>
    <row r="7487" spans="1:19">
      <c r="A7487" t="n">
        <v>71065</v>
      </c>
      <c r="B7487" s="26" t="n">
        <v>46</v>
      </c>
      <c r="C7487" s="7" t="n">
        <v>65534</v>
      </c>
      <c r="D7487" s="7" t="n">
        <v>-2.04999995231628</v>
      </c>
      <c r="E7487" s="7" t="n">
        <v>0</v>
      </c>
      <c r="F7487" s="7" t="n">
        <v>6.15000009536743</v>
      </c>
      <c r="G7487" s="7" t="n">
        <v>0</v>
      </c>
    </row>
    <row r="7488" spans="1:19">
      <c r="A7488" t="s">
        <v>4</v>
      </c>
      <c r="B7488" s="4" t="s">
        <v>5</v>
      </c>
      <c r="C7488" s="4" t="s">
        <v>11</v>
      </c>
    </row>
    <row r="7489" spans="1:7">
      <c r="A7489" t="n">
        <v>71084</v>
      </c>
      <c r="B7489" s="12" t="n">
        <v>3</v>
      </c>
      <c r="C7489" s="10" t="n">
        <f t="normal" ca="1">A7491</f>
        <v>0</v>
      </c>
    </row>
    <row r="7490" spans="1:7">
      <c r="A7490" t="s">
        <v>4</v>
      </c>
      <c r="B7490" s="4" t="s">
        <v>5</v>
      </c>
      <c r="C7490" s="4" t="s">
        <v>10</v>
      </c>
      <c r="D7490" s="4" t="s">
        <v>10</v>
      </c>
      <c r="E7490" s="4" t="s">
        <v>15</v>
      </c>
      <c r="F7490" s="4" t="s">
        <v>7</v>
      </c>
    </row>
    <row r="7491" spans="1:7">
      <c r="A7491" t="n">
        <v>71089</v>
      </c>
      <c r="B7491" s="64" t="n">
        <v>53</v>
      </c>
      <c r="C7491" s="7" t="n">
        <v>65534</v>
      </c>
      <c r="D7491" s="7" t="n">
        <v>0</v>
      </c>
      <c r="E7491" s="7" t="n">
        <v>0</v>
      </c>
      <c r="F7491" s="7" t="n">
        <v>0</v>
      </c>
    </row>
    <row r="7492" spans="1:7">
      <c r="A7492" t="s">
        <v>4</v>
      </c>
      <c r="B7492" s="4" t="s">
        <v>5</v>
      </c>
      <c r="C7492" s="4" t="s">
        <v>7</v>
      </c>
      <c r="D7492" s="4" t="s">
        <v>7</v>
      </c>
      <c r="E7492" s="4" t="s">
        <v>7</v>
      </c>
      <c r="F7492" s="4" t="s">
        <v>7</v>
      </c>
      <c r="G7492" s="4" t="s">
        <v>16</v>
      </c>
      <c r="H7492" s="4" t="s">
        <v>7</v>
      </c>
      <c r="I7492" s="4" t="s">
        <v>7</v>
      </c>
      <c r="J7492" s="4" t="s">
        <v>7</v>
      </c>
    </row>
    <row r="7493" spans="1:7">
      <c r="A7493" t="n">
        <v>71099</v>
      </c>
      <c r="B7493" s="80" t="n">
        <v>18</v>
      </c>
      <c r="C7493" s="7" t="n">
        <v>0</v>
      </c>
      <c r="D7493" s="7" t="n">
        <v>35</v>
      </c>
      <c r="E7493" s="7" t="n">
        <v>0</v>
      </c>
      <c r="F7493" s="7" t="n">
        <v>0</v>
      </c>
      <c r="G7493" s="7" t="n">
        <v>1</v>
      </c>
      <c r="H7493" s="7" t="n">
        <v>12</v>
      </c>
      <c r="I7493" s="7" t="n">
        <v>19</v>
      </c>
      <c r="J7493" s="7" t="n">
        <v>1</v>
      </c>
    </row>
    <row r="7494" spans="1:7">
      <c r="A7494" t="s">
        <v>4</v>
      </c>
      <c r="B7494" s="4" t="s">
        <v>5</v>
      </c>
    </row>
    <row r="7495" spans="1:7">
      <c r="A7495" t="n">
        <v>71111</v>
      </c>
      <c r="B7495" s="5" t="n">
        <v>1</v>
      </c>
    </row>
    <row r="7496" spans="1:7" s="3" customFormat="1" customHeight="0">
      <c r="A7496" s="3" t="s">
        <v>2</v>
      </c>
      <c r="B7496" s="3" t="s">
        <v>680</v>
      </c>
    </row>
    <row r="7497" spans="1:7">
      <c r="A7497" t="s">
        <v>4</v>
      </c>
      <c r="B7497" s="4" t="s">
        <v>5</v>
      </c>
      <c r="C7497" s="4" t="s">
        <v>7</v>
      </c>
      <c r="D7497" s="4" t="s">
        <v>7</v>
      </c>
      <c r="E7497" s="4" t="s">
        <v>7</v>
      </c>
      <c r="F7497" s="4" t="s">
        <v>7</v>
      </c>
    </row>
    <row r="7498" spans="1:7">
      <c r="A7498" t="n">
        <v>71112</v>
      </c>
      <c r="B7498" s="15" t="n">
        <v>14</v>
      </c>
      <c r="C7498" s="7" t="n">
        <v>2</v>
      </c>
      <c r="D7498" s="7" t="n">
        <v>0</v>
      </c>
      <c r="E7498" s="7" t="n">
        <v>0</v>
      </c>
      <c r="F7498" s="7" t="n">
        <v>0</v>
      </c>
    </row>
    <row r="7499" spans="1:7">
      <c r="A7499" t="s">
        <v>4</v>
      </c>
      <c r="B7499" s="4" t="s">
        <v>5</v>
      </c>
      <c r="C7499" s="4" t="s">
        <v>7</v>
      </c>
      <c r="D7499" s="13" t="s">
        <v>12</v>
      </c>
      <c r="E7499" s="4" t="s">
        <v>5</v>
      </c>
      <c r="F7499" s="4" t="s">
        <v>7</v>
      </c>
      <c r="G7499" s="4" t="s">
        <v>10</v>
      </c>
      <c r="H7499" s="13" t="s">
        <v>13</v>
      </c>
      <c r="I7499" s="4" t="s">
        <v>7</v>
      </c>
      <c r="J7499" s="4" t="s">
        <v>16</v>
      </c>
      <c r="K7499" s="4" t="s">
        <v>7</v>
      </c>
      <c r="L7499" s="4" t="s">
        <v>7</v>
      </c>
      <c r="M7499" s="13" t="s">
        <v>12</v>
      </c>
      <c r="N7499" s="4" t="s">
        <v>5</v>
      </c>
      <c r="O7499" s="4" t="s">
        <v>7</v>
      </c>
      <c r="P7499" s="4" t="s">
        <v>10</v>
      </c>
      <c r="Q7499" s="13" t="s">
        <v>13</v>
      </c>
      <c r="R7499" s="4" t="s">
        <v>7</v>
      </c>
      <c r="S7499" s="4" t="s">
        <v>16</v>
      </c>
      <c r="T7499" s="4" t="s">
        <v>7</v>
      </c>
      <c r="U7499" s="4" t="s">
        <v>7</v>
      </c>
      <c r="V7499" s="4" t="s">
        <v>7</v>
      </c>
      <c r="W7499" s="4" t="s">
        <v>11</v>
      </c>
    </row>
    <row r="7500" spans="1:7">
      <c r="A7500" t="n">
        <v>71117</v>
      </c>
      <c r="B7500" s="9" t="n">
        <v>5</v>
      </c>
      <c r="C7500" s="7" t="n">
        <v>28</v>
      </c>
      <c r="D7500" s="13" t="s">
        <v>3</v>
      </c>
      <c r="E7500" s="8" t="n">
        <v>162</v>
      </c>
      <c r="F7500" s="7" t="n">
        <v>3</v>
      </c>
      <c r="G7500" s="7" t="n">
        <v>4245</v>
      </c>
      <c r="H7500" s="13" t="s">
        <v>3</v>
      </c>
      <c r="I7500" s="7" t="n">
        <v>0</v>
      </c>
      <c r="J7500" s="7" t="n">
        <v>1</v>
      </c>
      <c r="K7500" s="7" t="n">
        <v>2</v>
      </c>
      <c r="L7500" s="7" t="n">
        <v>28</v>
      </c>
      <c r="M7500" s="13" t="s">
        <v>3</v>
      </c>
      <c r="N7500" s="8" t="n">
        <v>162</v>
      </c>
      <c r="O7500" s="7" t="n">
        <v>3</v>
      </c>
      <c r="P7500" s="7" t="n">
        <v>4245</v>
      </c>
      <c r="Q7500" s="13" t="s">
        <v>3</v>
      </c>
      <c r="R7500" s="7" t="n">
        <v>0</v>
      </c>
      <c r="S7500" s="7" t="n">
        <v>2</v>
      </c>
      <c r="T7500" s="7" t="n">
        <v>2</v>
      </c>
      <c r="U7500" s="7" t="n">
        <v>11</v>
      </c>
      <c r="V7500" s="7" t="n">
        <v>1</v>
      </c>
      <c r="W7500" s="10" t="n">
        <f t="normal" ca="1">A7504</f>
        <v>0</v>
      </c>
    </row>
    <row r="7501" spans="1:7">
      <c r="A7501" t="s">
        <v>4</v>
      </c>
      <c r="B7501" s="4" t="s">
        <v>5</v>
      </c>
      <c r="C7501" s="4" t="s">
        <v>7</v>
      </c>
      <c r="D7501" s="4" t="s">
        <v>10</v>
      </c>
      <c r="E7501" s="4" t="s">
        <v>15</v>
      </c>
    </row>
    <row r="7502" spans="1:7">
      <c r="A7502" t="n">
        <v>71146</v>
      </c>
      <c r="B7502" s="41" t="n">
        <v>58</v>
      </c>
      <c r="C7502" s="7" t="n">
        <v>0</v>
      </c>
      <c r="D7502" s="7" t="n">
        <v>0</v>
      </c>
      <c r="E7502" s="7" t="n">
        <v>1</v>
      </c>
    </row>
    <row r="7503" spans="1:7">
      <c r="A7503" t="s">
        <v>4</v>
      </c>
      <c r="B7503" s="4" t="s">
        <v>5</v>
      </c>
      <c r="C7503" s="4" t="s">
        <v>7</v>
      </c>
      <c r="D7503" s="13" t="s">
        <v>12</v>
      </c>
      <c r="E7503" s="4" t="s">
        <v>5</v>
      </c>
      <c r="F7503" s="4" t="s">
        <v>7</v>
      </c>
      <c r="G7503" s="4" t="s">
        <v>10</v>
      </c>
      <c r="H7503" s="13" t="s">
        <v>13</v>
      </c>
      <c r="I7503" s="4" t="s">
        <v>7</v>
      </c>
      <c r="J7503" s="4" t="s">
        <v>16</v>
      </c>
      <c r="K7503" s="4" t="s">
        <v>7</v>
      </c>
      <c r="L7503" s="4" t="s">
        <v>7</v>
      </c>
      <c r="M7503" s="13" t="s">
        <v>12</v>
      </c>
      <c r="N7503" s="4" t="s">
        <v>5</v>
      </c>
      <c r="O7503" s="4" t="s">
        <v>7</v>
      </c>
      <c r="P7503" s="4" t="s">
        <v>10</v>
      </c>
      <c r="Q7503" s="13" t="s">
        <v>13</v>
      </c>
      <c r="R7503" s="4" t="s">
        <v>7</v>
      </c>
      <c r="S7503" s="4" t="s">
        <v>16</v>
      </c>
      <c r="T7503" s="4" t="s">
        <v>7</v>
      </c>
      <c r="U7503" s="4" t="s">
        <v>7</v>
      </c>
      <c r="V7503" s="4" t="s">
        <v>7</v>
      </c>
      <c r="W7503" s="4" t="s">
        <v>11</v>
      </c>
    </row>
    <row r="7504" spans="1:7">
      <c r="A7504" t="n">
        <v>71154</v>
      </c>
      <c r="B7504" s="9" t="n">
        <v>5</v>
      </c>
      <c r="C7504" s="7" t="n">
        <v>28</v>
      </c>
      <c r="D7504" s="13" t="s">
        <v>3</v>
      </c>
      <c r="E7504" s="8" t="n">
        <v>162</v>
      </c>
      <c r="F7504" s="7" t="n">
        <v>3</v>
      </c>
      <c r="G7504" s="7" t="n">
        <v>4245</v>
      </c>
      <c r="H7504" s="13" t="s">
        <v>3</v>
      </c>
      <c r="I7504" s="7" t="n">
        <v>0</v>
      </c>
      <c r="J7504" s="7" t="n">
        <v>1</v>
      </c>
      <c r="K7504" s="7" t="n">
        <v>3</v>
      </c>
      <c r="L7504" s="7" t="n">
        <v>28</v>
      </c>
      <c r="M7504" s="13" t="s">
        <v>3</v>
      </c>
      <c r="N7504" s="8" t="n">
        <v>162</v>
      </c>
      <c r="O7504" s="7" t="n">
        <v>3</v>
      </c>
      <c r="P7504" s="7" t="n">
        <v>4245</v>
      </c>
      <c r="Q7504" s="13" t="s">
        <v>3</v>
      </c>
      <c r="R7504" s="7" t="n">
        <v>0</v>
      </c>
      <c r="S7504" s="7" t="n">
        <v>2</v>
      </c>
      <c r="T7504" s="7" t="n">
        <v>3</v>
      </c>
      <c r="U7504" s="7" t="n">
        <v>9</v>
      </c>
      <c r="V7504" s="7" t="n">
        <v>1</v>
      </c>
      <c r="W7504" s="10" t="n">
        <f t="normal" ca="1">A7514</f>
        <v>0</v>
      </c>
    </row>
    <row r="7505" spans="1:23">
      <c r="A7505" t="s">
        <v>4</v>
      </c>
      <c r="B7505" s="4" t="s">
        <v>5</v>
      </c>
      <c r="C7505" s="4" t="s">
        <v>7</v>
      </c>
      <c r="D7505" s="13" t="s">
        <v>12</v>
      </c>
      <c r="E7505" s="4" t="s">
        <v>5</v>
      </c>
      <c r="F7505" s="4" t="s">
        <v>10</v>
      </c>
      <c r="G7505" s="4" t="s">
        <v>7</v>
      </c>
      <c r="H7505" s="4" t="s">
        <v>7</v>
      </c>
      <c r="I7505" s="4" t="s">
        <v>8</v>
      </c>
      <c r="J7505" s="13" t="s">
        <v>13</v>
      </c>
      <c r="K7505" s="4" t="s">
        <v>7</v>
      </c>
      <c r="L7505" s="4" t="s">
        <v>7</v>
      </c>
      <c r="M7505" s="13" t="s">
        <v>12</v>
      </c>
      <c r="N7505" s="4" t="s">
        <v>5</v>
      </c>
      <c r="O7505" s="4" t="s">
        <v>7</v>
      </c>
      <c r="P7505" s="13" t="s">
        <v>13</v>
      </c>
      <c r="Q7505" s="4" t="s">
        <v>7</v>
      </c>
      <c r="R7505" s="4" t="s">
        <v>16</v>
      </c>
      <c r="S7505" s="4" t="s">
        <v>7</v>
      </c>
      <c r="T7505" s="4" t="s">
        <v>7</v>
      </c>
      <c r="U7505" s="4" t="s">
        <v>7</v>
      </c>
      <c r="V7505" s="13" t="s">
        <v>12</v>
      </c>
      <c r="W7505" s="4" t="s">
        <v>5</v>
      </c>
      <c r="X7505" s="4" t="s">
        <v>7</v>
      </c>
      <c r="Y7505" s="13" t="s">
        <v>13</v>
      </c>
      <c r="Z7505" s="4" t="s">
        <v>7</v>
      </c>
      <c r="AA7505" s="4" t="s">
        <v>16</v>
      </c>
      <c r="AB7505" s="4" t="s">
        <v>7</v>
      </c>
      <c r="AC7505" s="4" t="s">
        <v>7</v>
      </c>
      <c r="AD7505" s="4" t="s">
        <v>7</v>
      </c>
      <c r="AE7505" s="4" t="s">
        <v>11</v>
      </c>
    </row>
    <row r="7506" spans="1:23">
      <c r="A7506" t="n">
        <v>71183</v>
      </c>
      <c r="B7506" s="9" t="n">
        <v>5</v>
      </c>
      <c r="C7506" s="7" t="n">
        <v>28</v>
      </c>
      <c r="D7506" s="13" t="s">
        <v>3</v>
      </c>
      <c r="E7506" s="46" t="n">
        <v>47</v>
      </c>
      <c r="F7506" s="7" t="n">
        <v>61456</v>
      </c>
      <c r="G7506" s="7" t="n">
        <v>2</v>
      </c>
      <c r="H7506" s="7" t="n">
        <v>0</v>
      </c>
      <c r="I7506" s="7" t="s">
        <v>273</v>
      </c>
      <c r="J7506" s="13" t="s">
        <v>3</v>
      </c>
      <c r="K7506" s="7" t="n">
        <v>8</v>
      </c>
      <c r="L7506" s="7" t="n">
        <v>28</v>
      </c>
      <c r="M7506" s="13" t="s">
        <v>3</v>
      </c>
      <c r="N7506" s="35" t="n">
        <v>74</v>
      </c>
      <c r="O7506" s="7" t="n">
        <v>65</v>
      </c>
      <c r="P7506" s="13" t="s">
        <v>3</v>
      </c>
      <c r="Q7506" s="7" t="n">
        <v>0</v>
      </c>
      <c r="R7506" s="7" t="n">
        <v>1</v>
      </c>
      <c r="S7506" s="7" t="n">
        <v>3</v>
      </c>
      <c r="T7506" s="7" t="n">
        <v>9</v>
      </c>
      <c r="U7506" s="7" t="n">
        <v>28</v>
      </c>
      <c r="V7506" s="13" t="s">
        <v>3</v>
      </c>
      <c r="W7506" s="35" t="n">
        <v>74</v>
      </c>
      <c r="X7506" s="7" t="n">
        <v>65</v>
      </c>
      <c r="Y7506" s="13" t="s">
        <v>3</v>
      </c>
      <c r="Z7506" s="7" t="n">
        <v>0</v>
      </c>
      <c r="AA7506" s="7" t="n">
        <v>2</v>
      </c>
      <c r="AB7506" s="7" t="n">
        <v>3</v>
      </c>
      <c r="AC7506" s="7" t="n">
        <v>9</v>
      </c>
      <c r="AD7506" s="7" t="n">
        <v>1</v>
      </c>
      <c r="AE7506" s="10" t="n">
        <f t="normal" ca="1">A7510</f>
        <v>0</v>
      </c>
    </row>
    <row r="7507" spans="1:23">
      <c r="A7507" t="s">
        <v>4</v>
      </c>
      <c r="B7507" s="4" t="s">
        <v>5</v>
      </c>
      <c r="C7507" s="4" t="s">
        <v>10</v>
      </c>
      <c r="D7507" s="4" t="s">
        <v>7</v>
      </c>
      <c r="E7507" s="4" t="s">
        <v>7</v>
      </c>
      <c r="F7507" s="4" t="s">
        <v>8</v>
      </c>
    </row>
    <row r="7508" spans="1:23">
      <c r="A7508" t="n">
        <v>71231</v>
      </c>
      <c r="B7508" s="46" t="n">
        <v>47</v>
      </c>
      <c r="C7508" s="7" t="n">
        <v>61456</v>
      </c>
      <c r="D7508" s="7" t="n">
        <v>0</v>
      </c>
      <c r="E7508" s="7" t="n">
        <v>0</v>
      </c>
      <c r="F7508" s="7" t="s">
        <v>220</v>
      </c>
    </row>
    <row r="7509" spans="1:23">
      <c r="A7509" t="s">
        <v>4</v>
      </c>
      <c r="B7509" s="4" t="s">
        <v>5</v>
      </c>
      <c r="C7509" s="4" t="s">
        <v>7</v>
      </c>
      <c r="D7509" s="4" t="s">
        <v>10</v>
      </c>
      <c r="E7509" s="4" t="s">
        <v>15</v>
      </c>
    </row>
    <row r="7510" spans="1:23">
      <c r="A7510" t="n">
        <v>71244</v>
      </c>
      <c r="B7510" s="41" t="n">
        <v>58</v>
      </c>
      <c r="C7510" s="7" t="n">
        <v>0</v>
      </c>
      <c r="D7510" s="7" t="n">
        <v>300</v>
      </c>
      <c r="E7510" s="7" t="n">
        <v>1</v>
      </c>
    </row>
    <row r="7511" spans="1:23">
      <c r="A7511" t="s">
        <v>4</v>
      </c>
      <c r="B7511" s="4" t="s">
        <v>5</v>
      </c>
      <c r="C7511" s="4" t="s">
        <v>7</v>
      </c>
      <c r="D7511" s="4" t="s">
        <v>10</v>
      </c>
    </row>
    <row r="7512" spans="1:23">
      <c r="A7512" t="n">
        <v>71252</v>
      </c>
      <c r="B7512" s="41" t="n">
        <v>58</v>
      </c>
      <c r="C7512" s="7" t="n">
        <v>255</v>
      </c>
      <c r="D7512" s="7" t="n">
        <v>0</v>
      </c>
    </row>
    <row r="7513" spans="1:23">
      <c r="A7513" t="s">
        <v>4</v>
      </c>
      <c r="B7513" s="4" t="s">
        <v>5</v>
      </c>
      <c r="C7513" s="4" t="s">
        <v>7</v>
      </c>
      <c r="D7513" s="4" t="s">
        <v>7</v>
      </c>
      <c r="E7513" s="4" t="s">
        <v>7</v>
      </c>
      <c r="F7513" s="4" t="s">
        <v>7</v>
      </c>
    </row>
    <row r="7514" spans="1:23">
      <c r="A7514" t="n">
        <v>71256</v>
      </c>
      <c r="B7514" s="15" t="n">
        <v>14</v>
      </c>
      <c r="C7514" s="7" t="n">
        <v>0</v>
      </c>
      <c r="D7514" s="7" t="n">
        <v>0</v>
      </c>
      <c r="E7514" s="7" t="n">
        <v>0</v>
      </c>
      <c r="F7514" s="7" t="n">
        <v>64</v>
      </c>
    </row>
    <row r="7515" spans="1:23">
      <c r="A7515" t="s">
        <v>4</v>
      </c>
      <c r="B7515" s="4" t="s">
        <v>5</v>
      </c>
      <c r="C7515" s="4" t="s">
        <v>7</v>
      </c>
      <c r="D7515" s="4" t="s">
        <v>10</v>
      </c>
    </row>
    <row r="7516" spans="1:23">
      <c r="A7516" t="n">
        <v>71261</v>
      </c>
      <c r="B7516" s="36" t="n">
        <v>22</v>
      </c>
      <c r="C7516" s="7" t="n">
        <v>0</v>
      </c>
      <c r="D7516" s="7" t="n">
        <v>4245</v>
      </c>
    </row>
    <row r="7517" spans="1:23">
      <c r="A7517" t="s">
        <v>4</v>
      </c>
      <c r="B7517" s="4" t="s">
        <v>5</v>
      </c>
      <c r="C7517" s="4" t="s">
        <v>7</v>
      </c>
      <c r="D7517" s="4" t="s">
        <v>10</v>
      </c>
    </row>
    <row r="7518" spans="1:23">
      <c r="A7518" t="n">
        <v>71265</v>
      </c>
      <c r="B7518" s="41" t="n">
        <v>58</v>
      </c>
      <c r="C7518" s="7" t="n">
        <v>5</v>
      </c>
      <c r="D7518" s="7" t="n">
        <v>300</v>
      </c>
    </row>
    <row r="7519" spans="1:23">
      <c r="A7519" t="s">
        <v>4</v>
      </c>
      <c r="B7519" s="4" t="s">
        <v>5</v>
      </c>
      <c r="C7519" s="4" t="s">
        <v>15</v>
      </c>
      <c r="D7519" s="4" t="s">
        <v>10</v>
      </c>
    </row>
    <row r="7520" spans="1:23">
      <c r="A7520" t="n">
        <v>71269</v>
      </c>
      <c r="B7520" s="47" t="n">
        <v>103</v>
      </c>
      <c r="C7520" s="7" t="n">
        <v>0</v>
      </c>
      <c r="D7520" s="7" t="n">
        <v>300</v>
      </c>
    </row>
    <row r="7521" spans="1:31">
      <c r="A7521" t="s">
        <v>4</v>
      </c>
      <c r="B7521" s="4" t="s">
        <v>5</v>
      </c>
      <c r="C7521" s="4" t="s">
        <v>7</v>
      </c>
    </row>
    <row r="7522" spans="1:31">
      <c r="A7522" t="n">
        <v>71276</v>
      </c>
      <c r="B7522" s="48" t="n">
        <v>64</v>
      </c>
      <c r="C7522" s="7" t="n">
        <v>7</v>
      </c>
    </row>
    <row r="7523" spans="1:31">
      <c r="A7523" t="s">
        <v>4</v>
      </c>
      <c r="B7523" s="4" t="s">
        <v>5</v>
      </c>
      <c r="C7523" s="4" t="s">
        <v>7</v>
      </c>
      <c r="D7523" s="4" t="s">
        <v>10</v>
      </c>
    </row>
    <row r="7524" spans="1:31">
      <c r="A7524" t="n">
        <v>71278</v>
      </c>
      <c r="B7524" s="49" t="n">
        <v>72</v>
      </c>
      <c r="C7524" s="7" t="n">
        <v>5</v>
      </c>
      <c r="D7524" s="7" t="n">
        <v>0</v>
      </c>
    </row>
    <row r="7525" spans="1:31">
      <c r="A7525" t="s">
        <v>4</v>
      </c>
      <c r="B7525" s="4" t="s">
        <v>5</v>
      </c>
      <c r="C7525" s="4" t="s">
        <v>7</v>
      </c>
      <c r="D7525" s="13" t="s">
        <v>12</v>
      </c>
      <c r="E7525" s="4" t="s">
        <v>5</v>
      </c>
      <c r="F7525" s="4" t="s">
        <v>7</v>
      </c>
      <c r="G7525" s="4" t="s">
        <v>10</v>
      </c>
      <c r="H7525" s="13" t="s">
        <v>13</v>
      </c>
      <c r="I7525" s="4" t="s">
        <v>7</v>
      </c>
      <c r="J7525" s="4" t="s">
        <v>16</v>
      </c>
      <c r="K7525" s="4" t="s">
        <v>7</v>
      </c>
      <c r="L7525" s="4" t="s">
        <v>7</v>
      </c>
      <c r="M7525" s="4" t="s">
        <v>11</v>
      </c>
    </row>
    <row r="7526" spans="1:31">
      <c r="A7526" t="n">
        <v>71282</v>
      </c>
      <c r="B7526" s="9" t="n">
        <v>5</v>
      </c>
      <c r="C7526" s="7" t="n">
        <v>28</v>
      </c>
      <c r="D7526" s="13" t="s">
        <v>3</v>
      </c>
      <c r="E7526" s="8" t="n">
        <v>162</v>
      </c>
      <c r="F7526" s="7" t="n">
        <v>4</v>
      </c>
      <c r="G7526" s="7" t="n">
        <v>4245</v>
      </c>
      <c r="H7526" s="13" t="s">
        <v>3</v>
      </c>
      <c r="I7526" s="7" t="n">
        <v>0</v>
      </c>
      <c r="J7526" s="7" t="n">
        <v>1</v>
      </c>
      <c r="K7526" s="7" t="n">
        <v>2</v>
      </c>
      <c r="L7526" s="7" t="n">
        <v>1</v>
      </c>
      <c r="M7526" s="10" t="n">
        <f t="normal" ca="1">A7532</f>
        <v>0</v>
      </c>
    </row>
    <row r="7527" spans="1:31">
      <c r="A7527" t="s">
        <v>4</v>
      </c>
      <c r="B7527" s="4" t="s">
        <v>5</v>
      </c>
      <c r="C7527" s="4" t="s">
        <v>7</v>
      </c>
      <c r="D7527" s="4" t="s">
        <v>8</v>
      </c>
    </row>
    <row r="7528" spans="1:31">
      <c r="A7528" t="n">
        <v>71299</v>
      </c>
      <c r="B7528" s="6" t="n">
        <v>2</v>
      </c>
      <c r="C7528" s="7" t="n">
        <v>10</v>
      </c>
      <c r="D7528" s="7" t="s">
        <v>274</v>
      </c>
    </row>
    <row r="7529" spans="1:31">
      <c r="A7529" t="s">
        <v>4</v>
      </c>
      <c r="B7529" s="4" t="s">
        <v>5</v>
      </c>
      <c r="C7529" s="4" t="s">
        <v>10</v>
      </c>
    </row>
    <row r="7530" spans="1:31">
      <c r="A7530" t="n">
        <v>71316</v>
      </c>
      <c r="B7530" s="27" t="n">
        <v>16</v>
      </c>
      <c r="C7530" s="7" t="n">
        <v>0</v>
      </c>
    </row>
    <row r="7531" spans="1:31">
      <c r="A7531" t="s">
        <v>4</v>
      </c>
      <c r="B7531" s="4" t="s">
        <v>5</v>
      </c>
      <c r="C7531" s="4" t="s">
        <v>7</v>
      </c>
      <c r="D7531" s="4" t="s">
        <v>10</v>
      </c>
      <c r="E7531" s="4" t="s">
        <v>10</v>
      </c>
      <c r="F7531" s="4" t="s">
        <v>10</v>
      </c>
      <c r="G7531" s="4" t="s">
        <v>10</v>
      </c>
      <c r="H7531" s="4" t="s">
        <v>10</v>
      </c>
      <c r="I7531" s="4" t="s">
        <v>10</v>
      </c>
      <c r="J7531" s="4" t="s">
        <v>10</v>
      </c>
      <c r="K7531" s="4" t="s">
        <v>10</v>
      </c>
      <c r="L7531" s="4" t="s">
        <v>10</v>
      </c>
      <c r="M7531" s="4" t="s">
        <v>10</v>
      </c>
      <c r="N7531" s="4" t="s">
        <v>16</v>
      </c>
      <c r="O7531" s="4" t="s">
        <v>16</v>
      </c>
      <c r="P7531" s="4" t="s">
        <v>16</v>
      </c>
      <c r="Q7531" s="4" t="s">
        <v>16</v>
      </c>
      <c r="R7531" s="4" t="s">
        <v>7</v>
      </c>
      <c r="S7531" s="4" t="s">
        <v>8</v>
      </c>
    </row>
    <row r="7532" spans="1:31">
      <c r="A7532" t="n">
        <v>71319</v>
      </c>
      <c r="B7532" s="50" t="n">
        <v>75</v>
      </c>
      <c r="C7532" s="7" t="n">
        <v>0</v>
      </c>
      <c r="D7532" s="7" t="n">
        <v>0</v>
      </c>
      <c r="E7532" s="7" t="n">
        <v>0</v>
      </c>
      <c r="F7532" s="7" t="n">
        <v>1024</v>
      </c>
      <c r="G7532" s="7" t="n">
        <v>720</v>
      </c>
      <c r="H7532" s="7" t="n">
        <v>0</v>
      </c>
      <c r="I7532" s="7" t="n">
        <v>0</v>
      </c>
      <c r="J7532" s="7" t="n">
        <v>0</v>
      </c>
      <c r="K7532" s="7" t="n">
        <v>0</v>
      </c>
      <c r="L7532" s="7" t="n">
        <v>1024</v>
      </c>
      <c r="M7532" s="7" t="n">
        <v>720</v>
      </c>
      <c r="N7532" s="7" t="n">
        <v>1065353216</v>
      </c>
      <c r="O7532" s="7" t="n">
        <v>1065353216</v>
      </c>
      <c r="P7532" s="7" t="n">
        <v>1065353216</v>
      </c>
      <c r="Q7532" s="7" t="n">
        <v>0</v>
      </c>
      <c r="R7532" s="7" t="n">
        <v>0</v>
      </c>
      <c r="S7532" s="7" t="s">
        <v>535</v>
      </c>
    </row>
    <row r="7533" spans="1:31">
      <c r="A7533" t="s">
        <v>4</v>
      </c>
      <c r="B7533" s="4" t="s">
        <v>5</v>
      </c>
      <c r="C7533" s="4" t="s">
        <v>7</v>
      </c>
      <c r="D7533" s="4" t="s">
        <v>7</v>
      </c>
      <c r="E7533" s="4" t="s">
        <v>7</v>
      </c>
      <c r="F7533" s="4" t="s">
        <v>15</v>
      </c>
      <c r="G7533" s="4" t="s">
        <v>15</v>
      </c>
      <c r="H7533" s="4" t="s">
        <v>15</v>
      </c>
      <c r="I7533" s="4" t="s">
        <v>15</v>
      </c>
      <c r="J7533" s="4" t="s">
        <v>15</v>
      </c>
    </row>
    <row r="7534" spans="1:31">
      <c r="A7534" t="n">
        <v>71367</v>
      </c>
      <c r="B7534" s="51" t="n">
        <v>76</v>
      </c>
      <c r="C7534" s="7" t="n">
        <v>0</v>
      </c>
      <c r="D7534" s="7" t="n">
        <v>9</v>
      </c>
      <c r="E7534" s="7" t="n">
        <v>2</v>
      </c>
      <c r="F7534" s="7" t="n">
        <v>0</v>
      </c>
      <c r="G7534" s="7" t="n">
        <v>0</v>
      </c>
      <c r="H7534" s="7" t="n">
        <v>0</v>
      </c>
      <c r="I7534" s="7" t="n">
        <v>0</v>
      </c>
      <c r="J7534" s="7" t="n">
        <v>0</v>
      </c>
    </row>
    <row r="7535" spans="1:31">
      <c r="A7535" t="s">
        <v>4</v>
      </c>
      <c r="B7535" s="4" t="s">
        <v>5</v>
      </c>
      <c r="C7535" s="4" t="s">
        <v>10</v>
      </c>
      <c r="D7535" s="4" t="s">
        <v>8</v>
      </c>
      <c r="E7535" s="4" t="s">
        <v>8</v>
      </c>
      <c r="F7535" s="4" t="s">
        <v>8</v>
      </c>
      <c r="G7535" s="4" t="s">
        <v>7</v>
      </c>
      <c r="H7535" s="4" t="s">
        <v>16</v>
      </c>
      <c r="I7535" s="4" t="s">
        <v>15</v>
      </c>
      <c r="J7535" s="4" t="s">
        <v>15</v>
      </c>
      <c r="K7535" s="4" t="s">
        <v>15</v>
      </c>
      <c r="L7535" s="4" t="s">
        <v>15</v>
      </c>
      <c r="M7535" s="4" t="s">
        <v>15</v>
      </c>
      <c r="N7535" s="4" t="s">
        <v>15</v>
      </c>
      <c r="O7535" s="4" t="s">
        <v>15</v>
      </c>
      <c r="P7535" s="4" t="s">
        <v>8</v>
      </c>
      <c r="Q7535" s="4" t="s">
        <v>8</v>
      </c>
      <c r="R7535" s="4" t="s">
        <v>16</v>
      </c>
      <c r="S7535" s="4" t="s">
        <v>7</v>
      </c>
      <c r="T7535" s="4" t="s">
        <v>16</v>
      </c>
      <c r="U7535" s="4" t="s">
        <v>16</v>
      </c>
      <c r="V7535" s="4" t="s">
        <v>10</v>
      </c>
    </row>
    <row r="7536" spans="1:31">
      <c r="A7536" t="n">
        <v>71391</v>
      </c>
      <c r="B7536" s="52" t="n">
        <v>19</v>
      </c>
      <c r="C7536" s="7" t="n">
        <v>11</v>
      </c>
      <c r="D7536" s="7" t="s">
        <v>681</v>
      </c>
      <c r="E7536" s="7" t="s">
        <v>682</v>
      </c>
      <c r="F7536" s="7" t="s">
        <v>20</v>
      </c>
      <c r="G7536" s="7" t="n">
        <v>0</v>
      </c>
      <c r="H7536" s="7" t="n">
        <v>1</v>
      </c>
      <c r="I7536" s="7" t="n">
        <v>0</v>
      </c>
      <c r="J7536" s="7" t="n">
        <v>0</v>
      </c>
      <c r="K7536" s="7" t="n">
        <v>0</v>
      </c>
      <c r="L7536" s="7" t="n">
        <v>0</v>
      </c>
      <c r="M7536" s="7" t="n">
        <v>1</v>
      </c>
      <c r="N7536" s="7" t="n">
        <v>1.60000002384186</v>
      </c>
      <c r="O7536" s="7" t="n">
        <v>0.0900000035762787</v>
      </c>
      <c r="P7536" s="7" t="s">
        <v>20</v>
      </c>
      <c r="Q7536" s="7" t="s">
        <v>20</v>
      </c>
      <c r="R7536" s="7" t="n">
        <v>-1</v>
      </c>
      <c r="S7536" s="7" t="n">
        <v>0</v>
      </c>
      <c r="T7536" s="7" t="n">
        <v>0</v>
      </c>
      <c r="U7536" s="7" t="n">
        <v>0</v>
      </c>
      <c r="V7536" s="7" t="n">
        <v>0</v>
      </c>
    </row>
    <row r="7537" spans="1:22">
      <c r="A7537" t="s">
        <v>4</v>
      </c>
      <c r="B7537" s="4" t="s">
        <v>5</v>
      </c>
      <c r="C7537" s="4" t="s">
        <v>10</v>
      </c>
      <c r="D7537" s="4" t="s">
        <v>8</v>
      </c>
      <c r="E7537" s="4" t="s">
        <v>8</v>
      </c>
      <c r="F7537" s="4" t="s">
        <v>8</v>
      </c>
      <c r="G7537" s="4" t="s">
        <v>7</v>
      </c>
      <c r="H7537" s="4" t="s">
        <v>16</v>
      </c>
      <c r="I7537" s="4" t="s">
        <v>15</v>
      </c>
      <c r="J7537" s="4" t="s">
        <v>15</v>
      </c>
      <c r="K7537" s="4" t="s">
        <v>15</v>
      </c>
      <c r="L7537" s="4" t="s">
        <v>15</v>
      </c>
      <c r="M7537" s="4" t="s">
        <v>15</v>
      </c>
      <c r="N7537" s="4" t="s">
        <v>15</v>
      </c>
      <c r="O7537" s="4" t="s">
        <v>15</v>
      </c>
      <c r="P7537" s="4" t="s">
        <v>8</v>
      </c>
      <c r="Q7537" s="4" t="s">
        <v>8</v>
      </c>
      <c r="R7537" s="4" t="s">
        <v>16</v>
      </c>
      <c r="S7537" s="4" t="s">
        <v>7</v>
      </c>
      <c r="T7537" s="4" t="s">
        <v>16</v>
      </c>
      <c r="U7537" s="4" t="s">
        <v>16</v>
      </c>
      <c r="V7537" s="4" t="s">
        <v>10</v>
      </c>
    </row>
    <row r="7538" spans="1:22">
      <c r="A7538" t="n">
        <v>71470</v>
      </c>
      <c r="B7538" s="52" t="n">
        <v>19</v>
      </c>
      <c r="C7538" s="7" t="n">
        <v>1</v>
      </c>
      <c r="D7538" s="7" t="s">
        <v>544</v>
      </c>
      <c r="E7538" s="7" t="s">
        <v>545</v>
      </c>
      <c r="F7538" s="7" t="s">
        <v>20</v>
      </c>
      <c r="G7538" s="7" t="n">
        <v>0</v>
      </c>
      <c r="H7538" s="7" t="n">
        <v>1</v>
      </c>
      <c r="I7538" s="7" t="n">
        <v>0</v>
      </c>
      <c r="J7538" s="7" t="n">
        <v>0</v>
      </c>
      <c r="K7538" s="7" t="n">
        <v>0</v>
      </c>
      <c r="L7538" s="7" t="n">
        <v>0</v>
      </c>
      <c r="M7538" s="7" t="n">
        <v>1</v>
      </c>
      <c r="N7538" s="7" t="n">
        <v>1.60000002384186</v>
      </c>
      <c r="O7538" s="7" t="n">
        <v>0.0900000035762787</v>
      </c>
      <c r="P7538" s="7" t="s">
        <v>20</v>
      </c>
      <c r="Q7538" s="7" t="s">
        <v>20</v>
      </c>
      <c r="R7538" s="7" t="n">
        <v>-1</v>
      </c>
      <c r="S7538" s="7" t="n">
        <v>0</v>
      </c>
      <c r="T7538" s="7" t="n">
        <v>0</v>
      </c>
      <c r="U7538" s="7" t="n">
        <v>0</v>
      </c>
      <c r="V7538" s="7" t="n">
        <v>0</v>
      </c>
    </row>
    <row r="7539" spans="1:22">
      <c r="A7539" t="s">
        <v>4</v>
      </c>
      <c r="B7539" s="4" t="s">
        <v>5</v>
      </c>
      <c r="C7539" s="4" t="s">
        <v>10</v>
      </c>
      <c r="D7539" s="4" t="s">
        <v>8</v>
      </c>
      <c r="E7539" s="4" t="s">
        <v>8</v>
      </c>
      <c r="F7539" s="4" t="s">
        <v>8</v>
      </c>
      <c r="G7539" s="4" t="s">
        <v>7</v>
      </c>
      <c r="H7539" s="4" t="s">
        <v>16</v>
      </c>
      <c r="I7539" s="4" t="s">
        <v>15</v>
      </c>
      <c r="J7539" s="4" t="s">
        <v>15</v>
      </c>
      <c r="K7539" s="4" t="s">
        <v>15</v>
      </c>
      <c r="L7539" s="4" t="s">
        <v>15</v>
      </c>
      <c r="M7539" s="4" t="s">
        <v>15</v>
      </c>
      <c r="N7539" s="4" t="s">
        <v>15</v>
      </c>
      <c r="O7539" s="4" t="s">
        <v>15</v>
      </c>
      <c r="P7539" s="4" t="s">
        <v>8</v>
      </c>
      <c r="Q7539" s="4" t="s">
        <v>8</v>
      </c>
      <c r="R7539" s="4" t="s">
        <v>16</v>
      </c>
      <c r="S7539" s="4" t="s">
        <v>7</v>
      </c>
      <c r="T7539" s="4" t="s">
        <v>16</v>
      </c>
      <c r="U7539" s="4" t="s">
        <v>16</v>
      </c>
      <c r="V7539" s="4" t="s">
        <v>10</v>
      </c>
    </row>
    <row r="7540" spans="1:22">
      <c r="A7540" t="n">
        <v>71543</v>
      </c>
      <c r="B7540" s="52" t="n">
        <v>19</v>
      </c>
      <c r="C7540" s="7" t="n">
        <v>2</v>
      </c>
      <c r="D7540" s="7" t="s">
        <v>546</v>
      </c>
      <c r="E7540" s="7" t="s">
        <v>547</v>
      </c>
      <c r="F7540" s="7" t="s">
        <v>20</v>
      </c>
      <c r="G7540" s="7" t="n">
        <v>0</v>
      </c>
      <c r="H7540" s="7" t="n">
        <v>1</v>
      </c>
      <c r="I7540" s="7" t="n">
        <v>0</v>
      </c>
      <c r="J7540" s="7" t="n">
        <v>0</v>
      </c>
      <c r="K7540" s="7" t="n">
        <v>0</v>
      </c>
      <c r="L7540" s="7" t="n">
        <v>0</v>
      </c>
      <c r="M7540" s="7" t="n">
        <v>1</v>
      </c>
      <c r="N7540" s="7" t="n">
        <v>1.60000002384186</v>
      </c>
      <c r="O7540" s="7" t="n">
        <v>0.0900000035762787</v>
      </c>
      <c r="P7540" s="7" t="s">
        <v>20</v>
      </c>
      <c r="Q7540" s="7" t="s">
        <v>20</v>
      </c>
      <c r="R7540" s="7" t="n">
        <v>-1</v>
      </c>
      <c r="S7540" s="7" t="n">
        <v>0</v>
      </c>
      <c r="T7540" s="7" t="n">
        <v>0</v>
      </c>
      <c r="U7540" s="7" t="n">
        <v>0</v>
      </c>
      <c r="V7540" s="7" t="n">
        <v>0</v>
      </c>
    </row>
    <row r="7541" spans="1:22">
      <c r="A7541" t="s">
        <v>4</v>
      </c>
      <c r="B7541" s="4" t="s">
        <v>5</v>
      </c>
      <c r="C7541" s="4" t="s">
        <v>10</v>
      </c>
      <c r="D7541" s="4" t="s">
        <v>8</v>
      </c>
      <c r="E7541" s="4" t="s">
        <v>8</v>
      </c>
      <c r="F7541" s="4" t="s">
        <v>8</v>
      </c>
      <c r="G7541" s="4" t="s">
        <v>7</v>
      </c>
      <c r="H7541" s="4" t="s">
        <v>16</v>
      </c>
      <c r="I7541" s="4" t="s">
        <v>15</v>
      </c>
      <c r="J7541" s="4" t="s">
        <v>15</v>
      </c>
      <c r="K7541" s="4" t="s">
        <v>15</v>
      </c>
      <c r="L7541" s="4" t="s">
        <v>15</v>
      </c>
      <c r="M7541" s="4" t="s">
        <v>15</v>
      </c>
      <c r="N7541" s="4" t="s">
        <v>15</v>
      </c>
      <c r="O7541" s="4" t="s">
        <v>15</v>
      </c>
      <c r="P7541" s="4" t="s">
        <v>8</v>
      </c>
      <c r="Q7541" s="4" t="s">
        <v>8</v>
      </c>
      <c r="R7541" s="4" t="s">
        <v>16</v>
      </c>
      <c r="S7541" s="4" t="s">
        <v>7</v>
      </c>
      <c r="T7541" s="4" t="s">
        <v>16</v>
      </c>
      <c r="U7541" s="4" t="s">
        <v>16</v>
      </c>
      <c r="V7541" s="4" t="s">
        <v>10</v>
      </c>
    </row>
    <row r="7542" spans="1:22">
      <c r="A7542" t="n">
        <v>71617</v>
      </c>
      <c r="B7542" s="52" t="n">
        <v>19</v>
      </c>
      <c r="C7542" s="7" t="n">
        <v>3</v>
      </c>
      <c r="D7542" s="7" t="s">
        <v>683</v>
      </c>
      <c r="E7542" s="7" t="s">
        <v>684</v>
      </c>
      <c r="F7542" s="7" t="s">
        <v>20</v>
      </c>
      <c r="G7542" s="7" t="n">
        <v>0</v>
      </c>
      <c r="H7542" s="7" t="n">
        <v>1</v>
      </c>
      <c r="I7542" s="7" t="n">
        <v>0</v>
      </c>
      <c r="J7542" s="7" t="n">
        <v>0</v>
      </c>
      <c r="K7542" s="7" t="n">
        <v>0</v>
      </c>
      <c r="L7542" s="7" t="n">
        <v>0</v>
      </c>
      <c r="M7542" s="7" t="n">
        <v>1</v>
      </c>
      <c r="N7542" s="7" t="n">
        <v>1.60000002384186</v>
      </c>
      <c r="O7542" s="7" t="n">
        <v>0.0900000035762787</v>
      </c>
      <c r="P7542" s="7" t="s">
        <v>20</v>
      </c>
      <c r="Q7542" s="7" t="s">
        <v>20</v>
      </c>
      <c r="R7542" s="7" t="n">
        <v>-1</v>
      </c>
      <c r="S7542" s="7" t="n">
        <v>0</v>
      </c>
      <c r="T7542" s="7" t="n">
        <v>0</v>
      </c>
      <c r="U7542" s="7" t="n">
        <v>0</v>
      </c>
      <c r="V7542" s="7" t="n">
        <v>0</v>
      </c>
    </row>
    <row r="7543" spans="1:22">
      <c r="A7543" t="s">
        <v>4</v>
      </c>
      <c r="B7543" s="4" t="s">
        <v>5</v>
      </c>
      <c r="C7543" s="4" t="s">
        <v>10</v>
      </c>
      <c r="D7543" s="4" t="s">
        <v>8</v>
      </c>
      <c r="E7543" s="4" t="s">
        <v>8</v>
      </c>
      <c r="F7543" s="4" t="s">
        <v>8</v>
      </c>
      <c r="G7543" s="4" t="s">
        <v>7</v>
      </c>
      <c r="H7543" s="4" t="s">
        <v>16</v>
      </c>
      <c r="I7543" s="4" t="s">
        <v>15</v>
      </c>
      <c r="J7543" s="4" t="s">
        <v>15</v>
      </c>
      <c r="K7543" s="4" t="s">
        <v>15</v>
      </c>
      <c r="L7543" s="4" t="s">
        <v>15</v>
      </c>
      <c r="M7543" s="4" t="s">
        <v>15</v>
      </c>
      <c r="N7543" s="4" t="s">
        <v>15</v>
      </c>
      <c r="O7543" s="4" t="s">
        <v>15</v>
      </c>
      <c r="P7543" s="4" t="s">
        <v>8</v>
      </c>
      <c r="Q7543" s="4" t="s">
        <v>8</v>
      </c>
      <c r="R7543" s="4" t="s">
        <v>16</v>
      </c>
      <c r="S7543" s="4" t="s">
        <v>7</v>
      </c>
      <c r="T7543" s="4" t="s">
        <v>16</v>
      </c>
      <c r="U7543" s="4" t="s">
        <v>16</v>
      </c>
      <c r="V7543" s="4" t="s">
        <v>10</v>
      </c>
    </row>
    <row r="7544" spans="1:22">
      <c r="A7544" t="n">
        <v>71690</v>
      </c>
      <c r="B7544" s="52" t="n">
        <v>19</v>
      </c>
      <c r="C7544" s="7" t="n">
        <v>4</v>
      </c>
      <c r="D7544" s="7" t="s">
        <v>548</v>
      </c>
      <c r="E7544" s="7" t="s">
        <v>549</v>
      </c>
      <c r="F7544" s="7" t="s">
        <v>20</v>
      </c>
      <c r="G7544" s="7" t="n">
        <v>0</v>
      </c>
      <c r="H7544" s="7" t="n">
        <v>1</v>
      </c>
      <c r="I7544" s="7" t="n">
        <v>0</v>
      </c>
      <c r="J7544" s="7" t="n">
        <v>0</v>
      </c>
      <c r="K7544" s="7" t="n">
        <v>0</v>
      </c>
      <c r="L7544" s="7" t="n">
        <v>0</v>
      </c>
      <c r="M7544" s="7" t="n">
        <v>1</v>
      </c>
      <c r="N7544" s="7" t="n">
        <v>1.60000002384186</v>
      </c>
      <c r="O7544" s="7" t="n">
        <v>0.0900000035762787</v>
      </c>
      <c r="P7544" s="7" t="s">
        <v>20</v>
      </c>
      <c r="Q7544" s="7" t="s">
        <v>20</v>
      </c>
      <c r="R7544" s="7" t="n">
        <v>-1</v>
      </c>
      <c r="S7544" s="7" t="n">
        <v>0</v>
      </c>
      <c r="T7544" s="7" t="n">
        <v>0</v>
      </c>
      <c r="U7544" s="7" t="n">
        <v>0</v>
      </c>
      <c r="V7544" s="7" t="n">
        <v>0</v>
      </c>
    </row>
    <row r="7545" spans="1:22">
      <c r="A7545" t="s">
        <v>4</v>
      </c>
      <c r="B7545" s="4" t="s">
        <v>5</v>
      </c>
      <c r="C7545" s="4" t="s">
        <v>10</v>
      </c>
      <c r="D7545" s="4" t="s">
        <v>8</v>
      </c>
      <c r="E7545" s="4" t="s">
        <v>8</v>
      </c>
      <c r="F7545" s="4" t="s">
        <v>8</v>
      </c>
      <c r="G7545" s="4" t="s">
        <v>7</v>
      </c>
      <c r="H7545" s="4" t="s">
        <v>16</v>
      </c>
      <c r="I7545" s="4" t="s">
        <v>15</v>
      </c>
      <c r="J7545" s="4" t="s">
        <v>15</v>
      </c>
      <c r="K7545" s="4" t="s">
        <v>15</v>
      </c>
      <c r="L7545" s="4" t="s">
        <v>15</v>
      </c>
      <c r="M7545" s="4" t="s">
        <v>15</v>
      </c>
      <c r="N7545" s="4" t="s">
        <v>15</v>
      </c>
      <c r="O7545" s="4" t="s">
        <v>15</v>
      </c>
      <c r="P7545" s="4" t="s">
        <v>8</v>
      </c>
      <c r="Q7545" s="4" t="s">
        <v>8</v>
      </c>
      <c r="R7545" s="4" t="s">
        <v>16</v>
      </c>
      <c r="S7545" s="4" t="s">
        <v>7</v>
      </c>
      <c r="T7545" s="4" t="s">
        <v>16</v>
      </c>
      <c r="U7545" s="4" t="s">
        <v>16</v>
      </c>
      <c r="V7545" s="4" t="s">
        <v>10</v>
      </c>
    </row>
    <row r="7546" spans="1:22">
      <c r="A7546" t="n">
        <v>71765</v>
      </c>
      <c r="B7546" s="52" t="n">
        <v>19</v>
      </c>
      <c r="C7546" s="7" t="n">
        <v>5</v>
      </c>
      <c r="D7546" s="7" t="s">
        <v>685</v>
      </c>
      <c r="E7546" s="7" t="s">
        <v>686</v>
      </c>
      <c r="F7546" s="7" t="s">
        <v>20</v>
      </c>
      <c r="G7546" s="7" t="n">
        <v>0</v>
      </c>
      <c r="H7546" s="7" t="n">
        <v>1</v>
      </c>
      <c r="I7546" s="7" t="n">
        <v>0</v>
      </c>
      <c r="J7546" s="7" t="n">
        <v>0</v>
      </c>
      <c r="K7546" s="7" t="n">
        <v>0</v>
      </c>
      <c r="L7546" s="7" t="n">
        <v>0</v>
      </c>
      <c r="M7546" s="7" t="n">
        <v>1</v>
      </c>
      <c r="N7546" s="7" t="n">
        <v>1.60000002384186</v>
      </c>
      <c r="O7546" s="7" t="n">
        <v>0.0900000035762787</v>
      </c>
      <c r="P7546" s="7" t="s">
        <v>20</v>
      </c>
      <c r="Q7546" s="7" t="s">
        <v>20</v>
      </c>
      <c r="R7546" s="7" t="n">
        <v>-1</v>
      </c>
      <c r="S7546" s="7" t="n">
        <v>0</v>
      </c>
      <c r="T7546" s="7" t="n">
        <v>0</v>
      </c>
      <c r="U7546" s="7" t="n">
        <v>0</v>
      </c>
      <c r="V7546" s="7" t="n">
        <v>0</v>
      </c>
    </row>
    <row r="7547" spans="1:22">
      <c r="A7547" t="s">
        <v>4</v>
      </c>
      <c r="B7547" s="4" t="s">
        <v>5</v>
      </c>
      <c r="C7547" s="4" t="s">
        <v>10</v>
      </c>
      <c r="D7547" s="4" t="s">
        <v>8</v>
      </c>
      <c r="E7547" s="4" t="s">
        <v>8</v>
      </c>
      <c r="F7547" s="4" t="s">
        <v>8</v>
      </c>
      <c r="G7547" s="4" t="s">
        <v>7</v>
      </c>
      <c r="H7547" s="4" t="s">
        <v>16</v>
      </c>
      <c r="I7547" s="4" t="s">
        <v>15</v>
      </c>
      <c r="J7547" s="4" t="s">
        <v>15</v>
      </c>
      <c r="K7547" s="4" t="s">
        <v>15</v>
      </c>
      <c r="L7547" s="4" t="s">
        <v>15</v>
      </c>
      <c r="M7547" s="4" t="s">
        <v>15</v>
      </c>
      <c r="N7547" s="4" t="s">
        <v>15</v>
      </c>
      <c r="O7547" s="4" t="s">
        <v>15</v>
      </c>
      <c r="P7547" s="4" t="s">
        <v>8</v>
      </c>
      <c r="Q7547" s="4" t="s">
        <v>8</v>
      </c>
      <c r="R7547" s="4" t="s">
        <v>16</v>
      </c>
      <c r="S7547" s="4" t="s">
        <v>7</v>
      </c>
      <c r="T7547" s="4" t="s">
        <v>16</v>
      </c>
      <c r="U7547" s="4" t="s">
        <v>16</v>
      </c>
      <c r="V7547" s="4" t="s">
        <v>10</v>
      </c>
    </row>
    <row r="7548" spans="1:22">
      <c r="A7548" t="n">
        <v>71837</v>
      </c>
      <c r="B7548" s="52" t="n">
        <v>19</v>
      </c>
      <c r="C7548" s="7" t="n">
        <v>6</v>
      </c>
      <c r="D7548" s="7" t="s">
        <v>687</v>
      </c>
      <c r="E7548" s="7" t="s">
        <v>688</v>
      </c>
      <c r="F7548" s="7" t="s">
        <v>20</v>
      </c>
      <c r="G7548" s="7" t="n">
        <v>0</v>
      </c>
      <c r="H7548" s="7" t="n">
        <v>1</v>
      </c>
      <c r="I7548" s="7" t="n">
        <v>0</v>
      </c>
      <c r="J7548" s="7" t="n">
        <v>0</v>
      </c>
      <c r="K7548" s="7" t="n">
        <v>0</v>
      </c>
      <c r="L7548" s="7" t="n">
        <v>0</v>
      </c>
      <c r="M7548" s="7" t="n">
        <v>1</v>
      </c>
      <c r="N7548" s="7" t="n">
        <v>1.60000002384186</v>
      </c>
      <c r="O7548" s="7" t="n">
        <v>0.0900000035762787</v>
      </c>
      <c r="P7548" s="7" t="s">
        <v>20</v>
      </c>
      <c r="Q7548" s="7" t="s">
        <v>20</v>
      </c>
      <c r="R7548" s="7" t="n">
        <v>-1</v>
      </c>
      <c r="S7548" s="7" t="n">
        <v>0</v>
      </c>
      <c r="T7548" s="7" t="n">
        <v>0</v>
      </c>
      <c r="U7548" s="7" t="n">
        <v>0</v>
      </c>
      <c r="V7548" s="7" t="n">
        <v>0</v>
      </c>
    </row>
    <row r="7549" spans="1:22">
      <c r="A7549" t="s">
        <v>4</v>
      </c>
      <c r="B7549" s="4" t="s">
        <v>5</v>
      </c>
      <c r="C7549" s="4" t="s">
        <v>10</v>
      </c>
      <c r="D7549" s="4" t="s">
        <v>8</v>
      </c>
      <c r="E7549" s="4" t="s">
        <v>8</v>
      </c>
      <c r="F7549" s="4" t="s">
        <v>8</v>
      </c>
      <c r="G7549" s="4" t="s">
        <v>7</v>
      </c>
      <c r="H7549" s="4" t="s">
        <v>16</v>
      </c>
      <c r="I7549" s="4" t="s">
        <v>15</v>
      </c>
      <c r="J7549" s="4" t="s">
        <v>15</v>
      </c>
      <c r="K7549" s="4" t="s">
        <v>15</v>
      </c>
      <c r="L7549" s="4" t="s">
        <v>15</v>
      </c>
      <c r="M7549" s="4" t="s">
        <v>15</v>
      </c>
      <c r="N7549" s="4" t="s">
        <v>15</v>
      </c>
      <c r="O7549" s="4" t="s">
        <v>15</v>
      </c>
      <c r="P7549" s="4" t="s">
        <v>8</v>
      </c>
      <c r="Q7549" s="4" t="s">
        <v>8</v>
      </c>
      <c r="R7549" s="4" t="s">
        <v>16</v>
      </c>
      <c r="S7549" s="4" t="s">
        <v>7</v>
      </c>
      <c r="T7549" s="4" t="s">
        <v>16</v>
      </c>
      <c r="U7549" s="4" t="s">
        <v>16</v>
      </c>
      <c r="V7549" s="4" t="s">
        <v>10</v>
      </c>
    </row>
    <row r="7550" spans="1:22">
      <c r="A7550" t="n">
        <v>71910</v>
      </c>
      <c r="B7550" s="52" t="n">
        <v>19</v>
      </c>
      <c r="C7550" s="7" t="n">
        <v>7</v>
      </c>
      <c r="D7550" s="7" t="s">
        <v>550</v>
      </c>
      <c r="E7550" s="7" t="s">
        <v>551</v>
      </c>
      <c r="F7550" s="7" t="s">
        <v>20</v>
      </c>
      <c r="G7550" s="7" t="n">
        <v>0</v>
      </c>
      <c r="H7550" s="7" t="n">
        <v>1</v>
      </c>
      <c r="I7550" s="7" t="n">
        <v>0</v>
      </c>
      <c r="J7550" s="7" t="n">
        <v>0</v>
      </c>
      <c r="K7550" s="7" t="n">
        <v>0</v>
      </c>
      <c r="L7550" s="7" t="n">
        <v>0</v>
      </c>
      <c r="M7550" s="7" t="n">
        <v>1</v>
      </c>
      <c r="N7550" s="7" t="n">
        <v>1.60000002384186</v>
      </c>
      <c r="O7550" s="7" t="n">
        <v>0.0900000035762787</v>
      </c>
      <c r="P7550" s="7" t="s">
        <v>20</v>
      </c>
      <c r="Q7550" s="7" t="s">
        <v>20</v>
      </c>
      <c r="R7550" s="7" t="n">
        <v>-1</v>
      </c>
      <c r="S7550" s="7" t="n">
        <v>0</v>
      </c>
      <c r="T7550" s="7" t="n">
        <v>0</v>
      </c>
      <c r="U7550" s="7" t="n">
        <v>0</v>
      </c>
      <c r="V7550" s="7" t="n">
        <v>0</v>
      </c>
    </row>
    <row r="7551" spans="1:22">
      <c r="A7551" t="s">
        <v>4</v>
      </c>
      <c r="B7551" s="4" t="s">
        <v>5</v>
      </c>
      <c r="C7551" s="4" t="s">
        <v>10</v>
      </c>
      <c r="D7551" s="4" t="s">
        <v>8</v>
      </c>
      <c r="E7551" s="4" t="s">
        <v>8</v>
      </c>
      <c r="F7551" s="4" t="s">
        <v>8</v>
      </c>
      <c r="G7551" s="4" t="s">
        <v>7</v>
      </c>
      <c r="H7551" s="4" t="s">
        <v>16</v>
      </c>
      <c r="I7551" s="4" t="s">
        <v>15</v>
      </c>
      <c r="J7551" s="4" t="s">
        <v>15</v>
      </c>
      <c r="K7551" s="4" t="s">
        <v>15</v>
      </c>
      <c r="L7551" s="4" t="s">
        <v>15</v>
      </c>
      <c r="M7551" s="4" t="s">
        <v>15</v>
      </c>
      <c r="N7551" s="4" t="s">
        <v>15</v>
      </c>
      <c r="O7551" s="4" t="s">
        <v>15</v>
      </c>
      <c r="P7551" s="4" t="s">
        <v>8</v>
      </c>
      <c r="Q7551" s="4" t="s">
        <v>8</v>
      </c>
      <c r="R7551" s="4" t="s">
        <v>16</v>
      </c>
      <c r="S7551" s="4" t="s">
        <v>7</v>
      </c>
      <c r="T7551" s="4" t="s">
        <v>16</v>
      </c>
      <c r="U7551" s="4" t="s">
        <v>16</v>
      </c>
      <c r="V7551" s="4" t="s">
        <v>10</v>
      </c>
    </row>
    <row r="7552" spans="1:22">
      <c r="A7552" t="n">
        <v>71981</v>
      </c>
      <c r="B7552" s="52" t="n">
        <v>19</v>
      </c>
      <c r="C7552" s="7" t="n">
        <v>8</v>
      </c>
      <c r="D7552" s="7" t="s">
        <v>552</v>
      </c>
      <c r="E7552" s="7" t="s">
        <v>553</v>
      </c>
      <c r="F7552" s="7" t="s">
        <v>20</v>
      </c>
      <c r="G7552" s="7" t="n">
        <v>0</v>
      </c>
      <c r="H7552" s="7" t="n">
        <v>1</v>
      </c>
      <c r="I7552" s="7" t="n">
        <v>0</v>
      </c>
      <c r="J7552" s="7" t="n">
        <v>0</v>
      </c>
      <c r="K7552" s="7" t="n">
        <v>0</v>
      </c>
      <c r="L7552" s="7" t="n">
        <v>0</v>
      </c>
      <c r="M7552" s="7" t="n">
        <v>1</v>
      </c>
      <c r="N7552" s="7" t="n">
        <v>1.60000002384186</v>
      </c>
      <c r="O7552" s="7" t="n">
        <v>0.0900000035762787</v>
      </c>
      <c r="P7552" s="7" t="s">
        <v>20</v>
      </c>
      <c r="Q7552" s="7" t="s">
        <v>20</v>
      </c>
      <c r="R7552" s="7" t="n">
        <v>-1</v>
      </c>
      <c r="S7552" s="7" t="n">
        <v>0</v>
      </c>
      <c r="T7552" s="7" t="n">
        <v>0</v>
      </c>
      <c r="U7552" s="7" t="n">
        <v>0</v>
      </c>
      <c r="V7552" s="7" t="n">
        <v>0</v>
      </c>
    </row>
    <row r="7553" spans="1:22">
      <c r="A7553" t="s">
        <v>4</v>
      </c>
      <c r="B7553" s="4" t="s">
        <v>5</v>
      </c>
      <c r="C7553" s="4" t="s">
        <v>10</v>
      </c>
      <c r="D7553" s="4" t="s">
        <v>8</v>
      </c>
      <c r="E7553" s="4" t="s">
        <v>8</v>
      </c>
      <c r="F7553" s="4" t="s">
        <v>8</v>
      </c>
      <c r="G7553" s="4" t="s">
        <v>7</v>
      </c>
      <c r="H7553" s="4" t="s">
        <v>16</v>
      </c>
      <c r="I7553" s="4" t="s">
        <v>15</v>
      </c>
      <c r="J7553" s="4" t="s">
        <v>15</v>
      </c>
      <c r="K7553" s="4" t="s">
        <v>15</v>
      </c>
      <c r="L7553" s="4" t="s">
        <v>15</v>
      </c>
      <c r="M7553" s="4" t="s">
        <v>15</v>
      </c>
      <c r="N7553" s="4" t="s">
        <v>15</v>
      </c>
      <c r="O7553" s="4" t="s">
        <v>15</v>
      </c>
      <c r="P7553" s="4" t="s">
        <v>8</v>
      </c>
      <c r="Q7553" s="4" t="s">
        <v>8</v>
      </c>
      <c r="R7553" s="4" t="s">
        <v>16</v>
      </c>
      <c r="S7553" s="4" t="s">
        <v>7</v>
      </c>
      <c r="T7553" s="4" t="s">
        <v>16</v>
      </c>
      <c r="U7553" s="4" t="s">
        <v>16</v>
      </c>
      <c r="V7553" s="4" t="s">
        <v>10</v>
      </c>
    </row>
    <row r="7554" spans="1:22">
      <c r="A7554" t="n">
        <v>72054</v>
      </c>
      <c r="B7554" s="52" t="n">
        <v>19</v>
      </c>
      <c r="C7554" s="7" t="n">
        <v>9</v>
      </c>
      <c r="D7554" s="7" t="s">
        <v>554</v>
      </c>
      <c r="E7554" s="7" t="s">
        <v>555</v>
      </c>
      <c r="F7554" s="7" t="s">
        <v>20</v>
      </c>
      <c r="G7554" s="7" t="n">
        <v>0</v>
      </c>
      <c r="H7554" s="7" t="n">
        <v>1</v>
      </c>
      <c r="I7554" s="7" t="n">
        <v>0</v>
      </c>
      <c r="J7554" s="7" t="n">
        <v>0</v>
      </c>
      <c r="K7554" s="7" t="n">
        <v>0</v>
      </c>
      <c r="L7554" s="7" t="n">
        <v>0</v>
      </c>
      <c r="M7554" s="7" t="n">
        <v>1</v>
      </c>
      <c r="N7554" s="7" t="n">
        <v>1.60000002384186</v>
      </c>
      <c r="O7554" s="7" t="n">
        <v>0.0900000035762787</v>
      </c>
      <c r="P7554" s="7" t="s">
        <v>20</v>
      </c>
      <c r="Q7554" s="7" t="s">
        <v>20</v>
      </c>
      <c r="R7554" s="7" t="n">
        <v>-1</v>
      </c>
      <c r="S7554" s="7" t="n">
        <v>0</v>
      </c>
      <c r="T7554" s="7" t="n">
        <v>0</v>
      </c>
      <c r="U7554" s="7" t="n">
        <v>0</v>
      </c>
      <c r="V7554" s="7" t="n">
        <v>0</v>
      </c>
    </row>
    <row r="7555" spans="1:22">
      <c r="A7555" t="s">
        <v>4</v>
      </c>
      <c r="B7555" s="4" t="s">
        <v>5</v>
      </c>
      <c r="C7555" s="4" t="s">
        <v>10</v>
      </c>
      <c r="D7555" s="4" t="s">
        <v>8</v>
      </c>
      <c r="E7555" s="4" t="s">
        <v>8</v>
      </c>
      <c r="F7555" s="4" t="s">
        <v>8</v>
      </c>
      <c r="G7555" s="4" t="s">
        <v>7</v>
      </c>
      <c r="H7555" s="4" t="s">
        <v>16</v>
      </c>
      <c r="I7555" s="4" t="s">
        <v>15</v>
      </c>
      <c r="J7555" s="4" t="s">
        <v>15</v>
      </c>
      <c r="K7555" s="4" t="s">
        <v>15</v>
      </c>
      <c r="L7555" s="4" t="s">
        <v>15</v>
      </c>
      <c r="M7555" s="4" t="s">
        <v>15</v>
      </c>
      <c r="N7555" s="4" t="s">
        <v>15</v>
      </c>
      <c r="O7555" s="4" t="s">
        <v>15</v>
      </c>
      <c r="P7555" s="4" t="s">
        <v>8</v>
      </c>
      <c r="Q7555" s="4" t="s">
        <v>8</v>
      </c>
      <c r="R7555" s="4" t="s">
        <v>16</v>
      </c>
      <c r="S7555" s="4" t="s">
        <v>7</v>
      </c>
      <c r="T7555" s="4" t="s">
        <v>16</v>
      </c>
      <c r="U7555" s="4" t="s">
        <v>16</v>
      </c>
      <c r="V7555" s="4" t="s">
        <v>10</v>
      </c>
    </row>
    <row r="7556" spans="1:22">
      <c r="A7556" t="n">
        <v>72129</v>
      </c>
      <c r="B7556" s="52" t="n">
        <v>19</v>
      </c>
      <c r="C7556" s="7" t="n">
        <v>16</v>
      </c>
      <c r="D7556" s="7" t="s">
        <v>279</v>
      </c>
      <c r="E7556" s="7" t="s">
        <v>280</v>
      </c>
      <c r="F7556" s="7" t="s">
        <v>20</v>
      </c>
      <c r="G7556" s="7" t="n">
        <v>0</v>
      </c>
      <c r="H7556" s="7" t="n">
        <v>1</v>
      </c>
      <c r="I7556" s="7" t="n">
        <v>0</v>
      </c>
      <c r="J7556" s="7" t="n">
        <v>0</v>
      </c>
      <c r="K7556" s="7" t="n">
        <v>0</v>
      </c>
      <c r="L7556" s="7" t="n">
        <v>0</v>
      </c>
      <c r="M7556" s="7" t="n">
        <v>1</v>
      </c>
      <c r="N7556" s="7" t="n">
        <v>1.60000002384186</v>
      </c>
      <c r="O7556" s="7" t="n">
        <v>0.0900000035762787</v>
      </c>
      <c r="P7556" s="7" t="s">
        <v>20</v>
      </c>
      <c r="Q7556" s="7" t="s">
        <v>20</v>
      </c>
      <c r="R7556" s="7" t="n">
        <v>-1</v>
      </c>
      <c r="S7556" s="7" t="n">
        <v>0</v>
      </c>
      <c r="T7556" s="7" t="n">
        <v>0</v>
      </c>
      <c r="U7556" s="7" t="n">
        <v>0</v>
      </c>
      <c r="V7556" s="7" t="n">
        <v>0</v>
      </c>
    </row>
    <row r="7557" spans="1:22">
      <c r="A7557" t="s">
        <v>4</v>
      </c>
      <c r="B7557" s="4" t="s">
        <v>5</v>
      </c>
      <c r="C7557" s="4" t="s">
        <v>10</v>
      </c>
      <c r="D7557" s="4" t="s">
        <v>8</v>
      </c>
      <c r="E7557" s="4" t="s">
        <v>8</v>
      </c>
      <c r="F7557" s="4" t="s">
        <v>8</v>
      </c>
      <c r="G7557" s="4" t="s">
        <v>7</v>
      </c>
      <c r="H7557" s="4" t="s">
        <v>16</v>
      </c>
      <c r="I7557" s="4" t="s">
        <v>15</v>
      </c>
      <c r="J7557" s="4" t="s">
        <v>15</v>
      </c>
      <c r="K7557" s="4" t="s">
        <v>15</v>
      </c>
      <c r="L7557" s="4" t="s">
        <v>15</v>
      </c>
      <c r="M7557" s="4" t="s">
        <v>15</v>
      </c>
      <c r="N7557" s="4" t="s">
        <v>15</v>
      </c>
      <c r="O7557" s="4" t="s">
        <v>15</v>
      </c>
      <c r="P7557" s="4" t="s">
        <v>8</v>
      </c>
      <c r="Q7557" s="4" t="s">
        <v>8</v>
      </c>
      <c r="R7557" s="4" t="s">
        <v>16</v>
      </c>
      <c r="S7557" s="4" t="s">
        <v>7</v>
      </c>
      <c r="T7557" s="4" t="s">
        <v>16</v>
      </c>
      <c r="U7557" s="4" t="s">
        <v>16</v>
      </c>
      <c r="V7557" s="4" t="s">
        <v>10</v>
      </c>
    </row>
    <row r="7558" spans="1:22">
      <c r="A7558" t="n">
        <v>72198</v>
      </c>
      <c r="B7558" s="52" t="n">
        <v>19</v>
      </c>
      <c r="C7558" s="7" t="n">
        <v>15</v>
      </c>
      <c r="D7558" s="7" t="s">
        <v>496</v>
      </c>
      <c r="E7558" s="7" t="s">
        <v>689</v>
      </c>
      <c r="F7558" s="7" t="s">
        <v>20</v>
      </c>
      <c r="G7558" s="7" t="n">
        <v>0</v>
      </c>
      <c r="H7558" s="7" t="n">
        <v>1</v>
      </c>
      <c r="I7558" s="7" t="n">
        <v>0</v>
      </c>
      <c r="J7558" s="7" t="n">
        <v>0</v>
      </c>
      <c r="K7558" s="7" t="n">
        <v>0</v>
      </c>
      <c r="L7558" s="7" t="n">
        <v>0</v>
      </c>
      <c r="M7558" s="7" t="n">
        <v>1</v>
      </c>
      <c r="N7558" s="7" t="n">
        <v>1.60000002384186</v>
      </c>
      <c r="O7558" s="7" t="n">
        <v>0.0900000035762787</v>
      </c>
      <c r="P7558" s="7" t="s">
        <v>20</v>
      </c>
      <c r="Q7558" s="7" t="s">
        <v>20</v>
      </c>
      <c r="R7558" s="7" t="n">
        <v>-1</v>
      </c>
      <c r="S7558" s="7" t="n">
        <v>0</v>
      </c>
      <c r="T7558" s="7" t="n">
        <v>0</v>
      </c>
      <c r="U7558" s="7" t="n">
        <v>0</v>
      </c>
      <c r="V7558" s="7" t="n">
        <v>0</v>
      </c>
    </row>
    <row r="7559" spans="1:22">
      <c r="A7559" t="s">
        <v>4</v>
      </c>
      <c r="B7559" s="4" t="s">
        <v>5</v>
      </c>
      <c r="C7559" s="4" t="s">
        <v>10</v>
      </c>
      <c r="D7559" s="4" t="s">
        <v>8</v>
      </c>
      <c r="E7559" s="4" t="s">
        <v>8</v>
      </c>
      <c r="F7559" s="4" t="s">
        <v>8</v>
      </c>
      <c r="G7559" s="4" t="s">
        <v>7</v>
      </c>
      <c r="H7559" s="4" t="s">
        <v>16</v>
      </c>
      <c r="I7559" s="4" t="s">
        <v>15</v>
      </c>
      <c r="J7559" s="4" t="s">
        <v>15</v>
      </c>
      <c r="K7559" s="4" t="s">
        <v>15</v>
      </c>
      <c r="L7559" s="4" t="s">
        <v>15</v>
      </c>
      <c r="M7559" s="4" t="s">
        <v>15</v>
      </c>
      <c r="N7559" s="4" t="s">
        <v>15</v>
      </c>
      <c r="O7559" s="4" t="s">
        <v>15</v>
      </c>
      <c r="P7559" s="4" t="s">
        <v>8</v>
      </c>
      <c r="Q7559" s="4" t="s">
        <v>8</v>
      </c>
      <c r="R7559" s="4" t="s">
        <v>16</v>
      </c>
      <c r="S7559" s="4" t="s">
        <v>7</v>
      </c>
      <c r="T7559" s="4" t="s">
        <v>16</v>
      </c>
      <c r="U7559" s="4" t="s">
        <v>16</v>
      </c>
      <c r="V7559" s="4" t="s">
        <v>10</v>
      </c>
    </row>
    <row r="7560" spans="1:22">
      <c r="A7560" t="n">
        <v>72272</v>
      </c>
      <c r="B7560" s="52" t="n">
        <v>19</v>
      </c>
      <c r="C7560" s="7" t="n">
        <v>14</v>
      </c>
      <c r="D7560" s="7" t="s">
        <v>557</v>
      </c>
      <c r="E7560" s="7" t="s">
        <v>558</v>
      </c>
      <c r="F7560" s="7" t="s">
        <v>20</v>
      </c>
      <c r="G7560" s="7" t="n">
        <v>0</v>
      </c>
      <c r="H7560" s="7" t="n">
        <v>1</v>
      </c>
      <c r="I7560" s="7" t="n">
        <v>0</v>
      </c>
      <c r="J7560" s="7" t="n">
        <v>0</v>
      </c>
      <c r="K7560" s="7" t="n">
        <v>0</v>
      </c>
      <c r="L7560" s="7" t="n">
        <v>0</v>
      </c>
      <c r="M7560" s="7" t="n">
        <v>1</v>
      </c>
      <c r="N7560" s="7" t="n">
        <v>1.60000002384186</v>
      </c>
      <c r="O7560" s="7" t="n">
        <v>0.0900000035762787</v>
      </c>
      <c r="P7560" s="7" t="s">
        <v>20</v>
      </c>
      <c r="Q7560" s="7" t="s">
        <v>20</v>
      </c>
      <c r="R7560" s="7" t="n">
        <v>-1</v>
      </c>
      <c r="S7560" s="7" t="n">
        <v>0</v>
      </c>
      <c r="T7560" s="7" t="n">
        <v>0</v>
      </c>
      <c r="U7560" s="7" t="n">
        <v>0</v>
      </c>
      <c r="V7560" s="7" t="n">
        <v>0</v>
      </c>
    </row>
    <row r="7561" spans="1:22">
      <c r="A7561" t="s">
        <v>4</v>
      </c>
      <c r="B7561" s="4" t="s">
        <v>5</v>
      </c>
      <c r="C7561" s="4" t="s">
        <v>10</v>
      </c>
      <c r="D7561" s="4" t="s">
        <v>8</v>
      </c>
      <c r="E7561" s="4" t="s">
        <v>8</v>
      </c>
      <c r="F7561" s="4" t="s">
        <v>8</v>
      </c>
      <c r="G7561" s="4" t="s">
        <v>7</v>
      </c>
      <c r="H7561" s="4" t="s">
        <v>16</v>
      </c>
      <c r="I7561" s="4" t="s">
        <v>15</v>
      </c>
      <c r="J7561" s="4" t="s">
        <v>15</v>
      </c>
      <c r="K7561" s="4" t="s">
        <v>15</v>
      </c>
      <c r="L7561" s="4" t="s">
        <v>15</v>
      </c>
      <c r="M7561" s="4" t="s">
        <v>15</v>
      </c>
      <c r="N7561" s="4" t="s">
        <v>15</v>
      </c>
      <c r="O7561" s="4" t="s">
        <v>15</v>
      </c>
      <c r="P7561" s="4" t="s">
        <v>8</v>
      </c>
      <c r="Q7561" s="4" t="s">
        <v>8</v>
      </c>
      <c r="R7561" s="4" t="s">
        <v>16</v>
      </c>
      <c r="S7561" s="4" t="s">
        <v>7</v>
      </c>
      <c r="T7561" s="4" t="s">
        <v>16</v>
      </c>
      <c r="U7561" s="4" t="s">
        <v>16</v>
      </c>
      <c r="V7561" s="4" t="s">
        <v>10</v>
      </c>
    </row>
    <row r="7562" spans="1:22">
      <c r="A7562" t="n">
        <v>72342</v>
      </c>
      <c r="B7562" s="52" t="n">
        <v>19</v>
      </c>
      <c r="C7562" s="7" t="n">
        <v>7032</v>
      </c>
      <c r="D7562" s="7" t="s">
        <v>277</v>
      </c>
      <c r="E7562" s="7" t="s">
        <v>278</v>
      </c>
      <c r="F7562" s="7" t="s">
        <v>20</v>
      </c>
      <c r="G7562" s="7" t="n">
        <v>0</v>
      </c>
      <c r="H7562" s="7" t="n">
        <v>1</v>
      </c>
      <c r="I7562" s="7" t="n">
        <v>0</v>
      </c>
      <c r="J7562" s="7" t="n">
        <v>0</v>
      </c>
      <c r="K7562" s="7" t="n">
        <v>0</v>
      </c>
      <c r="L7562" s="7" t="n">
        <v>0</v>
      </c>
      <c r="M7562" s="7" t="n">
        <v>1</v>
      </c>
      <c r="N7562" s="7" t="n">
        <v>1.60000002384186</v>
      </c>
      <c r="O7562" s="7" t="n">
        <v>0.0900000035762787</v>
      </c>
      <c r="P7562" s="7" t="s">
        <v>20</v>
      </c>
      <c r="Q7562" s="7" t="s">
        <v>20</v>
      </c>
      <c r="R7562" s="7" t="n">
        <v>-1</v>
      </c>
      <c r="S7562" s="7" t="n">
        <v>0</v>
      </c>
      <c r="T7562" s="7" t="n">
        <v>0</v>
      </c>
      <c r="U7562" s="7" t="n">
        <v>0</v>
      </c>
      <c r="V7562" s="7" t="n">
        <v>0</v>
      </c>
    </row>
    <row r="7563" spans="1:22">
      <c r="A7563" t="s">
        <v>4</v>
      </c>
      <c r="B7563" s="4" t="s">
        <v>5</v>
      </c>
      <c r="C7563" s="4" t="s">
        <v>10</v>
      </c>
      <c r="D7563" s="4" t="s">
        <v>8</v>
      </c>
      <c r="E7563" s="4" t="s">
        <v>8</v>
      </c>
      <c r="F7563" s="4" t="s">
        <v>8</v>
      </c>
      <c r="G7563" s="4" t="s">
        <v>7</v>
      </c>
      <c r="H7563" s="4" t="s">
        <v>16</v>
      </c>
      <c r="I7563" s="4" t="s">
        <v>15</v>
      </c>
      <c r="J7563" s="4" t="s">
        <v>15</v>
      </c>
      <c r="K7563" s="4" t="s">
        <v>15</v>
      </c>
      <c r="L7563" s="4" t="s">
        <v>15</v>
      </c>
      <c r="M7563" s="4" t="s">
        <v>15</v>
      </c>
      <c r="N7563" s="4" t="s">
        <v>15</v>
      </c>
      <c r="O7563" s="4" t="s">
        <v>15</v>
      </c>
      <c r="P7563" s="4" t="s">
        <v>8</v>
      </c>
      <c r="Q7563" s="4" t="s">
        <v>8</v>
      </c>
      <c r="R7563" s="4" t="s">
        <v>16</v>
      </c>
      <c r="S7563" s="4" t="s">
        <v>7</v>
      </c>
      <c r="T7563" s="4" t="s">
        <v>16</v>
      </c>
      <c r="U7563" s="4" t="s">
        <v>16</v>
      </c>
      <c r="V7563" s="4" t="s">
        <v>10</v>
      </c>
    </row>
    <row r="7564" spans="1:22">
      <c r="A7564" t="n">
        <v>72412</v>
      </c>
      <c r="B7564" s="52" t="n">
        <v>19</v>
      </c>
      <c r="C7564" s="7" t="n">
        <v>5703</v>
      </c>
      <c r="D7564" s="7" t="s">
        <v>495</v>
      </c>
      <c r="E7564" s="7" t="s">
        <v>286</v>
      </c>
      <c r="F7564" s="7" t="s">
        <v>20</v>
      </c>
      <c r="G7564" s="7" t="n">
        <v>0</v>
      </c>
      <c r="H7564" s="7" t="n">
        <v>1</v>
      </c>
      <c r="I7564" s="7" t="n">
        <v>0</v>
      </c>
      <c r="J7564" s="7" t="n">
        <v>0</v>
      </c>
      <c r="K7564" s="7" t="n">
        <v>0</v>
      </c>
      <c r="L7564" s="7" t="n">
        <v>0</v>
      </c>
      <c r="M7564" s="7" t="n">
        <v>1</v>
      </c>
      <c r="N7564" s="7" t="n">
        <v>1.60000002384186</v>
      </c>
      <c r="O7564" s="7" t="n">
        <v>0.0900000035762787</v>
      </c>
      <c r="P7564" s="7" t="s">
        <v>20</v>
      </c>
      <c r="Q7564" s="7" t="s">
        <v>20</v>
      </c>
      <c r="R7564" s="7" t="n">
        <v>-1</v>
      </c>
      <c r="S7564" s="7" t="n">
        <v>0</v>
      </c>
      <c r="T7564" s="7" t="n">
        <v>0</v>
      </c>
      <c r="U7564" s="7" t="n">
        <v>0</v>
      </c>
      <c r="V7564" s="7" t="n">
        <v>0</v>
      </c>
    </row>
    <row r="7565" spans="1:22">
      <c r="A7565" t="s">
        <v>4</v>
      </c>
      <c r="B7565" s="4" t="s">
        <v>5</v>
      </c>
      <c r="C7565" s="4" t="s">
        <v>10</v>
      </c>
      <c r="D7565" s="4" t="s">
        <v>8</v>
      </c>
      <c r="E7565" s="4" t="s">
        <v>8</v>
      </c>
      <c r="F7565" s="4" t="s">
        <v>8</v>
      </c>
      <c r="G7565" s="4" t="s">
        <v>7</v>
      </c>
      <c r="H7565" s="4" t="s">
        <v>16</v>
      </c>
      <c r="I7565" s="4" t="s">
        <v>15</v>
      </c>
      <c r="J7565" s="4" t="s">
        <v>15</v>
      </c>
      <c r="K7565" s="4" t="s">
        <v>15</v>
      </c>
      <c r="L7565" s="4" t="s">
        <v>15</v>
      </c>
      <c r="M7565" s="4" t="s">
        <v>15</v>
      </c>
      <c r="N7565" s="4" t="s">
        <v>15</v>
      </c>
      <c r="O7565" s="4" t="s">
        <v>15</v>
      </c>
      <c r="P7565" s="4" t="s">
        <v>8</v>
      </c>
      <c r="Q7565" s="4" t="s">
        <v>8</v>
      </c>
      <c r="R7565" s="4" t="s">
        <v>16</v>
      </c>
      <c r="S7565" s="4" t="s">
        <v>7</v>
      </c>
      <c r="T7565" s="4" t="s">
        <v>16</v>
      </c>
      <c r="U7565" s="4" t="s">
        <v>16</v>
      </c>
      <c r="V7565" s="4" t="s">
        <v>10</v>
      </c>
    </row>
    <row r="7566" spans="1:22">
      <c r="A7566" t="n">
        <v>72495</v>
      </c>
      <c r="B7566" s="52" t="n">
        <v>19</v>
      </c>
      <c r="C7566" s="7" t="n">
        <v>5704</v>
      </c>
      <c r="D7566" s="7" t="s">
        <v>287</v>
      </c>
      <c r="E7566" s="7" t="s">
        <v>288</v>
      </c>
      <c r="F7566" s="7" t="s">
        <v>20</v>
      </c>
      <c r="G7566" s="7" t="n">
        <v>0</v>
      </c>
      <c r="H7566" s="7" t="n">
        <v>1</v>
      </c>
      <c r="I7566" s="7" t="n">
        <v>0</v>
      </c>
      <c r="J7566" s="7" t="n">
        <v>0</v>
      </c>
      <c r="K7566" s="7" t="n">
        <v>0</v>
      </c>
      <c r="L7566" s="7" t="n">
        <v>0</v>
      </c>
      <c r="M7566" s="7" t="n">
        <v>1</v>
      </c>
      <c r="N7566" s="7" t="n">
        <v>1.60000002384186</v>
      </c>
      <c r="O7566" s="7" t="n">
        <v>0.0900000035762787</v>
      </c>
      <c r="P7566" s="7" t="s">
        <v>20</v>
      </c>
      <c r="Q7566" s="7" t="s">
        <v>20</v>
      </c>
      <c r="R7566" s="7" t="n">
        <v>-1</v>
      </c>
      <c r="S7566" s="7" t="n">
        <v>0</v>
      </c>
      <c r="T7566" s="7" t="n">
        <v>0</v>
      </c>
      <c r="U7566" s="7" t="n">
        <v>0</v>
      </c>
      <c r="V7566" s="7" t="n">
        <v>0</v>
      </c>
    </row>
    <row r="7567" spans="1:22">
      <c r="A7567" t="s">
        <v>4</v>
      </c>
      <c r="B7567" s="4" t="s">
        <v>5</v>
      </c>
      <c r="C7567" s="4" t="s">
        <v>10</v>
      </c>
      <c r="D7567" s="4" t="s">
        <v>8</v>
      </c>
      <c r="E7567" s="4" t="s">
        <v>8</v>
      </c>
      <c r="F7567" s="4" t="s">
        <v>8</v>
      </c>
      <c r="G7567" s="4" t="s">
        <v>7</v>
      </c>
      <c r="H7567" s="4" t="s">
        <v>16</v>
      </c>
      <c r="I7567" s="4" t="s">
        <v>15</v>
      </c>
      <c r="J7567" s="4" t="s">
        <v>15</v>
      </c>
      <c r="K7567" s="4" t="s">
        <v>15</v>
      </c>
      <c r="L7567" s="4" t="s">
        <v>15</v>
      </c>
      <c r="M7567" s="4" t="s">
        <v>15</v>
      </c>
      <c r="N7567" s="4" t="s">
        <v>15</v>
      </c>
      <c r="O7567" s="4" t="s">
        <v>15</v>
      </c>
      <c r="P7567" s="4" t="s">
        <v>8</v>
      </c>
      <c r="Q7567" s="4" t="s">
        <v>8</v>
      </c>
      <c r="R7567" s="4" t="s">
        <v>16</v>
      </c>
      <c r="S7567" s="4" t="s">
        <v>7</v>
      </c>
      <c r="T7567" s="4" t="s">
        <v>16</v>
      </c>
      <c r="U7567" s="4" t="s">
        <v>16</v>
      </c>
      <c r="V7567" s="4" t="s">
        <v>10</v>
      </c>
    </row>
    <row r="7568" spans="1:22">
      <c r="A7568" t="n">
        <v>72573</v>
      </c>
      <c r="B7568" s="52" t="n">
        <v>19</v>
      </c>
      <c r="C7568" s="7" t="n">
        <v>1590</v>
      </c>
      <c r="D7568" s="7" t="s">
        <v>690</v>
      </c>
      <c r="E7568" s="7" t="s">
        <v>691</v>
      </c>
      <c r="F7568" s="7" t="s">
        <v>20</v>
      </c>
      <c r="G7568" s="7" t="n">
        <v>0</v>
      </c>
      <c r="H7568" s="7" t="n">
        <v>1</v>
      </c>
      <c r="I7568" s="7" t="n">
        <v>0</v>
      </c>
      <c r="J7568" s="7" t="n">
        <v>0</v>
      </c>
      <c r="K7568" s="7" t="n">
        <v>0</v>
      </c>
      <c r="L7568" s="7" t="n">
        <v>0</v>
      </c>
      <c r="M7568" s="7" t="n">
        <v>1</v>
      </c>
      <c r="N7568" s="7" t="n">
        <v>1.60000002384186</v>
      </c>
      <c r="O7568" s="7" t="n">
        <v>0.0900000035762787</v>
      </c>
      <c r="P7568" s="7" t="s">
        <v>20</v>
      </c>
      <c r="Q7568" s="7" t="s">
        <v>20</v>
      </c>
      <c r="R7568" s="7" t="n">
        <v>-1</v>
      </c>
      <c r="S7568" s="7" t="n">
        <v>0</v>
      </c>
      <c r="T7568" s="7" t="n">
        <v>0</v>
      </c>
      <c r="U7568" s="7" t="n">
        <v>0</v>
      </c>
      <c r="V7568" s="7" t="n">
        <v>0</v>
      </c>
    </row>
    <row r="7569" spans="1:22">
      <c r="A7569" t="s">
        <v>4</v>
      </c>
      <c r="B7569" s="4" t="s">
        <v>5</v>
      </c>
      <c r="C7569" s="4" t="s">
        <v>10</v>
      </c>
      <c r="D7569" s="4" t="s">
        <v>7</v>
      </c>
      <c r="E7569" s="4" t="s">
        <v>7</v>
      </c>
      <c r="F7569" s="4" t="s">
        <v>8</v>
      </c>
    </row>
    <row r="7570" spans="1:22">
      <c r="A7570" t="n">
        <v>72642</v>
      </c>
      <c r="B7570" s="23" t="n">
        <v>20</v>
      </c>
      <c r="C7570" s="7" t="n">
        <v>0</v>
      </c>
      <c r="D7570" s="7" t="n">
        <v>3</v>
      </c>
      <c r="E7570" s="7" t="n">
        <v>10</v>
      </c>
      <c r="F7570" s="7" t="s">
        <v>289</v>
      </c>
    </row>
    <row r="7571" spans="1:22">
      <c r="A7571" t="s">
        <v>4</v>
      </c>
      <c r="B7571" s="4" t="s">
        <v>5</v>
      </c>
      <c r="C7571" s="4" t="s">
        <v>10</v>
      </c>
    </row>
    <row r="7572" spans="1:22">
      <c r="A7572" t="n">
        <v>72660</v>
      </c>
      <c r="B7572" s="27" t="n">
        <v>16</v>
      </c>
      <c r="C7572" s="7" t="n">
        <v>0</v>
      </c>
    </row>
    <row r="7573" spans="1:22">
      <c r="A7573" t="s">
        <v>4</v>
      </c>
      <c r="B7573" s="4" t="s">
        <v>5</v>
      </c>
      <c r="C7573" s="4" t="s">
        <v>10</v>
      </c>
      <c r="D7573" s="4" t="s">
        <v>7</v>
      </c>
      <c r="E7573" s="4" t="s">
        <v>7</v>
      </c>
      <c r="F7573" s="4" t="s">
        <v>8</v>
      </c>
    </row>
    <row r="7574" spans="1:22">
      <c r="A7574" t="n">
        <v>72663</v>
      </c>
      <c r="B7574" s="23" t="n">
        <v>20</v>
      </c>
      <c r="C7574" s="7" t="n">
        <v>11</v>
      </c>
      <c r="D7574" s="7" t="n">
        <v>3</v>
      </c>
      <c r="E7574" s="7" t="n">
        <v>10</v>
      </c>
      <c r="F7574" s="7" t="s">
        <v>289</v>
      </c>
    </row>
    <row r="7575" spans="1:22">
      <c r="A7575" t="s">
        <v>4</v>
      </c>
      <c r="B7575" s="4" t="s">
        <v>5</v>
      </c>
      <c r="C7575" s="4" t="s">
        <v>10</v>
      </c>
    </row>
    <row r="7576" spans="1:22">
      <c r="A7576" t="n">
        <v>72681</v>
      </c>
      <c r="B7576" s="27" t="n">
        <v>16</v>
      </c>
      <c r="C7576" s="7" t="n">
        <v>0</v>
      </c>
    </row>
    <row r="7577" spans="1:22">
      <c r="A7577" t="s">
        <v>4</v>
      </c>
      <c r="B7577" s="4" t="s">
        <v>5</v>
      </c>
      <c r="C7577" s="4" t="s">
        <v>10</v>
      </c>
      <c r="D7577" s="4" t="s">
        <v>7</v>
      </c>
      <c r="E7577" s="4" t="s">
        <v>7</v>
      </c>
      <c r="F7577" s="4" t="s">
        <v>8</v>
      </c>
    </row>
    <row r="7578" spans="1:22">
      <c r="A7578" t="n">
        <v>72684</v>
      </c>
      <c r="B7578" s="23" t="n">
        <v>20</v>
      </c>
      <c r="C7578" s="7" t="n">
        <v>1</v>
      </c>
      <c r="D7578" s="7" t="n">
        <v>3</v>
      </c>
      <c r="E7578" s="7" t="n">
        <v>10</v>
      </c>
      <c r="F7578" s="7" t="s">
        <v>289</v>
      </c>
    </row>
    <row r="7579" spans="1:22">
      <c r="A7579" t="s">
        <v>4</v>
      </c>
      <c r="B7579" s="4" t="s">
        <v>5</v>
      </c>
      <c r="C7579" s="4" t="s">
        <v>10</v>
      </c>
    </row>
    <row r="7580" spans="1:22">
      <c r="A7580" t="n">
        <v>72702</v>
      </c>
      <c r="B7580" s="27" t="n">
        <v>16</v>
      </c>
      <c r="C7580" s="7" t="n">
        <v>0</v>
      </c>
    </row>
    <row r="7581" spans="1:22">
      <c r="A7581" t="s">
        <v>4</v>
      </c>
      <c r="B7581" s="4" t="s">
        <v>5</v>
      </c>
      <c r="C7581" s="4" t="s">
        <v>10</v>
      </c>
      <c r="D7581" s="4" t="s">
        <v>7</v>
      </c>
      <c r="E7581" s="4" t="s">
        <v>7</v>
      </c>
      <c r="F7581" s="4" t="s">
        <v>8</v>
      </c>
    </row>
    <row r="7582" spans="1:22">
      <c r="A7582" t="n">
        <v>72705</v>
      </c>
      <c r="B7582" s="23" t="n">
        <v>20</v>
      </c>
      <c r="C7582" s="7" t="n">
        <v>2</v>
      </c>
      <c r="D7582" s="7" t="n">
        <v>3</v>
      </c>
      <c r="E7582" s="7" t="n">
        <v>10</v>
      </c>
      <c r="F7582" s="7" t="s">
        <v>289</v>
      </c>
    </row>
    <row r="7583" spans="1:22">
      <c r="A7583" t="s">
        <v>4</v>
      </c>
      <c r="B7583" s="4" t="s">
        <v>5</v>
      </c>
      <c r="C7583" s="4" t="s">
        <v>10</v>
      </c>
    </row>
    <row r="7584" spans="1:22">
      <c r="A7584" t="n">
        <v>72723</v>
      </c>
      <c r="B7584" s="27" t="n">
        <v>16</v>
      </c>
      <c r="C7584" s="7" t="n">
        <v>0</v>
      </c>
    </row>
    <row r="7585" spans="1:6">
      <c r="A7585" t="s">
        <v>4</v>
      </c>
      <c r="B7585" s="4" t="s">
        <v>5</v>
      </c>
      <c r="C7585" s="4" t="s">
        <v>10</v>
      </c>
      <c r="D7585" s="4" t="s">
        <v>7</v>
      </c>
      <c r="E7585" s="4" t="s">
        <v>7</v>
      </c>
      <c r="F7585" s="4" t="s">
        <v>8</v>
      </c>
    </row>
    <row r="7586" spans="1:6">
      <c r="A7586" t="n">
        <v>72726</v>
      </c>
      <c r="B7586" s="23" t="n">
        <v>20</v>
      </c>
      <c r="C7586" s="7" t="n">
        <v>3</v>
      </c>
      <c r="D7586" s="7" t="n">
        <v>3</v>
      </c>
      <c r="E7586" s="7" t="n">
        <v>10</v>
      </c>
      <c r="F7586" s="7" t="s">
        <v>289</v>
      </c>
    </row>
    <row r="7587" spans="1:6">
      <c r="A7587" t="s">
        <v>4</v>
      </c>
      <c r="B7587" s="4" t="s">
        <v>5</v>
      </c>
      <c r="C7587" s="4" t="s">
        <v>10</v>
      </c>
    </row>
    <row r="7588" spans="1:6">
      <c r="A7588" t="n">
        <v>72744</v>
      </c>
      <c r="B7588" s="27" t="n">
        <v>16</v>
      </c>
      <c r="C7588" s="7" t="n">
        <v>0</v>
      </c>
    </row>
    <row r="7589" spans="1:6">
      <c r="A7589" t="s">
        <v>4</v>
      </c>
      <c r="B7589" s="4" t="s">
        <v>5</v>
      </c>
      <c r="C7589" s="4" t="s">
        <v>10</v>
      </c>
      <c r="D7589" s="4" t="s">
        <v>7</v>
      </c>
      <c r="E7589" s="4" t="s">
        <v>7</v>
      </c>
      <c r="F7589" s="4" t="s">
        <v>8</v>
      </c>
    </row>
    <row r="7590" spans="1:6">
      <c r="A7590" t="n">
        <v>72747</v>
      </c>
      <c r="B7590" s="23" t="n">
        <v>20</v>
      </c>
      <c r="C7590" s="7" t="n">
        <v>4</v>
      </c>
      <c r="D7590" s="7" t="n">
        <v>3</v>
      </c>
      <c r="E7590" s="7" t="n">
        <v>10</v>
      </c>
      <c r="F7590" s="7" t="s">
        <v>289</v>
      </c>
    </row>
    <row r="7591" spans="1:6">
      <c r="A7591" t="s">
        <v>4</v>
      </c>
      <c r="B7591" s="4" t="s">
        <v>5</v>
      </c>
      <c r="C7591" s="4" t="s">
        <v>10</v>
      </c>
    </row>
    <row r="7592" spans="1:6">
      <c r="A7592" t="n">
        <v>72765</v>
      </c>
      <c r="B7592" s="27" t="n">
        <v>16</v>
      </c>
      <c r="C7592" s="7" t="n">
        <v>0</v>
      </c>
    </row>
    <row r="7593" spans="1:6">
      <c r="A7593" t="s">
        <v>4</v>
      </c>
      <c r="B7593" s="4" t="s">
        <v>5</v>
      </c>
      <c r="C7593" s="4" t="s">
        <v>10</v>
      </c>
      <c r="D7593" s="4" t="s">
        <v>7</v>
      </c>
      <c r="E7593" s="4" t="s">
        <v>7</v>
      </c>
      <c r="F7593" s="4" t="s">
        <v>8</v>
      </c>
    </row>
    <row r="7594" spans="1:6">
      <c r="A7594" t="n">
        <v>72768</v>
      </c>
      <c r="B7594" s="23" t="n">
        <v>20</v>
      </c>
      <c r="C7594" s="7" t="n">
        <v>5</v>
      </c>
      <c r="D7594" s="7" t="n">
        <v>3</v>
      </c>
      <c r="E7594" s="7" t="n">
        <v>10</v>
      </c>
      <c r="F7594" s="7" t="s">
        <v>289</v>
      </c>
    </row>
    <row r="7595" spans="1:6">
      <c r="A7595" t="s">
        <v>4</v>
      </c>
      <c r="B7595" s="4" t="s">
        <v>5</v>
      </c>
      <c r="C7595" s="4" t="s">
        <v>10</v>
      </c>
    </row>
    <row r="7596" spans="1:6">
      <c r="A7596" t="n">
        <v>72786</v>
      </c>
      <c r="B7596" s="27" t="n">
        <v>16</v>
      </c>
      <c r="C7596" s="7" t="n">
        <v>0</v>
      </c>
    </row>
    <row r="7597" spans="1:6">
      <c r="A7597" t="s">
        <v>4</v>
      </c>
      <c r="B7597" s="4" t="s">
        <v>5</v>
      </c>
      <c r="C7597" s="4" t="s">
        <v>10</v>
      </c>
      <c r="D7597" s="4" t="s">
        <v>7</v>
      </c>
      <c r="E7597" s="4" t="s">
        <v>7</v>
      </c>
      <c r="F7597" s="4" t="s">
        <v>8</v>
      </c>
    </row>
    <row r="7598" spans="1:6">
      <c r="A7598" t="n">
        <v>72789</v>
      </c>
      <c r="B7598" s="23" t="n">
        <v>20</v>
      </c>
      <c r="C7598" s="7" t="n">
        <v>6</v>
      </c>
      <c r="D7598" s="7" t="n">
        <v>3</v>
      </c>
      <c r="E7598" s="7" t="n">
        <v>10</v>
      </c>
      <c r="F7598" s="7" t="s">
        <v>289</v>
      </c>
    </row>
    <row r="7599" spans="1:6">
      <c r="A7599" t="s">
        <v>4</v>
      </c>
      <c r="B7599" s="4" t="s">
        <v>5</v>
      </c>
      <c r="C7599" s="4" t="s">
        <v>10</v>
      </c>
    </row>
    <row r="7600" spans="1:6">
      <c r="A7600" t="n">
        <v>72807</v>
      </c>
      <c r="B7600" s="27" t="n">
        <v>16</v>
      </c>
      <c r="C7600" s="7" t="n">
        <v>0</v>
      </c>
    </row>
    <row r="7601" spans="1:6">
      <c r="A7601" t="s">
        <v>4</v>
      </c>
      <c r="B7601" s="4" t="s">
        <v>5</v>
      </c>
      <c r="C7601" s="4" t="s">
        <v>10</v>
      </c>
      <c r="D7601" s="4" t="s">
        <v>7</v>
      </c>
      <c r="E7601" s="4" t="s">
        <v>7</v>
      </c>
      <c r="F7601" s="4" t="s">
        <v>8</v>
      </c>
    </row>
    <row r="7602" spans="1:6">
      <c r="A7602" t="n">
        <v>72810</v>
      </c>
      <c r="B7602" s="23" t="n">
        <v>20</v>
      </c>
      <c r="C7602" s="7" t="n">
        <v>7</v>
      </c>
      <c r="D7602" s="7" t="n">
        <v>3</v>
      </c>
      <c r="E7602" s="7" t="n">
        <v>10</v>
      </c>
      <c r="F7602" s="7" t="s">
        <v>289</v>
      </c>
    </row>
    <row r="7603" spans="1:6">
      <c r="A7603" t="s">
        <v>4</v>
      </c>
      <c r="B7603" s="4" t="s">
        <v>5</v>
      </c>
      <c r="C7603" s="4" t="s">
        <v>10</v>
      </c>
    </row>
    <row r="7604" spans="1:6">
      <c r="A7604" t="n">
        <v>72828</v>
      </c>
      <c r="B7604" s="27" t="n">
        <v>16</v>
      </c>
      <c r="C7604" s="7" t="n">
        <v>0</v>
      </c>
    </row>
    <row r="7605" spans="1:6">
      <c r="A7605" t="s">
        <v>4</v>
      </c>
      <c r="B7605" s="4" t="s">
        <v>5</v>
      </c>
      <c r="C7605" s="4" t="s">
        <v>10</v>
      </c>
      <c r="D7605" s="4" t="s">
        <v>7</v>
      </c>
      <c r="E7605" s="4" t="s">
        <v>7</v>
      </c>
      <c r="F7605" s="4" t="s">
        <v>8</v>
      </c>
    </row>
    <row r="7606" spans="1:6">
      <c r="A7606" t="n">
        <v>72831</v>
      </c>
      <c r="B7606" s="23" t="n">
        <v>20</v>
      </c>
      <c r="C7606" s="7" t="n">
        <v>8</v>
      </c>
      <c r="D7606" s="7" t="n">
        <v>3</v>
      </c>
      <c r="E7606" s="7" t="n">
        <v>10</v>
      </c>
      <c r="F7606" s="7" t="s">
        <v>289</v>
      </c>
    </row>
    <row r="7607" spans="1:6">
      <c r="A7607" t="s">
        <v>4</v>
      </c>
      <c r="B7607" s="4" t="s">
        <v>5</v>
      </c>
      <c r="C7607" s="4" t="s">
        <v>10</v>
      </c>
    </row>
    <row r="7608" spans="1:6">
      <c r="A7608" t="n">
        <v>72849</v>
      </c>
      <c r="B7608" s="27" t="n">
        <v>16</v>
      </c>
      <c r="C7608" s="7" t="n">
        <v>0</v>
      </c>
    </row>
    <row r="7609" spans="1:6">
      <c r="A7609" t="s">
        <v>4</v>
      </c>
      <c r="B7609" s="4" t="s">
        <v>5</v>
      </c>
      <c r="C7609" s="4" t="s">
        <v>10</v>
      </c>
      <c r="D7609" s="4" t="s">
        <v>7</v>
      </c>
      <c r="E7609" s="4" t="s">
        <v>7</v>
      </c>
      <c r="F7609" s="4" t="s">
        <v>8</v>
      </c>
    </row>
    <row r="7610" spans="1:6">
      <c r="A7610" t="n">
        <v>72852</v>
      </c>
      <c r="B7610" s="23" t="n">
        <v>20</v>
      </c>
      <c r="C7610" s="7" t="n">
        <v>9</v>
      </c>
      <c r="D7610" s="7" t="n">
        <v>3</v>
      </c>
      <c r="E7610" s="7" t="n">
        <v>10</v>
      </c>
      <c r="F7610" s="7" t="s">
        <v>289</v>
      </c>
    </row>
    <row r="7611" spans="1:6">
      <c r="A7611" t="s">
        <v>4</v>
      </c>
      <c r="B7611" s="4" t="s">
        <v>5</v>
      </c>
      <c r="C7611" s="4" t="s">
        <v>10</v>
      </c>
    </row>
    <row r="7612" spans="1:6">
      <c r="A7612" t="n">
        <v>72870</v>
      </c>
      <c r="B7612" s="27" t="n">
        <v>16</v>
      </c>
      <c r="C7612" s="7" t="n">
        <v>0</v>
      </c>
    </row>
    <row r="7613" spans="1:6">
      <c r="A7613" t="s">
        <v>4</v>
      </c>
      <c r="B7613" s="4" t="s">
        <v>5</v>
      </c>
      <c r="C7613" s="4" t="s">
        <v>10</v>
      </c>
      <c r="D7613" s="4" t="s">
        <v>7</v>
      </c>
      <c r="E7613" s="4" t="s">
        <v>7</v>
      </c>
      <c r="F7613" s="4" t="s">
        <v>8</v>
      </c>
    </row>
    <row r="7614" spans="1:6">
      <c r="A7614" t="n">
        <v>72873</v>
      </c>
      <c r="B7614" s="23" t="n">
        <v>20</v>
      </c>
      <c r="C7614" s="7" t="n">
        <v>16</v>
      </c>
      <c r="D7614" s="7" t="n">
        <v>3</v>
      </c>
      <c r="E7614" s="7" t="n">
        <v>10</v>
      </c>
      <c r="F7614" s="7" t="s">
        <v>289</v>
      </c>
    </row>
    <row r="7615" spans="1:6">
      <c r="A7615" t="s">
        <v>4</v>
      </c>
      <c r="B7615" s="4" t="s">
        <v>5</v>
      </c>
      <c r="C7615" s="4" t="s">
        <v>10</v>
      </c>
    </row>
    <row r="7616" spans="1:6">
      <c r="A7616" t="n">
        <v>72891</v>
      </c>
      <c r="B7616" s="27" t="n">
        <v>16</v>
      </c>
      <c r="C7616" s="7" t="n">
        <v>0</v>
      </c>
    </row>
    <row r="7617" spans="1:6">
      <c r="A7617" t="s">
        <v>4</v>
      </c>
      <c r="B7617" s="4" t="s">
        <v>5</v>
      </c>
      <c r="C7617" s="4" t="s">
        <v>10</v>
      </c>
      <c r="D7617" s="4" t="s">
        <v>7</v>
      </c>
      <c r="E7617" s="4" t="s">
        <v>7</v>
      </c>
      <c r="F7617" s="4" t="s">
        <v>8</v>
      </c>
    </row>
    <row r="7618" spans="1:6">
      <c r="A7618" t="n">
        <v>72894</v>
      </c>
      <c r="B7618" s="23" t="n">
        <v>20</v>
      </c>
      <c r="C7618" s="7" t="n">
        <v>15</v>
      </c>
      <c r="D7618" s="7" t="n">
        <v>3</v>
      </c>
      <c r="E7618" s="7" t="n">
        <v>10</v>
      </c>
      <c r="F7618" s="7" t="s">
        <v>289</v>
      </c>
    </row>
    <row r="7619" spans="1:6">
      <c r="A7619" t="s">
        <v>4</v>
      </c>
      <c r="B7619" s="4" t="s">
        <v>5</v>
      </c>
      <c r="C7619" s="4" t="s">
        <v>10</v>
      </c>
    </row>
    <row r="7620" spans="1:6">
      <c r="A7620" t="n">
        <v>72912</v>
      </c>
      <c r="B7620" s="27" t="n">
        <v>16</v>
      </c>
      <c r="C7620" s="7" t="n">
        <v>0</v>
      </c>
    </row>
    <row r="7621" spans="1:6">
      <c r="A7621" t="s">
        <v>4</v>
      </c>
      <c r="B7621" s="4" t="s">
        <v>5</v>
      </c>
      <c r="C7621" s="4" t="s">
        <v>10</v>
      </c>
      <c r="D7621" s="4" t="s">
        <v>7</v>
      </c>
      <c r="E7621" s="4" t="s">
        <v>7</v>
      </c>
      <c r="F7621" s="4" t="s">
        <v>8</v>
      </c>
    </row>
    <row r="7622" spans="1:6">
      <c r="A7622" t="n">
        <v>72915</v>
      </c>
      <c r="B7622" s="23" t="n">
        <v>20</v>
      </c>
      <c r="C7622" s="7" t="n">
        <v>14</v>
      </c>
      <c r="D7622" s="7" t="n">
        <v>3</v>
      </c>
      <c r="E7622" s="7" t="n">
        <v>10</v>
      </c>
      <c r="F7622" s="7" t="s">
        <v>289</v>
      </c>
    </row>
    <row r="7623" spans="1:6">
      <c r="A7623" t="s">
        <v>4</v>
      </c>
      <c r="B7623" s="4" t="s">
        <v>5</v>
      </c>
      <c r="C7623" s="4" t="s">
        <v>10</v>
      </c>
    </row>
    <row r="7624" spans="1:6">
      <c r="A7624" t="n">
        <v>72933</v>
      </c>
      <c r="B7624" s="27" t="n">
        <v>16</v>
      </c>
      <c r="C7624" s="7" t="n">
        <v>0</v>
      </c>
    </row>
    <row r="7625" spans="1:6">
      <c r="A7625" t="s">
        <v>4</v>
      </c>
      <c r="B7625" s="4" t="s">
        <v>5</v>
      </c>
      <c r="C7625" s="4" t="s">
        <v>10</v>
      </c>
      <c r="D7625" s="4" t="s">
        <v>7</v>
      </c>
      <c r="E7625" s="4" t="s">
        <v>7</v>
      </c>
      <c r="F7625" s="4" t="s">
        <v>8</v>
      </c>
    </row>
    <row r="7626" spans="1:6">
      <c r="A7626" t="n">
        <v>72936</v>
      </c>
      <c r="B7626" s="23" t="n">
        <v>20</v>
      </c>
      <c r="C7626" s="7" t="n">
        <v>7032</v>
      </c>
      <c r="D7626" s="7" t="n">
        <v>3</v>
      </c>
      <c r="E7626" s="7" t="n">
        <v>10</v>
      </c>
      <c r="F7626" s="7" t="s">
        <v>289</v>
      </c>
    </row>
    <row r="7627" spans="1:6">
      <c r="A7627" t="s">
        <v>4</v>
      </c>
      <c r="B7627" s="4" t="s">
        <v>5</v>
      </c>
      <c r="C7627" s="4" t="s">
        <v>10</v>
      </c>
    </row>
    <row r="7628" spans="1:6">
      <c r="A7628" t="n">
        <v>72954</v>
      </c>
      <c r="B7628" s="27" t="n">
        <v>16</v>
      </c>
      <c r="C7628" s="7" t="n">
        <v>0</v>
      </c>
    </row>
    <row r="7629" spans="1:6">
      <c r="A7629" t="s">
        <v>4</v>
      </c>
      <c r="B7629" s="4" t="s">
        <v>5</v>
      </c>
      <c r="C7629" s="4" t="s">
        <v>10</v>
      </c>
      <c r="D7629" s="4" t="s">
        <v>7</v>
      </c>
      <c r="E7629" s="4" t="s">
        <v>7</v>
      </c>
      <c r="F7629" s="4" t="s">
        <v>8</v>
      </c>
    </row>
    <row r="7630" spans="1:6">
      <c r="A7630" t="n">
        <v>72957</v>
      </c>
      <c r="B7630" s="23" t="n">
        <v>20</v>
      </c>
      <c r="C7630" s="7" t="n">
        <v>5703</v>
      </c>
      <c r="D7630" s="7" t="n">
        <v>3</v>
      </c>
      <c r="E7630" s="7" t="n">
        <v>10</v>
      </c>
      <c r="F7630" s="7" t="s">
        <v>289</v>
      </c>
    </row>
    <row r="7631" spans="1:6">
      <c r="A7631" t="s">
        <v>4</v>
      </c>
      <c r="B7631" s="4" t="s">
        <v>5</v>
      </c>
      <c r="C7631" s="4" t="s">
        <v>10</v>
      </c>
    </row>
    <row r="7632" spans="1:6">
      <c r="A7632" t="n">
        <v>72975</v>
      </c>
      <c r="B7632" s="27" t="n">
        <v>16</v>
      </c>
      <c r="C7632" s="7" t="n">
        <v>0</v>
      </c>
    </row>
    <row r="7633" spans="1:6">
      <c r="A7633" t="s">
        <v>4</v>
      </c>
      <c r="B7633" s="4" t="s">
        <v>5</v>
      </c>
      <c r="C7633" s="4" t="s">
        <v>10</v>
      </c>
      <c r="D7633" s="4" t="s">
        <v>7</v>
      </c>
      <c r="E7633" s="4" t="s">
        <v>7</v>
      </c>
      <c r="F7633" s="4" t="s">
        <v>8</v>
      </c>
    </row>
    <row r="7634" spans="1:6">
      <c r="A7634" t="n">
        <v>72978</v>
      </c>
      <c r="B7634" s="23" t="n">
        <v>20</v>
      </c>
      <c r="C7634" s="7" t="n">
        <v>5704</v>
      </c>
      <c r="D7634" s="7" t="n">
        <v>3</v>
      </c>
      <c r="E7634" s="7" t="n">
        <v>10</v>
      </c>
      <c r="F7634" s="7" t="s">
        <v>289</v>
      </c>
    </row>
    <row r="7635" spans="1:6">
      <c r="A7635" t="s">
        <v>4</v>
      </c>
      <c r="B7635" s="4" t="s">
        <v>5</v>
      </c>
      <c r="C7635" s="4" t="s">
        <v>10</v>
      </c>
    </row>
    <row r="7636" spans="1:6">
      <c r="A7636" t="n">
        <v>72996</v>
      </c>
      <c r="B7636" s="27" t="n">
        <v>16</v>
      </c>
      <c r="C7636" s="7" t="n">
        <v>0</v>
      </c>
    </row>
    <row r="7637" spans="1:6">
      <c r="A7637" t="s">
        <v>4</v>
      </c>
      <c r="B7637" s="4" t="s">
        <v>5</v>
      </c>
      <c r="C7637" s="4" t="s">
        <v>7</v>
      </c>
      <c r="D7637" s="4" t="s">
        <v>10</v>
      </c>
      <c r="E7637" s="4" t="s">
        <v>7</v>
      </c>
      <c r="F7637" s="4" t="s">
        <v>8</v>
      </c>
      <c r="G7637" s="4" t="s">
        <v>8</v>
      </c>
      <c r="H7637" s="4" t="s">
        <v>8</v>
      </c>
      <c r="I7637" s="4" t="s">
        <v>8</v>
      </c>
      <c r="J7637" s="4" t="s">
        <v>8</v>
      </c>
      <c r="K7637" s="4" t="s">
        <v>8</v>
      </c>
      <c r="L7637" s="4" t="s">
        <v>8</v>
      </c>
      <c r="M7637" s="4" t="s">
        <v>8</v>
      </c>
      <c r="N7637" s="4" t="s">
        <v>8</v>
      </c>
      <c r="O7637" s="4" t="s">
        <v>8</v>
      </c>
      <c r="P7637" s="4" t="s">
        <v>8</v>
      </c>
      <c r="Q7637" s="4" t="s">
        <v>8</v>
      </c>
      <c r="R7637" s="4" t="s">
        <v>8</v>
      </c>
      <c r="S7637" s="4" t="s">
        <v>8</v>
      </c>
      <c r="T7637" s="4" t="s">
        <v>8</v>
      </c>
      <c r="U7637" s="4" t="s">
        <v>8</v>
      </c>
    </row>
    <row r="7638" spans="1:6">
      <c r="A7638" t="n">
        <v>72999</v>
      </c>
      <c r="B7638" s="29" t="n">
        <v>36</v>
      </c>
      <c r="C7638" s="7" t="n">
        <v>8</v>
      </c>
      <c r="D7638" s="7" t="n">
        <v>5704</v>
      </c>
      <c r="E7638" s="7" t="n">
        <v>0</v>
      </c>
      <c r="F7638" s="7" t="s">
        <v>149</v>
      </c>
      <c r="G7638" s="7" t="s">
        <v>20</v>
      </c>
      <c r="H7638" s="7" t="s">
        <v>20</v>
      </c>
      <c r="I7638" s="7" t="s">
        <v>20</v>
      </c>
      <c r="J7638" s="7" t="s">
        <v>20</v>
      </c>
      <c r="K7638" s="7" t="s">
        <v>20</v>
      </c>
      <c r="L7638" s="7" t="s">
        <v>20</v>
      </c>
      <c r="M7638" s="7" t="s">
        <v>20</v>
      </c>
      <c r="N7638" s="7" t="s">
        <v>20</v>
      </c>
      <c r="O7638" s="7" t="s">
        <v>20</v>
      </c>
      <c r="P7638" s="7" t="s">
        <v>20</v>
      </c>
      <c r="Q7638" s="7" t="s">
        <v>20</v>
      </c>
      <c r="R7638" s="7" t="s">
        <v>20</v>
      </c>
      <c r="S7638" s="7" t="s">
        <v>20</v>
      </c>
      <c r="T7638" s="7" t="s">
        <v>20</v>
      </c>
      <c r="U7638" s="7" t="s">
        <v>20</v>
      </c>
    </row>
    <row r="7639" spans="1:6">
      <c r="A7639" t="s">
        <v>4</v>
      </c>
      <c r="B7639" s="4" t="s">
        <v>5</v>
      </c>
      <c r="C7639" s="4" t="s">
        <v>7</v>
      </c>
      <c r="D7639" s="4" t="s">
        <v>10</v>
      </c>
      <c r="E7639" s="4" t="s">
        <v>7</v>
      </c>
      <c r="F7639" s="4" t="s">
        <v>8</v>
      </c>
      <c r="G7639" s="4" t="s">
        <v>8</v>
      </c>
      <c r="H7639" s="4" t="s">
        <v>8</v>
      </c>
      <c r="I7639" s="4" t="s">
        <v>8</v>
      </c>
      <c r="J7639" s="4" t="s">
        <v>8</v>
      </c>
      <c r="K7639" s="4" t="s">
        <v>8</v>
      </c>
      <c r="L7639" s="4" t="s">
        <v>8</v>
      </c>
      <c r="M7639" s="4" t="s">
        <v>8</v>
      </c>
      <c r="N7639" s="4" t="s">
        <v>8</v>
      </c>
      <c r="O7639" s="4" t="s">
        <v>8</v>
      </c>
      <c r="P7639" s="4" t="s">
        <v>8</v>
      </c>
      <c r="Q7639" s="4" t="s">
        <v>8</v>
      </c>
      <c r="R7639" s="4" t="s">
        <v>8</v>
      </c>
      <c r="S7639" s="4" t="s">
        <v>8</v>
      </c>
      <c r="T7639" s="4" t="s">
        <v>8</v>
      </c>
      <c r="U7639" s="4" t="s">
        <v>8</v>
      </c>
    </row>
    <row r="7640" spans="1:6">
      <c r="A7640" t="n">
        <v>73033</v>
      </c>
      <c r="B7640" s="29" t="n">
        <v>36</v>
      </c>
      <c r="C7640" s="7" t="n">
        <v>8</v>
      </c>
      <c r="D7640" s="7" t="n">
        <v>5703</v>
      </c>
      <c r="E7640" s="7" t="n">
        <v>0</v>
      </c>
      <c r="F7640" s="7" t="s">
        <v>692</v>
      </c>
      <c r="G7640" s="7" t="s">
        <v>20</v>
      </c>
      <c r="H7640" s="7" t="s">
        <v>20</v>
      </c>
      <c r="I7640" s="7" t="s">
        <v>20</v>
      </c>
      <c r="J7640" s="7" t="s">
        <v>20</v>
      </c>
      <c r="K7640" s="7" t="s">
        <v>20</v>
      </c>
      <c r="L7640" s="7" t="s">
        <v>20</v>
      </c>
      <c r="M7640" s="7" t="s">
        <v>20</v>
      </c>
      <c r="N7640" s="7" t="s">
        <v>20</v>
      </c>
      <c r="O7640" s="7" t="s">
        <v>20</v>
      </c>
      <c r="P7640" s="7" t="s">
        <v>20</v>
      </c>
      <c r="Q7640" s="7" t="s">
        <v>20</v>
      </c>
      <c r="R7640" s="7" t="s">
        <v>20</v>
      </c>
      <c r="S7640" s="7" t="s">
        <v>20</v>
      </c>
      <c r="T7640" s="7" t="s">
        <v>20</v>
      </c>
      <c r="U7640" s="7" t="s">
        <v>20</v>
      </c>
    </row>
    <row r="7641" spans="1:6">
      <c r="A7641" t="s">
        <v>4</v>
      </c>
      <c r="B7641" s="4" t="s">
        <v>5</v>
      </c>
      <c r="C7641" s="4" t="s">
        <v>7</v>
      </c>
      <c r="D7641" s="4" t="s">
        <v>10</v>
      </c>
      <c r="E7641" s="4" t="s">
        <v>7</v>
      </c>
      <c r="F7641" s="4" t="s">
        <v>8</v>
      </c>
      <c r="G7641" s="4" t="s">
        <v>8</v>
      </c>
      <c r="H7641" s="4" t="s">
        <v>8</v>
      </c>
      <c r="I7641" s="4" t="s">
        <v>8</v>
      </c>
      <c r="J7641" s="4" t="s">
        <v>8</v>
      </c>
      <c r="K7641" s="4" t="s">
        <v>8</v>
      </c>
      <c r="L7641" s="4" t="s">
        <v>8</v>
      </c>
      <c r="M7641" s="4" t="s">
        <v>8</v>
      </c>
      <c r="N7641" s="4" t="s">
        <v>8</v>
      </c>
      <c r="O7641" s="4" t="s">
        <v>8</v>
      </c>
      <c r="P7641" s="4" t="s">
        <v>8</v>
      </c>
      <c r="Q7641" s="4" t="s">
        <v>8</v>
      </c>
      <c r="R7641" s="4" t="s">
        <v>8</v>
      </c>
      <c r="S7641" s="4" t="s">
        <v>8</v>
      </c>
      <c r="T7641" s="4" t="s">
        <v>8</v>
      </c>
      <c r="U7641" s="4" t="s">
        <v>8</v>
      </c>
    </row>
    <row r="7642" spans="1:6">
      <c r="A7642" t="n">
        <v>73068</v>
      </c>
      <c r="B7642" s="29" t="n">
        <v>36</v>
      </c>
      <c r="C7642" s="7" t="n">
        <v>8</v>
      </c>
      <c r="D7642" s="7" t="n">
        <v>1</v>
      </c>
      <c r="E7642" s="7" t="n">
        <v>0</v>
      </c>
      <c r="F7642" s="7" t="s">
        <v>149</v>
      </c>
      <c r="G7642" s="7" t="s">
        <v>20</v>
      </c>
      <c r="H7642" s="7" t="s">
        <v>20</v>
      </c>
      <c r="I7642" s="7" t="s">
        <v>20</v>
      </c>
      <c r="J7642" s="7" t="s">
        <v>20</v>
      </c>
      <c r="K7642" s="7" t="s">
        <v>20</v>
      </c>
      <c r="L7642" s="7" t="s">
        <v>20</v>
      </c>
      <c r="M7642" s="7" t="s">
        <v>20</v>
      </c>
      <c r="N7642" s="7" t="s">
        <v>20</v>
      </c>
      <c r="O7642" s="7" t="s">
        <v>20</v>
      </c>
      <c r="P7642" s="7" t="s">
        <v>20</v>
      </c>
      <c r="Q7642" s="7" t="s">
        <v>20</v>
      </c>
      <c r="R7642" s="7" t="s">
        <v>20</v>
      </c>
      <c r="S7642" s="7" t="s">
        <v>20</v>
      </c>
      <c r="T7642" s="7" t="s">
        <v>20</v>
      </c>
      <c r="U7642" s="7" t="s">
        <v>20</v>
      </c>
    </row>
    <row r="7643" spans="1:6">
      <c r="A7643" t="s">
        <v>4</v>
      </c>
      <c r="B7643" s="4" t="s">
        <v>5</v>
      </c>
      <c r="C7643" s="4" t="s">
        <v>7</v>
      </c>
      <c r="D7643" s="4" t="s">
        <v>10</v>
      </c>
      <c r="E7643" s="4" t="s">
        <v>7</v>
      </c>
      <c r="F7643" s="4" t="s">
        <v>8</v>
      </c>
      <c r="G7643" s="4" t="s">
        <v>8</v>
      </c>
      <c r="H7643" s="4" t="s">
        <v>8</v>
      </c>
      <c r="I7643" s="4" t="s">
        <v>8</v>
      </c>
      <c r="J7643" s="4" t="s">
        <v>8</v>
      </c>
      <c r="K7643" s="4" t="s">
        <v>8</v>
      </c>
      <c r="L7643" s="4" t="s">
        <v>8</v>
      </c>
      <c r="M7643" s="4" t="s">
        <v>8</v>
      </c>
      <c r="N7643" s="4" t="s">
        <v>8</v>
      </c>
      <c r="O7643" s="4" t="s">
        <v>8</v>
      </c>
      <c r="P7643" s="4" t="s">
        <v>8</v>
      </c>
      <c r="Q7643" s="4" t="s">
        <v>8</v>
      </c>
      <c r="R7643" s="4" t="s">
        <v>8</v>
      </c>
      <c r="S7643" s="4" t="s">
        <v>8</v>
      </c>
      <c r="T7643" s="4" t="s">
        <v>8</v>
      </c>
      <c r="U7643" s="4" t="s">
        <v>8</v>
      </c>
    </row>
    <row r="7644" spans="1:6">
      <c r="A7644" t="n">
        <v>73102</v>
      </c>
      <c r="B7644" s="29" t="n">
        <v>36</v>
      </c>
      <c r="C7644" s="7" t="n">
        <v>8</v>
      </c>
      <c r="D7644" s="7" t="n">
        <v>15</v>
      </c>
      <c r="E7644" s="7" t="n">
        <v>0</v>
      </c>
      <c r="F7644" s="7" t="s">
        <v>500</v>
      </c>
      <c r="G7644" s="7" t="s">
        <v>20</v>
      </c>
      <c r="H7644" s="7" t="s">
        <v>20</v>
      </c>
      <c r="I7644" s="7" t="s">
        <v>20</v>
      </c>
      <c r="J7644" s="7" t="s">
        <v>20</v>
      </c>
      <c r="K7644" s="7" t="s">
        <v>20</v>
      </c>
      <c r="L7644" s="7" t="s">
        <v>20</v>
      </c>
      <c r="M7644" s="7" t="s">
        <v>20</v>
      </c>
      <c r="N7644" s="7" t="s">
        <v>20</v>
      </c>
      <c r="O7644" s="7" t="s">
        <v>20</v>
      </c>
      <c r="P7644" s="7" t="s">
        <v>20</v>
      </c>
      <c r="Q7644" s="7" t="s">
        <v>20</v>
      </c>
      <c r="R7644" s="7" t="s">
        <v>20</v>
      </c>
      <c r="S7644" s="7" t="s">
        <v>20</v>
      </c>
      <c r="T7644" s="7" t="s">
        <v>20</v>
      </c>
      <c r="U7644" s="7" t="s">
        <v>20</v>
      </c>
    </row>
    <row r="7645" spans="1:6">
      <c r="A7645" t="s">
        <v>4</v>
      </c>
      <c r="B7645" s="4" t="s">
        <v>5</v>
      </c>
      <c r="C7645" s="4" t="s">
        <v>7</v>
      </c>
      <c r="D7645" s="4" t="s">
        <v>10</v>
      </c>
      <c r="E7645" s="4" t="s">
        <v>7</v>
      </c>
      <c r="F7645" s="4" t="s">
        <v>8</v>
      </c>
      <c r="G7645" s="4" t="s">
        <v>8</v>
      </c>
      <c r="H7645" s="4" t="s">
        <v>8</v>
      </c>
      <c r="I7645" s="4" t="s">
        <v>8</v>
      </c>
      <c r="J7645" s="4" t="s">
        <v>8</v>
      </c>
      <c r="K7645" s="4" t="s">
        <v>8</v>
      </c>
      <c r="L7645" s="4" t="s">
        <v>8</v>
      </c>
      <c r="M7645" s="4" t="s">
        <v>8</v>
      </c>
      <c r="N7645" s="4" t="s">
        <v>8</v>
      </c>
      <c r="O7645" s="4" t="s">
        <v>8</v>
      </c>
      <c r="P7645" s="4" t="s">
        <v>8</v>
      </c>
      <c r="Q7645" s="4" t="s">
        <v>8</v>
      </c>
      <c r="R7645" s="4" t="s">
        <v>8</v>
      </c>
      <c r="S7645" s="4" t="s">
        <v>8</v>
      </c>
      <c r="T7645" s="4" t="s">
        <v>8</v>
      </c>
      <c r="U7645" s="4" t="s">
        <v>8</v>
      </c>
    </row>
    <row r="7646" spans="1:6">
      <c r="A7646" t="n">
        <v>73136</v>
      </c>
      <c r="B7646" s="29" t="n">
        <v>36</v>
      </c>
      <c r="C7646" s="7" t="n">
        <v>8</v>
      </c>
      <c r="D7646" s="7" t="n">
        <v>16</v>
      </c>
      <c r="E7646" s="7" t="n">
        <v>0</v>
      </c>
      <c r="F7646" s="7" t="s">
        <v>243</v>
      </c>
      <c r="G7646" s="7" t="s">
        <v>20</v>
      </c>
      <c r="H7646" s="7" t="s">
        <v>20</v>
      </c>
      <c r="I7646" s="7" t="s">
        <v>20</v>
      </c>
      <c r="J7646" s="7" t="s">
        <v>20</v>
      </c>
      <c r="K7646" s="7" t="s">
        <v>20</v>
      </c>
      <c r="L7646" s="7" t="s">
        <v>20</v>
      </c>
      <c r="M7646" s="7" t="s">
        <v>20</v>
      </c>
      <c r="N7646" s="7" t="s">
        <v>20</v>
      </c>
      <c r="O7646" s="7" t="s">
        <v>20</v>
      </c>
      <c r="P7646" s="7" t="s">
        <v>20</v>
      </c>
      <c r="Q7646" s="7" t="s">
        <v>20</v>
      </c>
      <c r="R7646" s="7" t="s">
        <v>20</v>
      </c>
      <c r="S7646" s="7" t="s">
        <v>20</v>
      </c>
      <c r="T7646" s="7" t="s">
        <v>20</v>
      </c>
      <c r="U7646" s="7" t="s">
        <v>20</v>
      </c>
    </row>
    <row r="7647" spans="1:6">
      <c r="A7647" t="s">
        <v>4</v>
      </c>
      <c r="B7647" s="4" t="s">
        <v>5</v>
      </c>
      <c r="C7647" s="4" t="s">
        <v>7</v>
      </c>
      <c r="D7647" s="4" t="s">
        <v>10</v>
      </c>
      <c r="E7647" s="4" t="s">
        <v>7</v>
      </c>
      <c r="F7647" s="4" t="s">
        <v>8</v>
      </c>
      <c r="G7647" s="4" t="s">
        <v>8</v>
      </c>
      <c r="H7647" s="4" t="s">
        <v>8</v>
      </c>
      <c r="I7647" s="4" t="s">
        <v>8</v>
      </c>
      <c r="J7647" s="4" t="s">
        <v>8</v>
      </c>
      <c r="K7647" s="4" t="s">
        <v>8</v>
      </c>
      <c r="L7647" s="4" t="s">
        <v>8</v>
      </c>
      <c r="M7647" s="4" t="s">
        <v>8</v>
      </c>
      <c r="N7647" s="4" t="s">
        <v>8</v>
      </c>
      <c r="O7647" s="4" t="s">
        <v>8</v>
      </c>
      <c r="P7647" s="4" t="s">
        <v>8</v>
      </c>
      <c r="Q7647" s="4" t="s">
        <v>8</v>
      </c>
      <c r="R7647" s="4" t="s">
        <v>8</v>
      </c>
      <c r="S7647" s="4" t="s">
        <v>8</v>
      </c>
      <c r="T7647" s="4" t="s">
        <v>8</v>
      </c>
      <c r="U7647" s="4" t="s">
        <v>8</v>
      </c>
    </row>
    <row r="7648" spans="1:6">
      <c r="A7648" t="n">
        <v>73169</v>
      </c>
      <c r="B7648" s="29" t="n">
        <v>36</v>
      </c>
      <c r="C7648" s="7" t="n">
        <v>8</v>
      </c>
      <c r="D7648" s="7" t="n">
        <v>4</v>
      </c>
      <c r="E7648" s="7" t="n">
        <v>0</v>
      </c>
      <c r="F7648" s="7" t="s">
        <v>693</v>
      </c>
      <c r="G7648" s="7" t="s">
        <v>20</v>
      </c>
      <c r="H7648" s="7" t="s">
        <v>20</v>
      </c>
      <c r="I7648" s="7" t="s">
        <v>20</v>
      </c>
      <c r="J7648" s="7" t="s">
        <v>20</v>
      </c>
      <c r="K7648" s="7" t="s">
        <v>20</v>
      </c>
      <c r="L7648" s="7" t="s">
        <v>20</v>
      </c>
      <c r="M7648" s="7" t="s">
        <v>20</v>
      </c>
      <c r="N7648" s="7" t="s">
        <v>20</v>
      </c>
      <c r="O7648" s="7" t="s">
        <v>20</v>
      </c>
      <c r="P7648" s="7" t="s">
        <v>20</v>
      </c>
      <c r="Q7648" s="7" t="s">
        <v>20</v>
      </c>
      <c r="R7648" s="7" t="s">
        <v>20</v>
      </c>
      <c r="S7648" s="7" t="s">
        <v>20</v>
      </c>
      <c r="T7648" s="7" t="s">
        <v>20</v>
      </c>
      <c r="U7648" s="7" t="s">
        <v>20</v>
      </c>
    </row>
    <row r="7649" spans="1:21">
      <c r="A7649" t="s">
        <v>4</v>
      </c>
      <c r="B7649" s="4" t="s">
        <v>5</v>
      </c>
      <c r="C7649" s="4" t="s">
        <v>7</v>
      </c>
      <c r="D7649" s="4" t="s">
        <v>10</v>
      </c>
      <c r="E7649" s="4" t="s">
        <v>7</v>
      </c>
      <c r="F7649" s="4" t="s">
        <v>8</v>
      </c>
      <c r="G7649" s="4" t="s">
        <v>8</v>
      </c>
      <c r="H7649" s="4" t="s">
        <v>8</v>
      </c>
      <c r="I7649" s="4" t="s">
        <v>8</v>
      </c>
      <c r="J7649" s="4" t="s">
        <v>8</v>
      </c>
      <c r="K7649" s="4" t="s">
        <v>8</v>
      </c>
      <c r="L7649" s="4" t="s">
        <v>8</v>
      </c>
      <c r="M7649" s="4" t="s">
        <v>8</v>
      </c>
      <c r="N7649" s="4" t="s">
        <v>8</v>
      </c>
      <c r="O7649" s="4" t="s">
        <v>8</v>
      </c>
      <c r="P7649" s="4" t="s">
        <v>8</v>
      </c>
      <c r="Q7649" s="4" t="s">
        <v>8</v>
      </c>
      <c r="R7649" s="4" t="s">
        <v>8</v>
      </c>
      <c r="S7649" s="4" t="s">
        <v>8</v>
      </c>
      <c r="T7649" s="4" t="s">
        <v>8</v>
      </c>
      <c r="U7649" s="4" t="s">
        <v>8</v>
      </c>
    </row>
    <row r="7650" spans="1:21">
      <c r="A7650" t="n">
        <v>73201</v>
      </c>
      <c r="B7650" s="29" t="n">
        <v>36</v>
      </c>
      <c r="C7650" s="7" t="n">
        <v>8</v>
      </c>
      <c r="D7650" s="7" t="n">
        <v>9</v>
      </c>
      <c r="E7650" s="7" t="n">
        <v>0</v>
      </c>
      <c r="F7650" s="7" t="s">
        <v>694</v>
      </c>
      <c r="G7650" s="7" t="s">
        <v>20</v>
      </c>
      <c r="H7650" s="7" t="s">
        <v>20</v>
      </c>
      <c r="I7650" s="7" t="s">
        <v>20</v>
      </c>
      <c r="J7650" s="7" t="s">
        <v>20</v>
      </c>
      <c r="K7650" s="7" t="s">
        <v>20</v>
      </c>
      <c r="L7650" s="7" t="s">
        <v>20</v>
      </c>
      <c r="M7650" s="7" t="s">
        <v>20</v>
      </c>
      <c r="N7650" s="7" t="s">
        <v>20</v>
      </c>
      <c r="O7650" s="7" t="s">
        <v>20</v>
      </c>
      <c r="P7650" s="7" t="s">
        <v>20</v>
      </c>
      <c r="Q7650" s="7" t="s">
        <v>20</v>
      </c>
      <c r="R7650" s="7" t="s">
        <v>20</v>
      </c>
      <c r="S7650" s="7" t="s">
        <v>20</v>
      </c>
      <c r="T7650" s="7" t="s">
        <v>20</v>
      </c>
      <c r="U7650" s="7" t="s">
        <v>20</v>
      </c>
    </row>
    <row r="7651" spans="1:21">
      <c r="A7651" t="s">
        <v>4</v>
      </c>
      <c r="B7651" s="4" t="s">
        <v>5</v>
      </c>
      <c r="C7651" s="4" t="s">
        <v>7</v>
      </c>
      <c r="D7651" s="4" t="s">
        <v>10</v>
      </c>
      <c r="E7651" s="4" t="s">
        <v>7</v>
      </c>
      <c r="F7651" s="4" t="s">
        <v>8</v>
      </c>
      <c r="G7651" s="4" t="s">
        <v>8</v>
      </c>
      <c r="H7651" s="4" t="s">
        <v>8</v>
      </c>
      <c r="I7651" s="4" t="s">
        <v>8</v>
      </c>
      <c r="J7651" s="4" t="s">
        <v>8</v>
      </c>
      <c r="K7651" s="4" t="s">
        <v>8</v>
      </c>
      <c r="L7651" s="4" t="s">
        <v>8</v>
      </c>
      <c r="M7651" s="4" t="s">
        <v>8</v>
      </c>
      <c r="N7651" s="4" t="s">
        <v>8</v>
      </c>
      <c r="O7651" s="4" t="s">
        <v>8</v>
      </c>
      <c r="P7651" s="4" t="s">
        <v>8</v>
      </c>
      <c r="Q7651" s="4" t="s">
        <v>8</v>
      </c>
      <c r="R7651" s="4" t="s">
        <v>8</v>
      </c>
      <c r="S7651" s="4" t="s">
        <v>8</v>
      </c>
      <c r="T7651" s="4" t="s">
        <v>8</v>
      </c>
      <c r="U7651" s="4" t="s">
        <v>8</v>
      </c>
    </row>
    <row r="7652" spans="1:21">
      <c r="A7652" t="n">
        <v>73237</v>
      </c>
      <c r="B7652" s="29" t="n">
        <v>36</v>
      </c>
      <c r="C7652" s="7" t="n">
        <v>8</v>
      </c>
      <c r="D7652" s="7" t="n">
        <v>2</v>
      </c>
      <c r="E7652" s="7" t="n">
        <v>0</v>
      </c>
      <c r="F7652" s="7" t="s">
        <v>695</v>
      </c>
      <c r="G7652" s="7" t="s">
        <v>20</v>
      </c>
      <c r="H7652" s="7" t="s">
        <v>20</v>
      </c>
      <c r="I7652" s="7" t="s">
        <v>20</v>
      </c>
      <c r="J7652" s="7" t="s">
        <v>20</v>
      </c>
      <c r="K7652" s="7" t="s">
        <v>20</v>
      </c>
      <c r="L7652" s="7" t="s">
        <v>20</v>
      </c>
      <c r="M7652" s="7" t="s">
        <v>20</v>
      </c>
      <c r="N7652" s="7" t="s">
        <v>20</v>
      </c>
      <c r="O7652" s="7" t="s">
        <v>20</v>
      </c>
      <c r="P7652" s="7" t="s">
        <v>20</v>
      </c>
      <c r="Q7652" s="7" t="s">
        <v>20</v>
      </c>
      <c r="R7652" s="7" t="s">
        <v>20</v>
      </c>
      <c r="S7652" s="7" t="s">
        <v>20</v>
      </c>
      <c r="T7652" s="7" t="s">
        <v>20</v>
      </c>
      <c r="U7652" s="7" t="s">
        <v>20</v>
      </c>
    </row>
    <row r="7653" spans="1:21">
      <c r="A7653" t="s">
        <v>4</v>
      </c>
      <c r="B7653" s="4" t="s">
        <v>5</v>
      </c>
      <c r="C7653" s="4" t="s">
        <v>7</v>
      </c>
      <c r="D7653" s="4" t="s">
        <v>10</v>
      </c>
      <c r="E7653" s="4" t="s">
        <v>7</v>
      </c>
      <c r="F7653" s="4" t="s">
        <v>8</v>
      </c>
      <c r="G7653" s="4" t="s">
        <v>8</v>
      </c>
      <c r="H7653" s="4" t="s">
        <v>8</v>
      </c>
      <c r="I7653" s="4" t="s">
        <v>8</v>
      </c>
      <c r="J7653" s="4" t="s">
        <v>8</v>
      </c>
      <c r="K7653" s="4" t="s">
        <v>8</v>
      </c>
      <c r="L7653" s="4" t="s">
        <v>8</v>
      </c>
      <c r="M7653" s="4" t="s">
        <v>8</v>
      </c>
      <c r="N7653" s="4" t="s">
        <v>8</v>
      </c>
      <c r="O7653" s="4" t="s">
        <v>8</v>
      </c>
      <c r="P7653" s="4" t="s">
        <v>8</v>
      </c>
      <c r="Q7653" s="4" t="s">
        <v>8</v>
      </c>
      <c r="R7653" s="4" t="s">
        <v>8</v>
      </c>
      <c r="S7653" s="4" t="s">
        <v>8</v>
      </c>
      <c r="T7653" s="4" t="s">
        <v>8</v>
      </c>
      <c r="U7653" s="4" t="s">
        <v>8</v>
      </c>
    </row>
    <row r="7654" spans="1:21">
      <c r="A7654" t="n">
        <v>73270</v>
      </c>
      <c r="B7654" s="29" t="n">
        <v>36</v>
      </c>
      <c r="C7654" s="7" t="n">
        <v>8</v>
      </c>
      <c r="D7654" s="7" t="n">
        <v>7</v>
      </c>
      <c r="E7654" s="7" t="n">
        <v>0</v>
      </c>
      <c r="F7654" s="7" t="s">
        <v>216</v>
      </c>
      <c r="G7654" s="7" t="s">
        <v>20</v>
      </c>
      <c r="H7654" s="7" t="s">
        <v>20</v>
      </c>
      <c r="I7654" s="7" t="s">
        <v>20</v>
      </c>
      <c r="J7654" s="7" t="s">
        <v>20</v>
      </c>
      <c r="K7654" s="7" t="s">
        <v>20</v>
      </c>
      <c r="L7654" s="7" t="s">
        <v>20</v>
      </c>
      <c r="M7654" s="7" t="s">
        <v>20</v>
      </c>
      <c r="N7654" s="7" t="s">
        <v>20</v>
      </c>
      <c r="O7654" s="7" t="s">
        <v>20</v>
      </c>
      <c r="P7654" s="7" t="s">
        <v>20</v>
      </c>
      <c r="Q7654" s="7" t="s">
        <v>20</v>
      </c>
      <c r="R7654" s="7" t="s">
        <v>20</v>
      </c>
      <c r="S7654" s="7" t="s">
        <v>20</v>
      </c>
      <c r="T7654" s="7" t="s">
        <v>20</v>
      </c>
      <c r="U7654" s="7" t="s">
        <v>20</v>
      </c>
    </row>
    <row r="7655" spans="1:21">
      <c r="A7655" t="s">
        <v>4</v>
      </c>
      <c r="B7655" s="4" t="s">
        <v>5</v>
      </c>
      <c r="C7655" s="4" t="s">
        <v>7</v>
      </c>
    </row>
    <row r="7656" spans="1:21">
      <c r="A7656" t="n">
        <v>73305</v>
      </c>
      <c r="B7656" s="53" t="n">
        <v>116</v>
      </c>
      <c r="C7656" s="7" t="n">
        <v>0</v>
      </c>
    </row>
    <row r="7657" spans="1:21">
      <c r="A7657" t="s">
        <v>4</v>
      </c>
      <c r="B7657" s="4" t="s">
        <v>5</v>
      </c>
      <c r="C7657" s="4" t="s">
        <v>7</v>
      </c>
      <c r="D7657" s="4" t="s">
        <v>10</v>
      </c>
    </row>
    <row r="7658" spans="1:21">
      <c r="A7658" t="n">
        <v>73307</v>
      </c>
      <c r="B7658" s="53" t="n">
        <v>116</v>
      </c>
      <c r="C7658" s="7" t="n">
        <v>2</v>
      </c>
      <c r="D7658" s="7" t="n">
        <v>1</v>
      </c>
    </row>
    <row r="7659" spans="1:21">
      <c r="A7659" t="s">
        <v>4</v>
      </c>
      <c r="B7659" s="4" t="s">
        <v>5</v>
      </c>
      <c r="C7659" s="4" t="s">
        <v>7</v>
      </c>
      <c r="D7659" s="4" t="s">
        <v>16</v>
      </c>
    </row>
    <row r="7660" spans="1:21">
      <c r="A7660" t="n">
        <v>73311</v>
      </c>
      <c r="B7660" s="53" t="n">
        <v>116</v>
      </c>
      <c r="C7660" s="7" t="n">
        <v>5</v>
      </c>
      <c r="D7660" s="7" t="n">
        <v>1103626240</v>
      </c>
    </row>
    <row r="7661" spans="1:21">
      <c r="A7661" t="s">
        <v>4</v>
      </c>
      <c r="B7661" s="4" t="s">
        <v>5</v>
      </c>
      <c r="C7661" s="4" t="s">
        <v>7</v>
      </c>
      <c r="D7661" s="4" t="s">
        <v>10</v>
      </c>
    </row>
    <row r="7662" spans="1:21">
      <c r="A7662" t="n">
        <v>73317</v>
      </c>
      <c r="B7662" s="53" t="n">
        <v>116</v>
      </c>
      <c r="C7662" s="7" t="n">
        <v>6</v>
      </c>
      <c r="D7662" s="7" t="n">
        <v>1</v>
      </c>
    </row>
    <row r="7663" spans="1:21">
      <c r="A7663" t="s">
        <v>4</v>
      </c>
      <c r="B7663" s="4" t="s">
        <v>5</v>
      </c>
      <c r="C7663" s="4" t="s">
        <v>10</v>
      </c>
      <c r="D7663" s="4" t="s">
        <v>15</v>
      </c>
      <c r="E7663" s="4" t="s">
        <v>15</v>
      </c>
      <c r="F7663" s="4" t="s">
        <v>15</v>
      </c>
      <c r="G7663" s="4" t="s">
        <v>15</v>
      </c>
    </row>
    <row r="7664" spans="1:21">
      <c r="A7664" t="n">
        <v>73321</v>
      </c>
      <c r="B7664" s="26" t="n">
        <v>46</v>
      </c>
      <c r="C7664" s="7" t="n">
        <v>0</v>
      </c>
      <c r="D7664" s="7" t="n">
        <v>0</v>
      </c>
      <c r="E7664" s="7" t="n">
        <v>0</v>
      </c>
      <c r="F7664" s="7" t="n">
        <v>8.30000019073486</v>
      </c>
      <c r="G7664" s="7" t="n">
        <v>180</v>
      </c>
    </row>
    <row r="7665" spans="1:21">
      <c r="A7665" t="s">
        <v>4</v>
      </c>
      <c r="B7665" s="4" t="s">
        <v>5</v>
      </c>
      <c r="C7665" s="4" t="s">
        <v>10</v>
      </c>
      <c r="D7665" s="4" t="s">
        <v>15</v>
      </c>
      <c r="E7665" s="4" t="s">
        <v>15</v>
      </c>
      <c r="F7665" s="4" t="s">
        <v>15</v>
      </c>
      <c r="G7665" s="4" t="s">
        <v>15</v>
      </c>
    </row>
    <row r="7666" spans="1:21">
      <c r="A7666" t="n">
        <v>73340</v>
      </c>
      <c r="B7666" s="26" t="n">
        <v>46</v>
      </c>
      <c r="C7666" s="7" t="n">
        <v>7032</v>
      </c>
      <c r="D7666" s="7" t="n">
        <v>-0.449999988079071</v>
      </c>
      <c r="E7666" s="7" t="n">
        <v>0</v>
      </c>
      <c r="F7666" s="7" t="n">
        <v>8.5</v>
      </c>
      <c r="G7666" s="7" t="n">
        <v>180</v>
      </c>
    </row>
    <row r="7667" spans="1:21">
      <c r="A7667" t="s">
        <v>4</v>
      </c>
      <c r="B7667" s="4" t="s">
        <v>5</v>
      </c>
      <c r="C7667" s="4" t="s">
        <v>10</v>
      </c>
      <c r="D7667" s="4" t="s">
        <v>15</v>
      </c>
      <c r="E7667" s="4" t="s">
        <v>15</v>
      </c>
      <c r="F7667" s="4" t="s">
        <v>15</v>
      </c>
      <c r="G7667" s="4" t="s">
        <v>15</v>
      </c>
    </row>
    <row r="7668" spans="1:21">
      <c r="A7668" t="n">
        <v>73359</v>
      </c>
      <c r="B7668" s="26" t="n">
        <v>46</v>
      </c>
      <c r="C7668" s="7" t="n">
        <v>3</v>
      </c>
      <c r="D7668" s="7" t="n">
        <v>0.400000005960464</v>
      </c>
      <c r="E7668" s="7" t="n">
        <v>0</v>
      </c>
      <c r="F7668" s="7" t="n">
        <v>8.80000019073486</v>
      </c>
      <c r="G7668" s="7" t="n">
        <v>180</v>
      </c>
    </row>
    <row r="7669" spans="1:21">
      <c r="A7669" t="s">
        <v>4</v>
      </c>
      <c r="B7669" s="4" t="s">
        <v>5</v>
      </c>
      <c r="C7669" s="4" t="s">
        <v>10</v>
      </c>
      <c r="D7669" s="4" t="s">
        <v>15</v>
      </c>
      <c r="E7669" s="4" t="s">
        <v>15</v>
      </c>
      <c r="F7669" s="4" t="s">
        <v>15</v>
      </c>
      <c r="G7669" s="4" t="s">
        <v>15</v>
      </c>
    </row>
    <row r="7670" spans="1:21">
      <c r="A7670" t="n">
        <v>73378</v>
      </c>
      <c r="B7670" s="26" t="n">
        <v>46</v>
      </c>
      <c r="C7670" s="7" t="n">
        <v>5</v>
      </c>
      <c r="D7670" s="7" t="n">
        <v>-0.899999976158142</v>
      </c>
      <c r="E7670" s="7" t="n">
        <v>0</v>
      </c>
      <c r="F7670" s="7" t="n">
        <v>8.5</v>
      </c>
      <c r="G7670" s="7" t="n">
        <v>180</v>
      </c>
    </row>
    <row r="7671" spans="1:21">
      <c r="A7671" t="s">
        <v>4</v>
      </c>
      <c r="B7671" s="4" t="s">
        <v>5</v>
      </c>
      <c r="C7671" s="4" t="s">
        <v>10</v>
      </c>
      <c r="D7671" s="4" t="s">
        <v>15</v>
      </c>
      <c r="E7671" s="4" t="s">
        <v>15</v>
      </c>
      <c r="F7671" s="4" t="s">
        <v>15</v>
      </c>
      <c r="G7671" s="4" t="s">
        <v>15</v>
      </c>
    </row>
    <row r="7672" spans="1:21">
      <c r="A7672" t="n">
        <v>73397</v>
      </c>
      <c r="B7672" s="26" t="n">
        <v>46</v>
      </c>
      <c r="C7672" s="7" t="n">
        <v>6</v>
      </c>
      <c r="D7672" s="7" t="n">
        <v>1</v>
      </c>
      <c r="E7672" s="7" t="n">
        <v>0</v>
      </c>
      <c r="F7672" s="7" t="n">
        <v>8.39999961853027</v>
      </c>
      <c r="G7672" s="7" t="n">
        <v>180</v>
      </c>
    </row>
    <row r="7673" spans="1:21">
      <c r="A7673" t="s">
        <v>4</v>
      </c>
      <c r="B7673" s="4" t="s">
        <v>5</v>
      </c>
      <c r="C7673" s="4" t="s">
        <v>10</v>
      </c>
      <c r="D7673" s="4" t="s">
        <v>15</v>
      </c>
      <c r="E7673" s="4" t="s">
        <v>15</v>
      </c>
      <c r="F7673" s="4" t="s">
        <v>15</v>
      </c>
      <c r="G7673" s="4" t="s">
        <v>15</v>
      </c>
    </row>
    <row r="7674" spans="1:21">
      <c r="A7674" t="n">
        <v>73416</v>
      </c>
      <c r="B7674" s="26" t="n">
        <v>46</v>
      </c>
      <c r="C7674" s="7" t="n">
        <v>61489</v>
      </c>
      <c r="D7674" s="7" t="n">
        <v>-0.300000011920929</v>
      </c>
      <c r="E7674" s="7" t="n">
        <v>0</v>
      </c>
      <c r="F7674" s="7" t="n">
        <v>9.30000019073486</v>
      </c>
      <c r="G7674" s="7" t="n">
        <v>180</v>
      </c>
    </row>
    <row r="7675" spans="1:21">
      <c r="A7675" t="s">
        <v>4</v>
      </c>
      <c r="B7675" s="4" t="s">
        <v>5</v>
      </c>
      <c r="C7675" s="4" t="s">
        <v>10</v>
      </c>
      <c r="D7675" s="4" t="s">
        <v>15</v>
      </c>
      <c r="E7675" s="4" t="s">
        <v>15</v>
      </c>
      <c r="F7675" s="4" t="s">
        <v>15</v>
      </c>
      <c r="G7675" s="4" t="s">
        <v>15</v>
      </c>
    </row>
    <row r="7676" spans="1:21">
      <c r="A7676" t="n">
        <v>73435</v>
      </c>
      <c r="B7676" s="26" t="n">
        <v>46</v>
      </c>
      <c r="C7676" s="7" t="n">
        <v>61490</v>
      </c>
      <c r="D7676" s="7" t="n">
        <v>-1.14999997615814</v>
      </c>
      <c r="E7676" s="7" t="n">
        <v>0</v>
      </c>
      <c r="F7676" s="7" t="n">
        <v>9.10000038146973</v>
      </c>
      <c r="G7676" s="7" t="n">
        <v>180</v>
      </c>
    </row>
    <row r="7677" spans="1:21">
      <c r="A7677" t="s">
        <v>4</v>
      </c>
      <c r="B7677" s="4" t="s">
        <v>5</v>
      </c>
      <c r="C7677" s="4" t="s">
        <v>10</v>
      </c>
      <c r="D7677" s="4" t="s">
        <v>15</v>
      </c>
      <c r="E7677" s="4" t="s">
        <v>15</v>
      </c>
      <c r="F7677" s="4" t="s">
        <v>15</v>
      </c>
      <c r="G7677" s="4" t="s">
        <v>15</v>
      </c>
    </row>
    <row r="7678" spans="1:21">
      <c r="A7678" t="n">
        <v>73454</v>
      </c>
      <c r="B7678" s="26" t="n">
        <v>46</v>
      </c>
      <c r="C7678" s="7" t="n">
        <v>61488</v>
      </c>
      <c r="D7678" s="7" t="n">
        <v>-1.70000004768372</v>
      </c>
      <c r="E7678" s="7" t="n">
        <v>0</v>
      </c>
      <c r="F7678" s="7" t="n">
        <v>8.64999961853027</v>
      </c>
      <c r="G7678" s="7" t="n">
        <v>180</v>
      </c>
    </row>
    <row r="7679" spans="1:21">
      <c r="A7679" t="s">
        <v>4</v>
      </c>
      <c r="B7679" s="4" t="s">
        <v>5</v>
      </c>
      <c r="C7679" s="4" t="s">
        <v>10</v>
      </c>
      <c r="D7679" s="4" t="s">
        <v>15</v>
      </c>
      <c r="E7679" s="4" t="s">
        <v>15</v>
      </c>
      <c r="F7679" s="4" t="s">
        <v>15</v>
      </c>
      <c r="G7679" s="4" t="s">
        <v>15</v>
      </c>
    </row>
    <row r="7680" spans="1:21">
      <c r="A7680" t="n">
        <v>73473</v>
      </c>
      <c r="B7680" s="26" t="n">
        <v>46</v>
      </c>
      <c r="C7680" s="7" t="n">
        <v>11</v>
      </c>
      <c r="D7680" s="7" t="n">
        <v>-1.35000002384186</v>
      </c>
      <c r="E7680" s="7" t="n">
        <v>0</v>
      </c>
      <c r="F7680" s="7" t="n">
        <v>7.90000009536743</v>
      </c>
      <c r="G7680" s="7" t="n">
        <v>180</v>
      </c>
    </row>
    <row r="7681" spans="1:7">
      <c r="A7681" t="s">
        <v>4</v>
      </c>
      <c r="B7681" s="4" t="s">
        <v>5</v>
      </c>
      <c r="C7681" s="4" t="s">
        <v>10</v>
      </c>
      <c r="D7681" s="4" t="s">
        <v>15</v>
      </c>
      <c r="E7681" s="4" t="s">
        <v>15</v>
      </c>
      <c r="F7681" s="4" t="s">
        <v>15</v>
      </c>
      <c r="G7681" s="4" t="s">
        <v>15</v>
      </c>
    </row>
    <row r="7682" spans="1:7">
      <c r="A7682" t="n">
        <v>73492</v>
      </c>
      <c r="B7682" s="26" t="n">
        <v>46</v>
      </c>
      <c r="C7682" s="7" t="n">
        <v>1590</v>
      </c>
      <c r="D7682" s="7" t="n">
        <v>0</v>
      </c>
      <c r="E7682" s="7" t="n">
        <v>0</v>
      </c>
      <c r="F7682" s="7" t="n">
        <v>6.59999990463257</v>
      </c>
      <c r="G7682" s="7" t="n">
        <v>0</v>
      </c>
    </row>
    <row r="7683" spans="1:7">
      <c r="A7683" t="s">
        <v>4</v>
      </c>
      <c r="B7683" s="4" t="s">
        <v>5</v>
      </c>
      <c r="C7683" s="4" t="s">
        <v>7</v>
      </c>
      <c r="D7683" s="4" t="s">
        <v>7</v>
      </c>
      <c r="E7683" s="4" t="s">
        <v>16</v>
      </c>
      <c r="F7683" s="4" t="s">
        <v>7</v>
      </c>
      <c r="G7683" s="4" t="s">
        <v>7</v>
      </c>
    </row>
    <row r="7684" spans="1:7">
      <c r="A7684" t="n">
        <v>73511</v>
      </c>
      <c r="B7684" s="80" t="n">
        <v>18</v>
      </c>
      <c r="C7684" s="7" t="n">
        <v>0</v>
      </c>
      <c r="D7684" s="7" t="n">
        <v>0</v>
      </c>
      <c r="E7684" s="7" t="n">
        <v>0</v>
      </c>
      <c r="F7684" s="7" t="n">
        <v>19</v>
      </c>
      <c r="G7684" s="7" t="n">
        <v>1</v>
      </c>
    </row>
    <row r="7685" spans="1:7">
      <c r="A7685" t="s">
        <v>4</v>
      </c>
      <c r="B7685" s="4" t="s">
        <v>5</v>
      </c>
      <c r="C7685" s="4" t="s">
        <v>7</v>
      </c>
      <c r="D7685" s="13" t="s">
        <v>12</v>
      </c>
      <c r="E7685" s="4" t="s">
        <v>5</v>
      </c>
      <c r="F7685" s="4" t="s">
        <v>7</v>
      </c>
      <c r="G7685" s="4" t="s">
        <v>10</v>
      </c>
      <c r="H7685" s="13" t="s">
        <v>13</v>
      </c>
      <c r="I7685" s="4" t="s">
        <v>7</v>
      </c>
      <c r="J7685" s="4" t="s">
        <v>7</v>
      </c>
      <c r="K7685" s="4" t="s">
        <v>11</v>
      </c>
    </row>
    <row r="7686" spans="1:7">
      <c r="A7686" t="n">
        <v>73520</v>
      </c>
      <c r="B7686" s="9" t="n">
        <v>5</v>
      </c>
      <c r="C7686" s="7" t="n">
        <v>28</v>
      </c>
      <c r="D7686" s="13" t="s">
        <v>3</v>
      </c>
      <c r="E7686" s="48" t="n">
        <v>64</v>
      </c>
      <c r="F7686" s="7" t="n">
        <v>5</v>
      </c>
      <c r="G7686" s="7" t="n">
        <v>9</v>
      </c>
      <c r="H7686" s="13" t="s">
        <v>3</v>
      </c>
      <c r="I7686" s="7" t="n">
        <v>8</v>
      </c>
      <c r="J7686" s="7" t="n">
        <v>1</v>
      </c>
      <c r="K7686" s="10" t="n">
        <f t="normal" ca="1">A7696</f>
        <v>0</v>
      </c>
    </row>
    <row r="7687" spans="1:7">
      <c r="A7687" t="s">
        <v>4</v>
      </c>
      <c r="B7687" s="4" t="s">
        <v>5</v>
      </c>
      <c r="C7687" s="4" t="s">
        <v>7</v>
      </c>
      <c r="D7687" s="4" t="s">
        <v>10</v>
      </c>
      <c r="E7687" s="4" t="s">
        <v>7</v>
      </c>
      <c r="F7687" s="4" t="s">
        <v>8</v>
      </c>
      <c r="G7687" s="4" t="s">
        <v>8</v>
      </c>
      <c r="H7687" s="4" t="s">
        <v>8</v>
      </c>
      <c r="I7687" s="4" t="s">
        <v>8</v>
      </c>
      <c r="J7687" s="4" t="s">
        <v>8</v>
      </c>
      <c r="K7687" s="4" t="s">
        <v>8</v>
      </c>
      <c r="L7687" s="4" t="s">
        <v>8</v>
      </c>
      <c r="M7687" s="4" t="s">
        <v>8</v>
      </c>
      <c r="N7687" s="4" t="s">
        <v>8</v>
      </c>
      <c r="O7687" s="4" t="s">
        <v>8</v>
      </c>
      <c r="P7687" s="4" t="s">
        <v>8</v>
      </c>
      <c r="Q7687" s="4" t="s">
        <v>8</v>
      </c>
      <c r="R7687" s="4" t="s">
        <v>8</v>
      </c>
      <c r="S7687" s="4" t="s">
        <v>8</v>
      </c>
      <c r="T7687" s="4" t="s">
        <v>8</v>
      </c>
      <c r="U7687" s="4" t="s">
        <v>8</v>
      </c>
    </row>
    <row r="7688" spans="1:7">
      <c r="A7688" t="n">
        <v>73532</v>
      </c>
      <c r="B7688" s="29" t="n">
        <v>36</v>
      </c>
      <c r="C7688" s="7" t="n">
        <v>8</v>
      </c>
      <c r="D7688" s="7" t="n">
        <v>6</v>
      </c>
      <c r="E7688" s="7" t="n">
        <v>0</v>
      </c>
      <c r="F7688" s="7" t="s">
        <v>696</v>
      </c>
      <c r="G7688" s="7" t="s">
        <v>243</v>
      </c>
      <c r="H7688" s="7" t="s">
        <v>697</v>
      </c>
      <c r="I7688" s="7" t="s">
        <v>698</v>
      </c>
      <c r="J7688" s="7" t="s">
        <v>20</v>
      </c>
      <c r="K7688" s="7" t="s">
        <v>20</v>
      </c>
      <c r="L7688" s="7" t="s">
        <v>20</v>
      </c>
      <c r="M7688" s="7" t="s">
        <v>20</v>
      </c>
      <c r="N7688" s="7" t="s">
        <v>20</v>
      </c>
      <c r="O7688" s="7" t="s">
        <v>20</v>
      </c>
      <c r="P7688" s="7" t="s">
        <v>20</v>
      </c>
      <c r="Q7688" s="7" t="s">
        <v>20</v>
      </c>
      <c r="R7688" s="7" t="s">
        <v>20</v>
      </c>
      <c r="S7688" s="7" t="s">
        <v>20</v>
      </c>
      <c r="T7688" s="7" t="s">
        <v>20</v>
      </c>
      <c r="U7688" s="7" t="s">
        <v>20</v>
      </c>
    </row>
    <row r="7689" spans="1:7">
      <c r="A7689" t="s">
        <v>4</v>
      </c>
      <c r="B7689" s="4" t="s">
        <v>5</v>
      </c>
      <c r="C7689" s="4" t="s">
        <v>7</v>
      </c>
      <c r="D7689" s="4" t="s">
        <v>10</v>
      </c>
      <c r="E7689" s="4" t="s">
        <v>7</v>
      </c>
      <c r="F7689" s="4" t="s">
        <v>8</v>
      </c>
      <c r="G7689" s="4" t="s">
        <v>8</v>
      </c>
      <c r="H7689" s="4" t="s">
        <v>8</v>
      </c>
      <c r="I7689" s="4" t="s">
        <v>8</v>
      </c>
      <c r="J7689" s="4" t="s">
        <v>8</v>
      </c>
      <c r="K7689" s="4" t="s">
        <v>8</v>
      </c>
      <c r="L7689" s="4" t="s">
        <v>8</v>
      </c>
      <c r="M7689" s="4" t="s">
        <v>8</v>
      </c>
      <c r="N7689" s="4" t="s">
        <v>8</v>
      </c>
      <c r="O7689" s="4" t="s">
        <v>8</v>
      </c>
      <c r="P7689" s="4" t="s">
        <v>8</v>
      </c>
      <c r="Q7689" s="4" t="s">
        <v>8</v>
      </c>
      <c r="R7689" s="4" t="s">
        <v>8</v>
      </c>
      <c r="S7689" s="4" t="s">
        <v>8</v>
      </c>
      <c r="T7689" s="4" t="s">
        <v>8</v>
      </c>
      <c r="U7689" s="4" t="s">
        <v>8</v>
      </c>
    </row>
    <row r="7690" spans="1:7">
      <c r="A7690" t="n">
        <v>73598</v>
      </c>
      <c r="B7690" s="29" t="n">
        <v>36</v>
      </c>
      <c r="C7690" s="7" t="n">
        <v>8</v>
      </c>
      <c r="D7690" s="7" t="n">
        <v>9</v>
      </c>
      <c r="E7690" s="7" t="n">
        <v>0</v>
      </c>
      <c r="F7690" s="7" t="s">
        <v>699</v>
      </c>
      <c r="G7690" s="7" t="s">
        <v>700</v>
      </c>
      <c r="H7690" s="7" t="s">
        <v>701</v>
      </c>
      <c r="I7690" s="7" t="s">
        <v>20</v>
      </c>
      <c r="J7690" s="7" t="s">
        <v>20</v>
      </c>
      <c r="K7690" s="7" t="s">
        <v>20</v>
      </c>
      <c r="L7690" s="7" t="s">
        <v>20</v>
      </c>
      <c r="M7690" s="7" t="s">
        <v>20</v>
      </c>
      <c r="N7690" s="7" t="s">
        <v>20</v>
      </c>
      <c r="O7690" s="7" t="s">
        <v>20</v>
      </c>
      <c r="P7690" s="7" t="s">
        <v>20</v>
      </c>
      <c r="Q7690" s="7" t="s">
        <v>20</v>
      </c>
      <c r="R7690" s="7" t="s">
        <v>20</v>
      </c>
      <c r="S7690" s="7" t="s">
        <v>20</v>
      </c>
      <c r="T7690" s="7" t="s">
        <v>20</v>
      </c>
      <c r="U7690" s="7" t="s">
        <v>20</v>
      </c>
    </row>
    <row r="7691" spans="1:7">
      <c r="A7691" t="s">
        <v>4</v>
      </c>
      <c r="B7691" s="4" t="s">
        <v>5</v>
      </c>
      <c r="C7691" s="4" t="s">
        <v>10</v>
      </c>
      <c r="D7691" s="4" t="s">
        <v>7</v>
      </c>
      <c r="E7691" s="4" t="s">
        <v>7</v>
      </c>
      <c r="F7691" s="4" t="s">
        <v>8</v>
      </c>
    </row>
    <row r="7692" spans="1:7">
      <c r="A7692" t="n">
        <v>73653</v>
      </c>
      <c r="B7692" s="23" t="n">
        <v>20</v>
      </c>
      <c r="C7692" s="7" t="n">
        <v>9</v>
      </c>
      <c r="D7692" s="7" t="n">
        <v>3</v>
      </c>
      <c r="E7692" s="7" t="n">
        <v>11</v>
      </c>
      <c r="F7692" s="7" t="s">
        <v>702</v>
      </c>
    </row>
    <row r="7693" spans="1:7">
      <c r="A7693" t="s">
        <v>4</v>
      </c>
      <c r="B7693" s="4" t="s">
        <v>5</v>
      </c>
      <c r="C7693" s="4" t="s">
        <v>10</v>
      </c>
      <c r="D7693" s="4" t="s">
        <v>7</v>
      </c>
    </row>
    <row r="7694" spans="1:7">
      <c r="A7694" t="n">
        <v>73679</v>
      </c>
      <c r="B7694" s="85" t="n">
        <v>67</v>
      </c>
      <c r="C7694" s="7" t="n">
        <v>9</v>
      </c>
      <c r="D7694" s="7" t="n">
        <v>3</v>
      </c>
    </row>
    <row r="7695" spans="1:7">
      <c r="A7695" t="s">
        <v>4</v>
      </c>
      <c r="B7695" s="4" t="s">
        <v>5</v>
      </c>
      <c r="C7695" s="4" t="s">
        <v>7</v>
      </c>
      <c r="D7695" s="13" t="s">
        <v>12</v>
      </c>
      <c r="E7695" s="4" t="s">
        <v>5</v>
      </c>
      <c r="F7695" s="4" t="s">
        <v>7</v>
      </c>
      <c r="G7695" s="4" t="s">
        <v>10</v>
      </c>
      <c r="H7695" s="13" t="s">
        <v>13</v>
      </c>
      <c r="I7695" s="4" t="s">
        <v>7</v>
      </c>
      <c r="J7695" s="4" t="s">
        <v>7</v>
      </c>
      <c r="K7695" s="4" t="s">
        <v>11</v>
      </c>
    </row>
    <row r="7696" spans="1:7">
      <c r="A7696" t="n">
        <v>73683</v>
      </c>
      <c r="B7696" s="9" t="n">
        <v>5</v>
      </c>
      <c r="C7696" s="7" t="n">
        <v>28</v>
      </c>
      <c r="D7696" s="13" t="s">
        <v>3</v>
      </c>
      <c r="E7696" s="48" t="n">
        <v>64</v>
      </c>
      <c r="F7696" s="7" t="n">
        <v>5</v>
      </c>
      <c r="G7696" s="7" t="n">
        <v>7</v>
      </c>
      <c r="H7696" s="13" t="s">
        <v>3</v>
      </c>
      <c r="I7696" s="7" t="n">
        <v>8</v>
      </c>
      <c r="J7696" s="7" t="n">
        <v>1</v>
      </c>
      <c r="K7696" s="10" t="n">
        <f t="normal" ca="1">A7702</f>
        <v>0</v>
      </c>
    </row>
    <row r="7697" spans="1:21">
      <c r="A7697" t="s">
        <v>4</v>
      </c>
      <c r="B7697" s="4" t="s">
        <v>5</v>
      </c>
      <c r="C7697" s="4" t="s">
        <v>10</v>
      </c>
      <c r="D7697" s="4" t="s">
        <v>7</v>
      </c>
      <c r="E7697" s="4" t="s">
        <v>7</v>
      </c>
      <c r="F7697" s="4" t="s">
        <v>8</v>
      </c>
    </row>
    <row r="7698" spans="1:21">
      <c r="A7698" t="n">
        <v>73695</v>
      </c>
      <c r="B7698" s="23" t="n">
        <v>20</v>
      </c>
      <c r="C7698" s="7" t="n">
        <v>7</v>
      </c>
      <c r="D7698" s="7" t="n">
        <v>3</v>
      </c>
      <c r="E7698" s="7" t="n">
        <v>11</v>
      </c>
      <c r="F7698" s="7" t="s">
        <v>702</v>
      </c>
    </row>
    <row r="7699" spans="1:21">
      <c r="A7699" t="s">
        <v>4</v>
      </c>
      <c r="B7699" s="4" t="s">
        <v>5</v>
      </c>
      <c r="C7699" s="4" t="s">
        <v>10</v>
      </c>
      <c r="D7699" s="4" t="s">
        <v>7</v>
      </c>
    </row>
    <row r="7700" spans="1:21">
      <c r="A7700" t="n">
        <v>73721</v>
      </c>
      <c r="B7700" s="85" t="n">
        <v>67</v>
      </c>
      <c r="C7700" s="7" t="n">
        <v>7</v>
      </c>
      <c r="D7700" s="7" t="n">
        <v>3</v>
      </c>
    </row>
    <row r="7701" spans="1:21">
      <c r="A7701" t="s">
        <v>4</v>
      </c>
      <c r="B7701" s="4" t="s">
        <v>5</v>
      </c>
      <c r="C7701" s="4" t="s">
        <v>7</v>
      </c>
      <c r="D7701" s="13" t="s">
        <v>12</v>
      </c>
      <c r="E7701" s="4" t="s">
        <v>5</v>
      </c>
      <c r="F7701" s="4" t="s">
        <v>7</v>
      </c>
      <c r="G7701" s="4" t="s">
        <v>10</v>
      </c>
      <c r="H7701" s="13" t="s">
        <v>13</v>
      </c>
      <c r="I7701" s="4" t="s">
        <v>7</v>
      </c>
      <c r="J7701" s="4" t="s">
        <v>7</v>
      </c>
      <c r="K7701" s="4" t="s">
        <v>11</v>
      </c>
    </row>
    <row r="7702" spans="1:21">
      <c r="A7702" t="n">
        <v>73725</v>
      </c>
      <c r="B7702" s="9" t="n">
        <v>5</v>
      </c>
      <c r="C7702" s="7" t="n">
        <v>28</v>
      </c>
      <c r="D7702" s="13" t="s">
        <v>3</v>
      </c>
      <c r="E7702" s="48" t="n">
        <v>64</v>
      </c>
      <c r="F7702" s="7" t="n">
        <v>5</v>
      </c>
      <c r="G7702" s="7" t="n">
        <v>1</v>
      </c>
      <c r="H7702" s="13" t="s">
        <v>3</v>
      </c>
      <c r="I7702" s="7" t="n">
        <v>8</v>
      </c>
      <c r="J7702" s="7" t="n">
        <v>1</v>
      </c>
      <c r="K7702" s="10" t="n">
        <f t="normal" ca="1">A7708</f>
        <v>0</v>
      </c>
    </row>
    <row r="7703" spans="1:21">
      <c r="A7703" t="s">
        <v>4</v>
      </c>
      <c r="B7703" s="4" t="s">
        <v>5</v>
      </c>
      <c r="C7703" s="4" t="s">
        <v>10</v>
      </c>
      <c r="D7703" s="4" t="s">
        <v>7</v>
      </c>
      <c r="E7703" s="4" t="s">
        <v>7</v>
      </c>
      <c r="F7703" s="4" t="s">
        <v>8</v>
      </c>
    </row>
    <row r="7704" spans="1:21">
      <c r="A7704" t="n">
        <v>73737</v>
      </c>
      <c r="B7704" s="23" t="n">
        <v>20</v>
      </c>
      <c r="C7704" s="7" t="n">
        <v>1</v>
      </c>
      <c r="D7704" s="7" t="n">
        <v>3</v>
      </c>
      <c r="E7704" s="7" t="n">
        <v>11</v>
      </c>
      <c r="F7704" s="7" t="s">
        <v>702</v>
      </c>
    </row>
    <row r="7705" spans="1:21">
      <c r="A7705" t="s">
        <v>4</v>
      </c>
      <c r="B7705" s="4" t="s">
        <v>5</v>
      </c>
      <c r="C7705" s="4" t="s">
        <v>10</v>
      </c>
      <c r="D7705" s="4" t="s">
        <v>7</v>
      </c>
    </row>
    <row r="7706" spans="1:21">
      <c r="A7706" t="n">
        <v>73763</v>
      </c>
      <c r="B7706" s="85" t="n">
        <v>67</v>
      </c>
      <c r="C7706" s="7" t="n">
        <v>1</v>
      </c>
      <c r="D7706" s="7" t="n">
        <v>3</v>
      </c>
    </row>
    <row r="7707" spans="1:21">
      <c r="A7707" t="s">
        <v>4</v>
      </c>
      <c r="B7707" s="4" t="s">
        <v>5</v>
      </c>
      <c r="C7707" s="4" t="s">
        <v>7</v>
      </c>
      <c r="D7707" s="13" t="s">
        <v>12</v>
      </c>
      <c r="E7707" s="4" t="s">
        <v>5</v>
      </c>
      <c r="F7707" s="4" t="s">
        <v>7</v>
      </c>
      <c r="G7707" s="4" t="s">
        <v>10</v>
      </c>
      <c r="H7707" s="13" t="s">
        <v>13</v>
      </c>
      <c r="I7707" s="4" t="s">
        <v>7</v>
      </c>
      <c r="J7707" s="4" t="s">
        <v>7</v>
      </c>
      <c r="K7707" s="4" t="s">
        <v>11</v>
      </c>
    </row>
    <row r="7708" spans="1:21">
      <c r="A7708" t="n">
        <v>73767</v>
      </c>
      <c r="B7708" s="9" t="n">
        <v>5</v>
      </c>
      <c r="C7708" s="7" t="n">
        <v>28</v>
      </c>
      <c r="D7708" s="13" t="s">
        <v>3</v>
      </c>
      <c r="E7708" s="48" t="n">
        <v>64</v>
      </c>
      <c r="F7708" s="7" t="n">
        <v>5</v>
      </c>
      <c r="G7708" s="7" t="n">
        <v>2</v>
      </c>
      <c r="H7708" s="13" t="s">
        <v>3</v>
      </c>
      <c r="I7708" s="7" t="n">
        <v>8</v>
      </c>
      <c r="J7708" s="7" t="n">
        <v>1</v>
      </c>
      <c r="K7708" s="10" t="n">
        <f t="normal" ca="1">A7714</f>
        <v>0</v>
      </c>
    </row>
    <row r="7709" spans="1:21">
      <c r="A7709" t="s">
        <v>4</v>
      </c>
      <c r="B7709" s="4" t="s">
        <v>5</v>
      </c>
      <c r="C7709" s="4" t="s">
        <v>10</v>
      </c>
      <c r="D7709" s="4" t="s">
        <v>7</v>
      </c>
      <c r="E7709" s="4" t="s">
        <v>7</v>
      </c>
      <c r="F7709" s="4" t="s">
        <v>8</v>
      </c>
    </row>
    <row r="7710" spans="1:21">
      <c r="A7710" t="n">
        <v>73779</v>
      </c>
      <c r="B7710" s="23" t="n">
        <v>20</v>
      </c>
      <c r="C7710" s="7" t="n">
        <v>2</v>
      </c>
      <c r="D7710" s="7" t="n">
        <v>3</v>
      </c>
      <c r="E7710" s="7" t="n">
        <v>11</v>
      </c>
      <c r="F7710" s="7" t="s">
        <v>702</v>
      </c>
    </row>
    <row r="7711" spans="1:21">
      <c r="A7711" t="s">
        <v>4</v>
      </c>
      <c r="B7711" s="4" t="s">
        <v>5</v>
      </c>
      <c r="C7711" s="4" t="s">
        <v>10</v>
      </c>
      <c r="D7711" s="4" t="s">
        <v>7</v>
      </c>
    </row>
    <row r="7712" spans="1:21">
      <c r="A7712" t="n">
        <v>73805</v>
      </c>
      <c r="B7712" s="85" t="n">
        <v>67</v>
      </c>
      <c r="C7712" s="7" t="n">
        <v>2</v>
      </c>
      <c r="D7712" s="7" t="n">
        <v>3</v>
      </c>
    </row>
    <row r="7713" spans="1:11">
      <c r="A7713" t="s">
        <v>4</v>
      </c>
      <c r="B7713" s="4" t="s">
        <v>5</v>
      </c>
      <c r="C7713" s="4" t="s">
        <v>7</v>
      </c>
      <c r="D7713" s="13" t="s">
        <v>12</v>
      </c>
      <c r="E7713" s="4" t="s">
        <v>5</v>
      </c>
      <c r="F7713" s="4" t="s">
        <v>7</v>
      </c>
      <c r="G7713" s="4" t="s">
        <v>10</v>
      </c>
      <c r="H7713" s="13" t="s">
        <v>13</v>
      </c>
      <c r="I7713" s="4" t="s">
        <v>7</v>
      </c>
      <c r="J7713" s="4" t="s">
        <v>7</v>
      </c>
      <c r="K7713" s="4" t="s">
        <v>11</v>
      </c>
    </row>
    <row r="7714" spans="1:11">
      <c r="A7714" t="n">
        <v>73809</v>
      </c>
      <c r="B7714" s="9" t="n">
        <v>5</v>
      </c>
      <c r="C7714" s="7" t="n">
        <v>28</v>
      </c>
      <c r="D7714" s="13" t="s">
        <v>3</v>
      </c>
      <c r="E7714" s="48" t="n">
        <v>64</v>
      </c>
      <c r="F7714" s="7" t="n">
        <v>5</v>
      </c>
      <c r="G7714" s="7" t="n">
        <v>4</v>
      </c>
      <c r="H7714" s="13" t="s">
        <v>3</v>
      </c>
      <c r="I7714" s="7" t="n">
        <v>8</v>
      </c>
      <c r="J7714" s="7" t="n">
        <v>1</v>
      </c>
      <c r="K7714" s="10" t="n">
        <f t="normal" ca="1">A7722</f>
        <v>0</v>
      </c>
    </row>
    <row r="7715" spans="1:11">
      <c r="A7715" t="s">
        <v>4</v>
      </c>
      <c r="B7715" s="4" t="s">
        <v>5</v>
      </c>
      <c r="C7715" s="4" t="s">
        <v>7</v>
      </c>
      <c r="D7715" s="4" t="s">
        <v>10</v>
      </c>
      <c r="E7715" s="4" t="s">
        <v>7</v>
      </c>
      <c r="F7715" s="4" t="s">
        <v>8</v>
      </c>
      <c r="G7715" s="4" t="s">
        <v>8</v>
      </c>
      <c r="H7715" s="4" t="s">
        <v>8</v>
      </c>
      <c r="I7715" s="4" t="s">
        <v>8</v>
      </c>
      <c r="J7715" s="4" t="s">
        <v>8</v>
      </c>
      <c r="K7715" s="4" t="s">
        <v>8</v>
      </c>
      <c r="L7715" s="4" t="s">
        <v>8</v>
      </c>
      <c r="M7715" s="4" t="s">
        <v>8</v>
      </c>
      <c r="N7715" s="4" t="s">
        <v>8</v>
      </c>
      <c r="O7715" s="4" t="s">
        <v>8</v>
      </c>
      <c r="P7715" s="4" t="s">
        <v>8</v>
      </c>
      <c r="Q7715" s="4" t="s">
        <v>8</v>
      </c>
      <c r="R7715" s="4" t="s">
        <v>8</v>
      </c>
      <c r="S7715" s="4" t="s">
        <v>8</v>
      </c>
      <c r="T7715" s="4" t="s">
        <v>8</v>
      </c>
      <c r="U7715" s="4" t="s">
        <v>8</v>
      </c>
    </row>
    <row r="7716" spans="1:11">
      <c r="A7716" t="n">
        <v>73821</v>
      </c>
      <c r="B7716" s="29" t="n">
        <v>36</v>
      </c>
      <c r="C7716" s="7" t="n">
        <v>8</v>
      </c>
      <c r="D7716" s="7" t="n">
        <v>6</v>
      </c>
      <c r="E7716" s="7" t="n">
        <v>0</v>
      </c>
      <c r="F7716" s="7" t="s">
        <v>698</v>
      </c>
      <c r="G7716" s="7" t="s">
        <v>20</v>
      </c>
      <c r="H7716" s="7" t="s">
        <v>20</v>
      </c>
      <c r="I7716" s="7" t="s">
        <v>20</v>
      </c>
      <c r="J7716" s="7" t="s">
        <v>20</v>
      </c>
      <c r="K7716" s="7" t="s">
        <v>20</v>
      </c>
      <c r="L7716" s="7" t="s">
        <v>20</v>
      </c>
      <c r="M7716" s="7" t="s">
        <v>20</v>
      </c>
      <c r="N7716" s="7" t="s">
        <v>20</v>
      </c>
      <c r="O7716" s="7" t="s">
        <v>20</v>
      </c>
      <c r="P7716" s="7" t="s">
        <v>20</v>
      </c>
      <c r="Q7716" s="7" t="s">
        <v>20</v>
      </c>
      <c r="R7716" s="7" t="s">
        <v>20</v>
      </c>
      <c r="S7716" s="7" t="s">
        <v>20</v>
      </c>
      <c r="T7716" s="7" t="s">
        <v>20</v>
      </c>
      <c r="U7716" s="7" t="s">
        <v>20</v>
      </c>
    </row>
    <row r="7717" spans="1:11">
      <c r="A7717" t="s">
        <v>4</v>
      </c>
      <c r="B7717" s="4" t="s">
        <v>5</v>
      </c>
      <c r="C7717" s="4" t="s">
        <v>10</v>
      </c>
      <c r="D7717" s="4" t="s">
        <v>7</v>
      </c>
      <c r="E7717" s="4" t="s">
        <v>7</v>
      </c>
      <c r="F7717" s="4" t="s">
        <v>8</v>
      </c>
    </row>
    <row r="7718" spans="1:11">
      <c r="A7718" t="n">
        <v>73855</v>
      </c>
      <c r="B7718" s="23" t="n">
        <v>20</v>
      </c>
      <c r="C7718" s="7" t="n">
        <v>4</v>
      </c>
      <c r="D7718" s="7" t="n">
        <v>3</v>
      </c>
      <c r="E7718" s="7" t="n">
        <v>11</v>
      </c>
      <c r="F7718" s="7" t="s">
        <v>702</v>
      </c>
    </row>
    <row r="7719" spans="1:11">
      <c r="A7719" t="s">
        <v>4</v>
      </c>
      <c r="B7719" s="4" t="s">
        <v>5</v>
      </c>
      <c r="C7719" s="4" t="s">
        <v>10</v>
      </c>
      <c r="D7719" s="4" t="s">
        <v>7</v>
      </c>
    </row>
    <row r="7720" spans="1:11">
      <c r="A7720" t="n">
        <v>73881</v>
      </c>
      <c r="B7720" s="85" t="n">
        <v>67</v>
      </c>
      <c r="C7720" s="7" t="n">
        <v>4</v>
      </c>
      <c r="D7720" s="7" t="n">
        <v>3</v>
      </c>
    </row>
    <row r="7721" spans="1:11">
      <c r="A7721" t="s">
        <v>4</v>
      </c>
      <c r="B7721" s="4" t="s">
        <v>5</v>
      </c>
      <c r="C7721" s="4" t="s">
        <v>7</v>
      </c>
      <c r="D7721" s="13" t="s">
        <v>12</v>
      </c>
      <c r="E7721" s="4" t="s">
        <v>5</v>
      </c>
      <c r="F7721" s="4" t="s">
        <v>7</v>
      </c>
      <c r="G7721" s="4" t="s">
        <v>10</v>
      </c>
      <c r="H7721" s="13" t="s">
        <v>13</v>
      </c>
      <c r="I7721" s="4" t="s">
        <v>7</v>
      </c>
      <c r="J7721" s="4" t="s">
        <v>7</v>
      </c>
      <c r="K7721" s="4" t="s">
        <v>11</v>
      </c>
    </row>
    <row r="7722" spans="1:11">
      <c r="A7722" t="n">
        <v>73885</v>
      </c>
      <c r="B7722" s="9" t="n">
        <v>5</v>
      </c>
      <c r="C7722" s="7" t="n">
        <v>28</v>
      </c>
      <c r="D7722" s="13" t="s">
        <v>3</v>
      </c>
      <c r="E7722" s="48" t="n">
        <v>64</v>
      </c>
      <c r="F7722" s="7" t="n">
        <v>5</v>
      </c>
      <c r="G7722" s="7" t="n">
        <v>8</v>
      </c>
      <c r="H7722" s="13" t="s">
        <v>3</v>
      </c>
      <c r="I7722" s="7" t="n">
        <v>8</v>
      </c>
      <c r="J7722" s="7" t="n">
        <v>1</v>
      </c>
      <c r="K7722" s="10" t="n">
        <f t="normal" ca="1">A7728</f>
        <v>0</v>
      </c>
    </row>
    <row r="7723" spans="1:11">
      <c r="A7723" t="s">
        <v>4</v>
      </c>
      <c r="B7723" s="4" t="s">
        <v>5</v>
      </c>
      <c r="C7723" s="4" t="s">
        <v>10</v>
      </c>
      <c r="D7723" s="4" t="s">
        <v>7</v>
      </c>
      <c r="E7723" s="4" t="s">
        <v>7</v>
      </c>
      <c r="F7723" s="4" t="s">
        <v>8</v>
      </c>
    </row>
    <row r="7724" spans="1:11">
      <c r="A7724" t="n">
        <v>73897</v>
      </c>
      <c r="B7724" s="23" t="n">
        <v>20</v>
      </c>
      <c r="C7724" s="7" t="n">
        <v>8</v>
      </c>
      <c r="D7724" s="7" t="n">
        <v>3</v>
      </c>
      <c r="E7724" s="7" t="n">
        <v>11</v>
      </c>
      <c r="F7724" s="7" t="s">
        <v>702</v>
      </c>
    </row>
    <row r="7725" spans="1:11">
      <c r="A7725" t="s">
        <v>4</v>
      </c>
      <c r="B7725" s="4" t="s">
        <v>5</v>
      </c>
      <c r="C7725" s="4" t="s">
        <v>10</v>
      </c>
      <c r="D7725" s="4" t="s">
        <v>7</v>
      </c>
    </row>
    <row r="7726" spans="1:11">
      <c r="A7726" t="n">
        <v>73923</v>
      </c>
      <c r="B7726" s="85" t="n">
        <v>67</v>
      </c>
      <c r="C7726" s="7" t="n">
        <v>8</v>
      </c>
      <c r="D7726" s="7" t="n">
        <v>3</v>
      </c>
    </row>
    <row r="7727" spans="1:11">
      <c r="A7727" t="s">
        <v>4</v>
      </c>
      <c r="B7727" s="4" t="s">
        <v>5</v>
      </c>
      <c r="C7727" s="4" t="s">
        <v>7</v>
      </c>
      <c r="D7727" s="13" t="s">
        <v>12</v>
      </c>
      <c r="E7727" s="4" t="s">
        <v>5</v>
      </c>
      <c r="F7727" s="4" t="s">
        <v>7</v>
      </c>
      <c r="G7727" s="4" t="s">
        <v>10</v>
      </c>
      <c r="H7727" s="13" t="s">
        <v>13</v>
      </c>
      <c r="I7727" s="4" t="s">
        <v>7</v>
      </c>
      <c r="J7727" s="4" t="s">
        <v>7</v>
      </c>
      <c r="K7727" s="4" t="s">
        <v>11</v>
      </c>
    </row>
    <row r="7728" spans="1:11">
      <c r="A7728" t="n">
        <v>73927</v>
      </c>
      <c r="B7728" s="9" t="n">
        <v>5</v>
      </c>
      <c r="C7728" s="7" t="n">
        <v>28</v>
      </c>
      <c r="D7728" s="13" t="s">
        <v>3</v>
      </c>
      <c r="E7728" s="48" t="n">
        <v>64</v>
      </c>
      <c r="F7728" s="7" t="n">
        <v>5</v>
      </c>
      <c r="G7728" s="7" t="n">
        <v>16</v>
      </c>
      <c r="H7728" s="13" t="s">
        <v>3</v>
      </c>
      <c r="I7728" s="7" t="n">
        <v>8</v>
      </c>
      <c r="J7728" s="7" t="n">
        <v>1</v>
      </c>
      <c r="K7728" s="10" t="n">
        <f t="normal" ca="1">A7734</f>
        <v>0</v>
      </c>
    </row>
    <row r="7729" spans="1:21">
      <c r="A7729" t="s">
        <v>4</v>
      </c>
      <c r="B7729" s="4" t="s">
        <v>5</v>
      </c>
      <c r="C7729" s="4" t="s">
        <v>10</v>
      </c>
      <c r="D7729" s="4" t="s">
        <v>7</v>
      </c>
      <c r="E7729" s="4" t="s">
        <v>7</v>
      </c>
      <c r="F7729" s="4" t="s">
        <v>8</v>
      </c>
    </row>
    <row r="7730" spans="1:21">
      <c r="A7730" t="n">
        <v>73939</v>
      </c>
      <c r="B7730" s="23" t="n">
        <v>20</v>
      </c>
      <c r="C7730" s="7" t="n">
        <v>16</v>
      </c>
      <c r="D7730" s="7" t="n">
        <v>3</v>
      </c>
      <c r="E7730" s="7" t="n">
        <v>11</v>
      </c>
      <c r="F7730" s="7" t="s">
        <v>702</v>
      </c>
    </row>
    <row r="7731" spans="1:21">
      <c r="A7731" t="s">
        <v>4</v>
      </c>
      <c r="B7731" s="4" t="s">
        <v>5</v>
      </c>
      <c r="C7731" s="4" t="s">
        <v>10</v>
      </c>
      <c r="D7731" s="4" t="s">
        <v>7</v>
      </c>
    </row>
    <row r="7732" spans="1:21">
      <c r="A7732" t="n">
        <v>73965</v>
      </c>
      <c r="B7732" s="85" t="n">
        <v>67</v>
      </c>
      <c r="C7732" s="7" t="n">
        <v>16</v>
      </c>
      <c r="D7732" s="7" t="n">
        <v>3</v>
      </c>
    </row>
    <row r="7733" spans="1:21">
      <c r="A7733" t="s">
        <v>4</v>
      </c>
      <c r="B7733" s="4" t="s">
        <v>5</v>
      </c>
      <c r="C7733" s="4" t="s">
        <v>7</v>
      </c>
      <c r="D7733" s="13" t="s">
        <v>12</v>
      </c>
      <c r="E7733" s="4" t="s">
        <v>5</v>
      </c>
      <c r="F7733" s="4" t="s">
        <v>7</v>
      </c>
      <c r="G7733" s="4" t="s">
        <v>10</v>
      </c>
      <c r="H7733" s="13" t="s">
        <v>13</v>
      </c>
      <c r="I7733" s="4" t="s">
        <v>7</v>
      </c>
      <c r="J7733" s="4" t="s">
        <v>7</v>
      </c>
      <c r="K7733" s="4" t="s">
        <v>11</v>
      </c>
    </row>
    <row r="7734" spans="1:21">
      <c r="A7734" t="n">
        <v>73969</v>
      </c>
      <c r="B7734" s="9" t="n">
        <v>5</v>
      </c>
      <c r="C7734" s="7" t="n">
        <v>28</v>
      </c>
      <c r="D7734" s="13" t="s">
        <v>3</v>
      </c>
      <c r="E7734" s="48" t="n">
        <v>64</v>
      </c>
      <c r="F7734" s="7" t="n">
        <v>5</v>
      </c>
      <c r="G7734" s="7" t="n">
        <v>15</v>
      </c>
      <c r="H7734" s="13" t="s">
        <v>3</v>
      </c>
      <c r="I7734" s="7" t="n">
        <v>8</v>
      </c>
      <c r="J7734" s="7" t="n">
        <v>1</v>
      </c>
      <c r="K7734" s="10" t="n">
        <f t="normal" ca="1">A7740</f>
        <v>0</v>
      </c>
    </row>
    <row r="7735" spans="1:21">
      <c r="A7735" t="s">
        <v>4</v>
      </c>
      <c r="B7735" s="4" t="s">
        <v>5</v>
      </c>
      <c r="C7735" s="4" t="s">
        <v>10</v>
      </c>
      <c r="D7735" s="4" t="s">
        <v>7</v>
      </c>
      <c r="E7735" s="4" t="s">
        <v>7</v>
      </c>
      <c r="F7735" s="4" t="s">
        <v>8</v>
      </c>
    </row>
    <row r="7736" spans="1:21">
      <c r="A7736" t="n">
        <v>73981</v>
      </c>
      <c r="B7736" s="23" t="n">
        <v>20</v>
      </c>
      <c r="C7736" s="7" t="n">
        <v>15</v>
      </c>
      <c r="D7736" s="7" t="n">
        <v>3</v>
      </c>
      <c r="E7736" s="7" t="n">
        <v>11</v>
      </c>
      <c r="F7736" s="7" t="s">
        <v>702</v>
      </c>
    </row>
    <row r="7737" spans="1:21">
      <c r="A7737" t="s">
        <v>4</v>
      </c>
      <c r="B7737" s="4" t="s">
        <v>5</v>
      </c>
      <c r="C7737" s="4" t="s">
        <v>10</v>
      </c>
      <c r="D7737" s="4" t="s">
        <v>7</v>
      </c>
    </row>
    <row r="7738" spans="1:21">
      <c r="A7738" t="n">
        <v>74007</v>
      </c>
      <c r="B7738" s="85" t="n">
        <v>67</v>
      </c>
      <c r="C7738" s="7" t="n">
        <v>15</v>
      </c>
      <c r="D7738" s="7" t="n">
        <v>3</v>
      </c>
    </row>
    <row r="7739" spans="1:21">
      <c r="A7739" t="s">
        <v>4</v>
      </c>
      <c r="B7739" s="4" t="s">
        <v>5</v>
      </c>
      <c r="C7739" s="4" t="s">
        <v>7</v>
      </c>
      <c r="D7739" s="13" t="s">
        <v>12</v>
      </c>
      <c r="E7739" s="4" t="s">
        <v>5</v>
      </c>
      <c r="F7739" s="4" t="s">
        <v>7</v>
      </c>
      <c r="G7739" s="4" t="s">
        <v>10</v>
      </c>
      <c r="H7739" s="13" t="s">
        <v>13</v>
      </c>
      <c r="I7739" s="4" t="s">
        <v>7</v>
      </c>
      <c r="J7739" s="4" t="s">
        <v>7</v>
      </c>
      <c r="K7739" s="4" t="s">
        <v>11</v>
      </c>
    </row>
    <row r="7740" spans="1:21">
      <c r="A7740" t="n">
        <v>74011</v>
      </c>
      <c r="B7740" s="9" t="n">
        <v>5</v>
      </c>
      <c r="C7740" s="7" t="n">
        <v>28</v>
      </c>
      <c r="D7740" s="13" t="s">
        <v>3</v>
      </c>
      <c r="E7740" s="48" t="n">
        <v>64</v>
      </c>
      <c r="F7740" s="7" t="n">
        <v>5</v>
      </c>
      <c r="G7740" s="7" t="n">
        <v>14</v>
      </c>
      <c r="H7740" s="13" t="s">
        <v>3</v>
      </c>
      <c r="I7740" s="7" t="n">
        <v>8</v>
      </c>
      <c r="J7740" s="7" t="n">
        <v>1</v>
      </c>
      <c r="K7740" s="10" t="n">
        <f t="normal" ca="1">A7746</f>
        <v>0</v>
      </c>
    </row>
    <row r="7741" spans="1:21">
      <c r="A7741" t="s">
        <v>4</v>
      </c>
      <c r="B7741" s="4" t="s">
        <v>5</v>
      </c>
      <c r="C7741" s="4" t="s">
        <v>10</v>
      </c>
      <c r="D7741" s="4" t="s">
        <v>7</v>
      </c>
      <c r="E7741" s="4" t="s">
        <v>7</v>
      </c>
      <c r="F7741" s="4" t="s">
        <v>8</v>
      </c>
    </row>
    <row r="7742" spans="1:21">
      <c r="A7742" t="n">
        <v>74023</v>
      </c>
      <c r="B7742" s="23" t="n">
        <v>20</v>
      </c>
      <c r="C7742" s="7" t="n">
        <v>14</v>
      </c>
      <c r="D7742" s="7" t="n">
        <v>3</v>
      </c>
      <c r="E7742" s="7" t="n">
        <v>11</v>
      </c>
      <c r="F7742" s="7" t="s">
        <v>702</v>
      </c>
    </row>
    <row r="7743" spans="1:21">
      <c r="A7743" t="s">
        <v>4</v>
      </c>
      <c r="B7743" s="4" t="s">
        <v>5</v>
      </c>
      <c r="C7743" s="4" t="s">
        <v>10</v>
      </c>
      <c r="D7743" s="4" t="s">
        <v>7</v>
      </c>
    </row>
    <row r="7744" spans="1:21">
      <c r="A7744" t="n">
        <v>74049</v>
      </c>
      <c r="B7744" s="85" t="n">
        <v>67</v>
      </c>
      <c r="C7744" s="7" t="n">
        <v>14</v>
      </c>
      <c r="D7744" s="7" t="n">
        <v>3</v>
      </c>
    </row>
    <row r="7745" spans="1:11">
      <c r="A7745" t="s">
        <v>4</v>
      </c>
      <c r="B7745" s="4" t="s">
        <v>5</v>
      </c>
      <c r="C7745" s="4" t="s">
        <v>10</v>
      </c>
      <c r="D7745" s="4" t="s">
        <v>10</v>
      </c>
      <c r="E7745" s="4" t="s">
        <v>15</v>
      </c>
      <c r="F7745" s="4" t="s">
        <v>7</v>
      </c>
    </row>
    <row r="7746" spans="1:11">
      <c r="A7746" t="n">
        <v>74053</v>
      </c>
      <c r="B7746" s="64" t="n">
        <v>53</v>
      </c>
      <c r="C7746" s="7" t="n">
        <v>0</v>
      </c>
      <c r="D7746" s="7" t="n">
        <v>1590</v>
      </c>
      <c r="E7746" s="7" t="n">
        <v>0</v>
      </c>
      <c r="F7746" s="7" t="n">
        <v>0</v>
      </c>
    </row>
    <row r="7747" spans="1:11">
      <c r="A7747" t="s">
        <v>4</v>
      </c>
      <c r="B7747" s="4" t="s">
        <v>5</v>
      </c>
      <c r="C7747" s="4" t="s">
        <v>10</v>
      </c>
      <c r="D7747" s="4" t="s">
        <v>10</v>
      </c>
      <c r="E7747" s="4" t="s">
        <v>15</v>
      </c>
      <c r="F7747" s="4" t="s">
        <v>7</v>
      </c>
    </row>
    <row r="7748" spans="1:11">
      <c r="A7748" t="n">
        <v>74063</v>
      </c>
      <c r="B7748" s="64" t="n">
        <v>53</v>
      </c>
      <c r="C7748" s="7" t="n">
        <v>3</v>
      </c>
      <c r="D7748" s="7" t="n">
        <v>1590</v>
      </c>
      <c r="E7748" s="7" t="n">
        <v>0</v>
      </c>
      <c r="F7748" s="7" t="n">
        <v>0</v>
      </c>
    </row>
    <row r="7749" spans="1:11">
      <c r="A7749" t="s">
        <v>4</v>
      </c>
      <c r="B7749" s="4" t="s">
        <v>5</v>
      </c>
      <c r="C7749" s="4" t="s">
        <v>10</v>
      </c>
      <c r="D7749" s="4" t="s">
        <v>10</v>
      </c>
      <c r="E7749" s="4" t="s">
        <v>15</v>
      </c>
      <c r="F7749" s="4" t="s">
        <v>7</v>
      </c>
    </row>
    <row r="7750" spans="1:11">
      <c r="A7750" t="n">
        <v>74073</v>
      </c>
      <c r="B7750" s="64" t="n">
        <v>53</v>
      </c>
      <c r="C7750" s="7" t="n">
        <v>5</v>
      </c>
      <c r="D7750" s="7" t="n">
        <v>1590</v>
      </c>
      <c r="E7750" s="7" t="n">
        <v>0</v>
      </c>
      <c r="F7750" s="7" t="n">
        <v>0</v>
      </c>
    </row>
    <row r="7751" spans="1:11">
      <c r="A7751" t="s">
        <v>4</v>
      </c>
      <c r="B7751" s="4" t="s">
        <v>5</v>
      </c>
      <c r="C7751" s="4" t="s">
        <v>10</v>
      </c>
      <c r="D7751" s="4" t="s">
        <v>10</v>
      </c>
      <c r="E7751" s="4" t="s">
        <v>15</v>
      </c>
      <c r="F7751" s="4" t="s">
        <v>7</v>
      </c>
    </row>
    <row r="7752" spans="1:11">
      <c r="A7752" t="n">
        <v>74083</v>
      </c>
      <c r="B7752" s="64" t="n">
        <v>53</v>
      </c>
      <c r="C7752" s="7" t="n">
        <v>6</v>
      </c>
      <c r="D7752" s="7" t="n">
        <v>1590</v>
      </c>
      <c r="E7752" s="7" t="n">
        <v>0</v>
      </c>
      <c r="F7752" s="7" t="n">
        <v>0</v>
      </c>
    </row>
    <row r="7753" spans="1:11">
      <c r="A7753" t="s">
        <v>4</v>
      </c>
      <c r="B7753" s="4" t="s">
        <v>5</v>
      </c>
      <c r="C7753" s="4" t="s">
        <v>10</v>
      </c>
      <c r="D7753" s="4" t="s">
        <v>10</v>
      </c>
      <c r="E7753" s="4" t="s">
        <v>15</v>
      </c>
      <c r="F7753" s="4" t="s">
        <v>7</v>
      </c>
    </row>
    <row r="7754" spans="1:11">
      <c r="A7754" t="n">
        <v>74093</v>
      </c>
      <c r="B7754" s="64" t="n">
        <v>53</v>
      </c>
      <c r="C7754" s="7" t="n">
        <v>61489</v>
      </c>
      <c r="D7754" s="7" t="n">
        <v>1590</v>
      </c>
      <c r="E7754" s="7" t="n">
        <v>0</v>
      </c>
      <c r="F7754" s="7" t="n">
        <v>0</v>
      </c>
    </row>
    <row r="7755" spans="1:11">
      <c r="A7755" t="s">
        <v>4</v>
      </c>
      <c r="B7755" s="4" t="s">
        <v>5</v>
      </c>
      <c r="C7755" s="4" t="s">
        <v>10</v>
      </c>
      <c r="D7755" s="4" t="s">
        <v>10</v>
      </c>
      <c r="E7755" s="4" t="s">
        <v>15</v>
      </c>
      <c r="F7755" s="4" t="s">
        <v>7</v>
      </c>
    </row>
    <row r="7756" spans="1:11">
      <c r="A7756" t="n">
        <v>74103</v>
      </c>
      <c r="B7756" s="64" t="n">
        <v>53</v>
      </c>
      <c r="C7756" s="7" t="n">
        <v>61490</v>
      </c>
      <c r="D7756" s="7" t="n">
        <v>1590</v>
      </c>
      <c r="E7756" s="7" t="n">
        <v>0</v>
      </c>
      <c r="F7756" s="7" t="n">
        <v>0</v>
      </c>
    </row>
    <row r="7757" spans="1:11">
      <c r="A7757" t="s">
        <v>4</v>
      </c>
      <c r="B7757" s="4" t="s">
        <v>5</v>
      </c>
      <c r="C7757" s="4" t="s">
        <v>10</v>
      </c>
      <c r="D7757" s="4" t="s">
        <v>10</v>
      </c>
      <c r="E7757" s="4" t="s">
        <v>15</v>
      </c>
      <c r="F7757" s="4" t="s">
        <v>7</v>
      </c>
    </row>
    <row r="7758" spans="1:11">
      <c r="A7758" t="n">
        <v>74113</v>
      </c>
      <c r="B7758" s="64" t="n">
        <v>53</v>
      </c>
      <c r="C7758" s="7" t="n">
        <v>61488</v>
      </c>
      <c r="D7758" s="7" t="n">
        <v>1590</v>
      </c>
      <c r="E7758" s="7" t="n">
        <v>0</v>
      </c>
      <c r="F7758" s="7" t="n">
        <v>0</v>
      </c>
    </row>
    <row r="7759" spans="1:11">
      <c r="A7759" t="s">
        <v>4</v>
      </c>
      <c r="B7759" s="4" t="s">
        <v>5</v>
      </c>
      <c r="C7759" s="4" t="s">
        <v>10</v>
      </c>
      <c r="D7759" s="4" t="s">
        <v>10</v>
      </c>
      <c r="E7759" s="4" t="s">
        <v>15</v>
      </c>
      <c r="F7759" s="4" t="s">
        <v>7</v>
      </c>
    </row>
    <row r="7760" spans="1:11">
      <c r="A7760" t="n">
        <v>74123</v>
      </c>
      <c r="B7760" s="64" t="n">
        <v>53</v>
      </c>
      <c r="C7760" s="7" t="n">
        <v>11</v>
      </c>
      <c r="D7760" s="7" t="n">
        <v>1590</v>
      </c>
      <c r="E7760" s="7" t="n">
        <v>0</v>
      </c>
      <c r="F7760" s="7" t="n">
        <v>0</v>
      </c>
    </row>
    <row r="7761" spans="1:6">
      <c r="A7761" t="s">
        <v>4</v>
      </c>
      <c r="B7761" s="4" t="s">
        <v>5</v>
      </c>
      <c r="C7761" s="4" t="s">
        <v>10</v>
      </c>
      <c r="D7761" s="4" t="s">
        <v>15</v>
      </c>
      <c r="E7761" s="4" t="s">
        <v>15</v>
      </c>
      <c r="F7761" s="4" t="s">
        <v>15</v>
      </c>
      <c r="G7761" s="4" t="s">
        <v>15</v>
      </c>
    </row>
    <row r="7762" spans="1:6">
      <c r="A7762" t="n">
        <v>74133</v>
      </c>
      <c r="B7762" s="26" t="n">
        <v>46</v>
      </c>
      <c r="C7762" s="7" t="n">
        <v>5703</v>
      </c>
      <c r="D7762" s="7" t="n">
        <v>0.300000011920929</v>
      </c>
      <c r="E7762" s="7" t="n">
        <v>0</v>
      </c>
      <c r="F7762" s="7" t="n">
        <v>6.59999990463257</v>
      </c>
      <c r="G7762" s="7" t="n">
        <v>0</v>
      </c>
    </row>
    <row r="7763" spans="1:6">
      <c r="A7763" t="s">
        <v>4</v>
      </c>
      <c r="B7763" s="4" t="s">
        <v>5</v>
      </c>
      <c r="C7763" s="4" t="s">
        <v>10</v>
      </c>
      <c r="D7763" s="4" t="s">
        <v>10</v>
      </c>
      <c r="E7763" s="4" t="s">
        <v>15</v>
      </c>
      <c r="F7763" s="4" t="s">
        <v>7</v>
      </c>
    </row>
    <row r="7764" spans="1:6">
      <c r="A7764" t="n">
        <v>74152</v>
      </c>
      <c r="B7764" s="64" t="n">
        <v>53</v>
      </c>
      <c r="C7764" s="7" t="n">
        <v>5703</v>
      </c>
      <c r="D7764" s="7" t="n">
        <v>0</v>
      </c>
      <c r="E7764" s="7" t="n">
        <v>0</v>
      </c>
      <c r="F7764" s="7" t="n">
        <v>0</v>
      </c>
    </row>
    <row r="7765" spans="1:6">
      <c r="A7765" t="s">
        <v>4</v>
      </c>
      <c r="B7765" s="4" t="s">
        <v>5</v>
      </c>
      <c r="C7765" s="4" t="s">
        <v>10</v>
      </c>
      <c r="D7765" s="4" t="s">
        <v>10</v>
      </c>
      <c r="E7765" s="4" t="s">
        <v>10</v>
      </c>
    </row>
    <row r="7766" spans="1:6">
      <c r="A7766" t="n">
        <v>74162</v>
      </c>
      <c r="B7766" s="34" t="n">
        <v>61</v>
      </c>
      <c r="C7766" s="7" t="n">
        <v>5703</v>
      </c>
      <c r="D7766" s="7" t="n">
        <v>0</v>
      </c>
      <c r="E7766" s="7" t="n">
        <v>0</v>
      </c>
    </row>
    <row r="7767" spans="1:6">
      <c r="A7767" t="s">
        <v>4</v>
      </c>
      <c r="B7767" s="4" t="s">
        <v>5</v>
      </c>
      <c r="C7767" s="4" t="s">
        <v>10</v>
      </c>
      <c r="D7767" s="4" t="s">
        <v>15</v>
      </c>
      <c r="E7767" s="4" t="s">
        <v>15</v>
      </c>
      <c r="F7767" s="4" t="s">
        <v>15</v>
      </c>
      <c r="G7767" s="4" t="s">
        <v>15</v>
      </c>
    </row>
    <row r="7768" spans="1:6">
      <c r="A7768" t="n">
        <v>74169</v>
      </c>
      <c r="B7768" s="26" t="n">
        <v>46</v>
      </c>
      <c r="C7768" s="7" t="n">
        <v>5704</v>
      </c>
      <c r="D7768" s="7" t="n">
        <v>-0.300000011920929</v>
      </c>
      <c r="E7768" s="7" t="n">
        <v>0</v>
      </c>
      <c r="F7768" s="7" t="n">
        <v>6.5</v>
      </c>
      <c r="G7768" s="7" t="n">
        <v>0</v>
      </c>
    </row>
    <row r="7769" spans="1:6">
      <c r="A7769" t="s">
        <v>4</v>
      </c>
      <c r="B7769" s="4" t="s">
        <v>5</v>
      </c>
      <c r="C7769" s="4" t="s">
        <v>10</v>
      </c>
      <c r="D7769" s="4" t="s">
        <v>10</v>
      </c>
      <c r="E7769" s="4" t="s">
        <v>15</v>
      </c>
      <c r="F7769" s="4" t="s">
        <v>7</v>
      </c>
    </row>
    <row r="7770" spans="1:6">
      <c r="A7770" t="n">
        <v>74188</v>
      </c>
      <c r="B7770" s="64" t="n">
        <v>53</v>
      </c>
      <c r="C7770" s="7" t="n">
        <v>5704</v>
      </c>
      <c r="D7770" s="7" t="n">
        <v>0</v>
      </c>
      <c r="E7770" s="7" t="n">
        <v>0</v>
      </c>
      <c r="F7770" s="7" t="n">
        <v>0</v>
      </c>
    </row>
    <row r="7771" spans="1:6">
      <c r="A7771" t="s">
        <v>4</v>
      </c>
      <c r="B7771" s="4" t="s">
        <v>5</v>
      </c>
      <c r="C7771" s="4" t="s">
        <v>10</v>
      </c>
      <c r="D7771" s="4" t="s">
        <v>10</v>
      </c>
      <c r="E7771" s="4" t="s">
        <v>10</v>
      </c>
    </row>
    <row r="7772" spans="1:6">
      <c r="A7772" t="n">
        <v>74198</v>
      </c>
      <c r="B7772" s="34" t="n">
        <v>61</v>
      </c>
      <c r="C7772" s="7" t="n">
        <v>5704</v>
      </c>
      <c r="D7772" s="7" t="n">
        <v>0</v>
      </c>
      <c r="E7772" s="7" t="n">
        <v>0</v>
      </c>
    </row>
    <row r="7773" spans="1:6">
      <c r="A7773" t="s">
        <v>4</v>
      </c>
      <c r="B7773" s="4" t="s">
        <v>5</v>
      </c>
      <c r="C7773" s="4" t="s">
        <v>10</v>
      </c>
      <c r="D7773" s="4" t="s">
        <v>7</v>
      </c>
      <c r="E7773" s="4" t="s">
        <v>8</v>
      </c>
      <c r="F7773" s="4" t="s">
        <v>15</v>
      </c>
      <c r="G7773" s="4" t="s">
        <v>15</v>
      </c>
      <c r="H7773" s="4" t="s">
        <v>15</v>
      </c>
    </row>
    <row r="7774" spans="1:6">
      <c r="A7774" t="n">
        <v>74205</v>
      </c>
      <c r="B7774" s="30" t="n">
        <v>48</v>
      </c>
      <c r="C7774" s="7" t="n">
        <v>5704</v>
      </c>
      <c r="D7774" s="7" t="n">
        <v>0</v>
      </c>
      <c r="E7774" s="7" t="s">
        <v>149</v>
      </c>
      <c r="F7774" s="7" t="n">
        <v>-1</v>
      </c>
      <c r="G7774" s="7" t="n">
        <v>1</v>
      </c>
      <c r="H7774" s="7" t="n">
        <v>1.40129846432482e-45</v>
      </c>
    </row>
    <row r="7775" spans="1:6">
      <c r="A7775" t="s">
        <v>4</v>
      </c>
      <c r="B7775" s="4" t="s">
        <v>5</v>
      </c>
      <c r="C7775" s="4" t="s">
        <v>7</v>
      </c>
      <c r="D7775" s="4" t="s">
        <v>7</v>
      </c>
      <c r="E7775" s="4" t="s">
        <v>15</v>
      </c>
      <c r="F7775" s="4" t="s">
        <v>15</v>
      </c>
      <c r="G7775" s="4" t="s">
        <v>15</v>
      </c>
      <c r="H7775" s="4" t="s">
        <v>10</v>
      </c>
    </row>
    <row r="7776" spans="1:6">
      <c r="A7776" t="n">
        <v>74235</v>
      </c>
      <c r="B7776" s="54" t="n">
        <v>45</v>
      </c>
      <c r="C7776" s="7" t="n">
        <v>2</v>
      </c>
      <c r="D7776" s="7" t="n">
        <v>3</v>
      </c>
      <c r="E7776" s="7" t="n">
        <v>0</v>
      </c>
      <c r="F7776" s="7" t="n">
        <v>1.79999995231628</v>
      </c>
      <c r="G7776" s="7" t="n">
        <v>7.25</v>
      </c>
      <c r="H7776" s="7" t="n">
        <v>0</v>
      </c>
    </row>
    <row r="7777" spans="1:8">
      <c r="A7777" t="s">
        <v>4</v>
      </c>
      <c r="B7777" s="4" t="s">
        <v>5</v>
      </c>
      <c r="C7777" s="4" t="s">
        <v>7</v>
      </c>
      <c r="D7777" s="4" t="s">
        <v>7</v>
      </c>
      <c r="E7777" s="4" t="s">
        <v>15</v>
      </c>
      <c r="F7777" s="4" t="s">
        <v>15</v>
      </c>
      <c r="G7777" s="4" t="s">
        <v>15</v>
      </c>
      <c r="H7777" s="4" t="s">
        <v>10</v>
      </c>
      <c r="I7777" s="4" t="s">
        <v>7</v>
      </c>
    </row>
    <row r="7778" spans="1:8">
      <c r="A7778" t="n">
        <v>74252</v>
      </c>
      <c r="B7778" s="54" t="n">
        <v>45</v>
      </c>
      <c r="C7778" s="7" t="n">
        <v>4</v>
      </c>
      <c r="D7778" s="7" t="n">
        <v>3</v>
      </c>
      <c r="E7778" s="7" t="n">
        <v>9</v>
      </c>
      <c r="F7778" s="7" t="n">
        <v>122</v>
      </c>
      <c r="G7778" s="7" t="n">
        <v>0</v>
      </c>
      <c r="H7778" s="7" t="n">
        <v>0</v>
      </c>
      <c r="I7778" s="7" t="n">
        <v>0</v>
      </c>
    </row>
    <row r="7779" spans="1:8">
      <c r="A7779" t="s">
        <v>4</v>
      </c>
      <c r="B7779" s="4" t="s">
        <v>5</v>
      </c>
      <c r="C7779" s="4" t="s">
        <v>7</v>
      </c>
      <c r="D7779" s="4" t="s">
        <v>7</v>
      </c>
      <c r="E7779" s="4" t="s">
        <v>15</v>
      </c>
      <c r="F7779" s="4" t="s">
        <v>10</v>
      </c>
    </row>
    <row r="7780" spans="1:8">
      <c r="A7780" t="n">
        <v>74270</v>
      </c>
      <c r="B7780" s="54" t="n">
        <v>45</v>
      </c>
      <c r="C7780" s="7" t="n">
        <v>5</v>
      </c>
      <c r="D7780" s="7" t="n">
        <v>3</v>
      </c>
      <c r="E7780" s="7" t="n">
        <v>3.70000004768372</v>
      </c>
      <c r="F7780" s="7" t="n">
        <v>0</v>
      </c>
    </row>
    <row r="7781" spans="1:8">
      <c r="A7781" t="s">
        <v>4</v>
      </c>
      <c r="B7781" s="4" t="s">
        <v>5</v>
      </c>
      <c r="C7781" s="4" t="s">
        <v>7</v>
      </c>
      <c r="D7781" s="4" t="s">
        <v>7</v>
      </c>
      <c r="E7781" s="4" t="s">
        <v>15</v>
      </c>
      <c r="F7781" s="4" t="s">
        <v>10</v>
      </c>
    </row>
    <row r="7782" spans="1:8">
      <c r="A7782" t="n">
        <v>74279</v>
      </c>
      <c r="B7782" s="54" t="n">
        <v>45</v>
      </c>
      <c r="C7782" s="7" t="n">
        <v>11</v>
      </c>
      <c r="D7782" s="7" t="n">
        <v>3</v>
      </c>
      <c r="E7782" s="7" t="n">
        <v>34</v>
      </c>
      <c r="F7782" s="7" t="n">
        <v>0</v>
      </c>
    </row>
    <row r="7783" spans="1:8">
      <c r="A7783" t="s">
        <v>4</v>
      </c>
      <c r="B7783" s="4" t="s">
        <v>5</v>
      </c>
      <c r="C7783" s="4" t="s">
        <v>7</v>
      </c>
      <c r="D7783" s="4" t="s">
        <v>7</v>
      </c>
      <c r="E7783" s="4" t="s">
        <v>15</v>
      </c>
      <c r="F7783" s="4" t="s">
        <v>15</v>
      </c>
      <c r="G7783" s="4" t="s">
        <v>15</v>
      </c>
      <c r="H7783" s="4" t="s">
        <v>10</v>
      </c>
    </row>
    <row r="7784" spans="1:8">
      <c r="A7784" t="n">
        <v>74288</v>
      </c>
      <c r="B7784" s="54" t="n">
        <v>45</v>
      </c>
      <c r="C7784" s="7" t="n">
        <v>2</v>
      </c>
      <c r="D7784" s="7" t="n">
        <v>3</v>
      </c>
      <c r="E7784" s="7" t="n">
        <v>0</v>
      </c>
      <c r="F7784" s="7" t="n">
        <v>1.29999995231628</v>
      </c>
      <c r="G7784" s="7" t="n">
        <v>7.25</v>
      </c>
      <c r="H7784" s="7" t="n">
        <v>4000</v>
      </c>
    </row>
    <row r="7785" spans="1:8">
      <c r="A7785" t="s">
        <v>4</v>
      </c>
      <c r="B7785" s="4" t="s">
        <v>5</v>
      </c>
      <c r="C7785" s="4" t="s">
        <v>7</v>
      </c>
      <c r="D7785" s="4" t="s">
        <v>10</v>
      </c>
      <c r="E7785" s="4" t="s">
        <v>15</v>
      </c>
    </row>
    <row r="7786" spans="1:8">
      <c r="A7786" t="n">
        <v>74305</v>
      </c>
      <c r="B7786" s="41" t="n">
        <v>58</v>
      </c>
      <c r="C7786" s="7" t="n">
        <v>100</v>
      </c>
      <c r="D7786" s="7" t="n">
        <v>2000</v>
      </c>
      <c r="E7786" s="7" t="n">
        <v>1</v>
      </c>
    </row>
    <row r="7787" spans="1:8">
      <c r="A7787" t="s">
        <v>4</v>
      </c>
      <c r="B7787" s="4" t="s">
        <v>5</v>
      </c>
      <c r="C7787" s="4" t="s">
        <v>7</v>
      </c>
      <c r="D7787" s="4" t="s">
        <v>10</v>
      </c>
    </row>
    <row r="7788" spans="1:8">
      <c r="A7788" t="n">
        <v>74313</v>
      </c>
      <c r="B7788" s="41" t="n">
        <v>58</v>
      </c>
      <c r="C7788" s="7" t="n">
        <v>255</v>
      </c>
      <c r="D7788" s="7" t="n">
        <v>0</v>
      </c>
    </row>
    <row r="7789" spans="1:8">
      <c r="A7789" t="s">
        <v>4</v>
      </c>
      <c r="B7789" s="4" t="s">
        <v>5</v>
      </c>
      <c r="C7789" s="4" t="s">
        <v>7</v>
      </c>
      <c r="D7789" s="4" t="s">
        <v>10</v>
      </c>
    </row>
    <row r="7790" spans="1:8">
      <c r="A7790" t="n">
        <v>74317</v>
      </c>
      <c r="B7790" s="54" t="n">
        <v>45</v>
      </c>
      <c r="C7790" s="7" t="n">
        <v>7</v>
      </c>
      <c r="D7790" s="7" t="n">
        <v>255</v>
      </c>
    </row>
    <row r="7791" spans="1:8">
      <c r="A7791" t="s">
        <v>4</v>
      </c>
      <c r="B7791" s="4" t="s">
        <v>5</v>
      </c>
      <c r="C7791" s="4" t="s">
        <v>7</v>
      </c>
      <c r="D7791" s="4" t="s">
        <v>10</v>
      </c>
    </row>
    <row r="7792" spans="1:8">
      <c r="A7792" t="n">
        <v>74321</v>
      </c>
      <c r="B7792" s="54" t="n">
        <v>45</v>
      </c>
      <c r="C7792" s="7" t="n">
        <v>7</v>
      </c>
      <c r="D7792" s="7" t="n">
        <v>255</v>
      </c>
    </row>
    <row r="7793" spans="1:9">
      <c r="A7793" t="s">
        <v>4</v>
      </c>
      <c r="B7793" s="4" t="s">
        <v>5</v>
      </c>
      <c r="C7793" s="4" t="s">
        <v>7</v>
      </c>
      <c r="D7793" s="4" t="s">
        <v>10</v>
      </c>
      <c r="E7793" s="4" t="s">
        <v>15</v>
      </c>
    </row>
    <row r="7794" spans="1:9">
      <c r="A7794" t="n">
        <v>74325</v>
      </c>
      <c r="B7794" s="41" t="n">
        <v>58</v>
      </c>
      <c r="C7794" s="7" t="n">
        <v>101</v>
      </c>
      <c r="D7794" s="7" t="n">
        <v>1000</v>
      </c>
      <c r="E7794" s="7" t="n">
        <v>1</v>
      </c>
    </row>
    <row r="7795" spans="1:9">
      <c r="A7795" t="s">
        <v>4</v>
      </c>
      <c r="B7795" s="4" t="s">
        <v>5</v>
      </c>
      <c r="C7795" s="4" t="s">
        <v>7</v>
      </c>
      <c r="D7795" s="4" t="s">
        <v>10</v>
      </c>
    </row>
    <row r="7796" spans="1:9">
      <c r="A7796" t="n">
        <v>74333</v>
      </c>
      <c r="B7796" s="41" t="n">
        <v>58</v>
      </c>
      <c r="C7796" s="7" t="n">
        <v>254</v>
      </c>
      <c r="D7796" s="7" t="n">
        <v>0</v>
      </c>
    </row>
    <row r="7797" spans="1:9">
      <c r="A7797" t="s">
        <v>4</v>
      </c>
      <c r="B7797" s="4" t="s">
        <v>5</v>
      </c>
      <c r="C7797" s="4" t="s">
        <v>7</v>
      </c>
      <c r="D7797" s="4" t="s">
        <v>7</v>
      </c>
      <c r="E7797" s="4" t="s">
        <v>15</v>
      </c>
      <c r="F7797" s="4" t="s">
        <v>15</v>
      </c>
      <c r="G7797" s="4" t="s">
        <v>15</v>
      </c>
      <c r="H7797" s="4" t="s">
        <v>10</v>
      </c>
    </row>
    <row r="7798" spans="1:9">
      <c r="A7798" t="n">
        <v>74337</v>
      </c>
      <c r="B7798" s="54" t="n">
        <v>45</v>
      </c>
      <c r="C7798" s="7" t="n">
        <v>2</v>
      </c>
      <c r="D7798" s="7" t="n">
        <v>3</v>
      </c>
      <c r="E7798" s="7" t="n">
        <v>0.25</v>
      </c>
      <c r="F7798" s="7" t="n">
        <v>1.35000002384186</v>
      </c>
      <c r="G7798" s="7" t="n">
        <v>7.51000022888184</v>
      </c>
      <c r="H7798" s="7" t="n">
        <v>0</v>
      </c>
    </row>
    <row r="7799" spans="1:9">
      <c r="A7799" t="s">
        <v>4</v>
      </c>
      <c r="B7799" s="4" t="s">
        <v>5</v>
      </c>
      <c r="C7799" s="4" t="s">
        <v>7</v>
      </c>
      <c r="D7799" s="4" t="s">
        <v>7</v>
      </c>
      <c r="E7799" s="4" t="s">
        <v>15</v>
      </c>
      <c r="F7799" s="4" t="s">
        <v>15</v>
      </c>
      <c r="G7799" s="4" t="s">
        <v>15</v>
      </c>
      <c r="H7799" s="4" t="s">
        <v>10</v>
      </c>
      <c r="I7799" s="4" t="s">
        <v>7</v>
      </c>
    </row>
    <row r="7800" spans="1:9">
      <c r="A7800" t="n">
        <v>74354</v>
      </c>
      <c r="B7800" s="54" t="n">
        <v>45</v>
      </c>
      <c r="C7800" s="7" t="n">
        <v>4</v>
      </c>
      <c r="D7800" s="7" t="n">
        <v>3</v>
      </c>
      <c r="E7800" s="7" t="n">
        <v>5.44000005722046</v>
      </c>
      <c r="F7800" s="7" t="n">
        <v>133.089996337891</v>
      </c>
      <c r="G7800" s="7" t="n">
        <v>0</v>
      </c>
      <c r="H7800" s="7" t="n">
        <v>0</v>
      </c>
      <c r="I7800" s="7" t="n">
        <v>0</v>
      </c>
    </row>
    <row r="7801" spans="1:9">
      <c r="A7801" t="s">
        <v>4</v>
      </c>
      <c r="B7801" s="4" t="s">
        <v>5</v>
      </c>
      <c r="C7801" s="4" t="s">
        <v>7</v>
      </c>
      <c r="D7801" s="4" t="s">
        <v>7</v>
      </c>
      <c r="E7801" s="4" t="s">
        <v>15</v>
      </c>
      <c r="F7801" s="4" t="s">
        <v>10</v>
      </c>
    </row>
    <row r="7802" spans="1:9">
      <c r="A7802" t="n">
        <v>74372</v>
      </c>
      <c r="B7802" s="54" t="n">
        <v>45</v>
      </c>
      <c r="C7802" s="7" t="n">
        <v>5</v>
      </c>
      <c r="D7802" s="7" t="n">
        <v>3</v>
      </c>
      <c r="E7802" s="7" t="n">
        <v>2.79999995231628</v>
      </c>
      <c r="F7802" s="7" t="n">
        <v>0</v>
      </c>
    </row>
    <row r="7803" spans="1:9">
      <c r="A7803" t="s">
        <v>4</v>
      </c>
      <c r="B7803" s="4" t="s">
        <v>5</v>
      </c>
      <c r="C7803" s="4" t="s">
        <v>7</v>
      </c>
      <c r="D7803" s="4" t="s">
        <v>7</v>
      </c>
      <c r="E7803" s="4" t="s">
        <v>15</v>
      </c>
      <c r="F7803" s="4" t="s">
        <v>10</v>
      </c>
    </row>
    <row r="7804" spans="1:9">
      <c r="A7804" t="n">
        <v>74381</v>
      </c>
      <c r="B7804" s="54" t="n">
        <v>45</v>
      </c>
      <c r="C7804" s="7" t="n">
        <v>11</v>
      </c>
      <c r="D7804" s="7" t="n">
        <v>3</v>
      </c>
      <c r="E7804" s="7" t="n">
        <v>34</v>
      </c>
      <c r="F7804" s="7" t="n">
        <v>0</v>
      </c>
    </row>
    <row r="7805" spans="1:9">
      <c r="A7805" t="s">
        <v>4</v>
      </c>
      <c r="B7805" s="4" t="s">
        <v>5</v>
      </c>
      <c r="C7805" s="4" t="s">
        <v>7</v>
      </c>
      <c r="D7805" s="4" t="s">
        <v>10</v>
      </c>
    </row>
    <row r="7806" spans="1:9">
      <c r="A7806" t="n">
        <v>74390</v>
      </c>
      <c r="B7806" s="41" t="n">
        <v>58</v>
      </c>
      <c r="C7806" s="7" t="n">
        <v>255</v>
      </c>
      <c r="D7806" s="7" t="n">
        <v>0</v>
      </c>
    </row>
    <row r="7807" spans="1:9">
      <c r="A7807" t="s">
        <v>4</v>
      </c>
      <c r="B7807" s="4" t="s">
        <v>5</v>
      </c>
      <c r="C7807" s="4" t="s">
        <v>7</v>
      </c>
      <c r="D7807" s="4" t="s">
        <v>10</v>
      </c>
      <c r="E7807" s="4" t="s">
        <v>8</v>
      </c>
    </row>
    <row r="7808" spans="1:9">
      <c r="A7808" t="n">
        <v>74394</v>
      </c>
      <c r="B7808" s="32" t="n">
        <v>51</v>
      </c>
      <c r="C7808" s="7" t="n">
        <v>4</v>
      </c>
      <c r="D7808" s="7" t="n">
        <v>5704</v>
      </c>
      <c r="E7808" s="7" t="s">
        <v>510</v>
      </c>
    </row>
    <row r="7809" spans="1:9">
      <c r="A7809" t="s">
        <v>4</v>
      </c>
      <c r="B7809" s="4" t="s">
        <v>5</v>
      </c>
      <c r="C7809" s="4" t="s">
        <v>10</v>
      </c>
    </row>
    <row r="7810" spans="1:9">
      <c r="A7810" t="n">
        <v>74408</v>
      </c>
      <c r="B7810" s="27" t="n">
        <v>16</v>
      </c>
      <c r="C7810" s="7" t="n">
        <v>0</v>
      </c>
    </row>
    <row r="7811" spans="1:9">
      <c r="A7811" t="s">
        <v>4</v>
      </c>
      <c r="B7811" s="4" t="s">
        <v>5</v>
      </c>
      <c r="C7811" s="4" t="s">
        <v>10</v>
      </c>
      <c r="D7811" s="4" t="s">
        <v>7</v>
      </c>
      <c r="E7811" s="4" t="s">
        <v>16</v>
      </c>
      <c r="F7811" s="4" t="s">
        <v>59</v>
      </c>
      <c r="G7811" s="4" t="s">
        <v>7</v>
      </c>
      <c r="H7811" s="4" t="s">
        <v>7</v>
      </c>
      <c r="I7811" s="4" t="s">
        <v>7</v>
      </c>
      <c r="J7811" s="4" t="s">
        <v>16</v>
      </c>
      <c r="K7811" s="4" t="s">
        <v>59</v>
      </c>
      <c r="L7811" s="4" t="s">
        <v>7</v>
      </c>
      <c r="M7811" s="4" t="s">
        <v>7</v>
      </c>
    </row>
    <row r="7812" spans="1:9">
      <c r="A7812" t="n">
        <v>74411</v>
      </c>
      <c r="B7812" s="37" t="n">
        <v>26</v>
      </c>
      <c r="C7812" s="7" t="n">
        <v>5704</v>
      </c>
      <c r="D7812" s="7" t="n">
        <v>17</v>
      </c>
      <c r="E7812" s="7" t="n">
        <v>60836</v>
      </c>
      <c r="F7812" s="7" t="s">
        <v>703</v>
      </c>
      <c r="G7812" s="7" t="n">
        <v>2</v>
      </c>
      <c r="H7812" s="7" t="n">
        <v>3</v>
      </c>
      <c r="I7812" s="7" t="n">
        <v>17</v>
      </c>
      <c r="J7812" s="7" t="n">
        <v>60837</v>
      </c>
      <c r="K7812" s="7" t="s">
        <v>704</v>
      </c>
      <c r="L7812" s="7" t="n">
        <v>2</v>
      </c>
      <c r="M7812" s="7" t="n">
        <v>0</v>
      </c>
    </row>
    <row r="7813" spans="1:9">
      <c r="A7813" t="s">
        <v>4</v>
      </c>
      <c r="B7813" s="4" t="s">
        <v>5</v>
      </c>
    </row>
    <row r="7814" spans="1:9">
      <c r="A7814" t="n">
        <v>74514</v>
      </c>
      <c r="B7814" s="38" t="n">
        <v>28</v>
      </c>
    </row>
    <row r="7815" spans="1:9">
      <c r="A7815" t="s">
        <v>4</v>
      </c>
      <c r="B7815" s="4" t="s">
        <v>5</v>
      </c>
      <c r="C7815" s="4" t="s">
        <v>7</v>
      </c>
      <c r="D7815" s="4" t="s">
        <v>10</v>
      </c>
      <c r="E7815" s="4" t="s">
        <v>8</v>
      </c>
    </row>
    <row r="7816" spans="1:9">
      <c r="A7816" t="n">
        <v>74515</v>
      </c>
      <c r="B7816" s="32" t="n">
        <v>51</v>
      </c>
      <c r="C7816" s="7" t="n">
        <v>4</v>
      </c>
      <c r="D7816" s="7" t="n">
        <v>0</v>
      </c>
      <c r="E7816" s="7" t="s">
        <v>100</v>
      </c>
    </row>
    <row r="7817" spans="1:9">
      <c r="A7817" t="s">
        <v>4</v>
      </c>
      <c r="B7817" s="4" t="s">
        <v>5</v>
      </c>
      <c r="C7817" s="4" t="s">
        <v>10</v>
      </c>
    </row>
    <row r="7818" spans="1:9">
      <c r="A7818" t="n">
        <v>74528</v>
      </c>
      <c r="B7818" s="27" t="n">
        <v>16</v>
      </c>
      <c r="C7818" s="7" t="n">
        <v>0</v>
      </c>
    </row>
    <row r="7819" spans="1:9">
      <c r="A7819" t="s">
        <v>4</v>
      </c>
      <c r="B7819" s="4" t="s">
        <v>5</v>
      </c>
      <c r="C7819" s="4" t="s">
        <v>10</v>
      </c>
      <c r="D7819" s="4" t="s">
        <v>7</v>
      </c>
      <c r="E7819" s="4" t="s">
        <v>16</v>
      </c>
      <c r="F7819" s="4" t="s">
        <v>59</v>
      </c>
      <c r="G7819" s="4" t="s">
        <v>7</v>
      </c>
      <c r="H7819" s="4" t="s">
        <v>7</v>
      </c>
    </row>
    <row r="7820" spans="1:9">
      <c r="A7820" t="n">
        <v>74531</v>
      </c>
      <c r="B7820" s="37" t="n">
        <v>26</v>
      </c>
      <c r="C7820" s="7" t="n">
        <v>0</v>
      </c>
      <c r="D7820" s="7" t="n">
        <v>17</v>
      </c>
      <c r="E7820" s="7" t="n">
        <v>60838</v>
      </c>
      <c r="F7820" s="7" t="s">
        <v>705</v>
      </c>
      <c r="G7820" s="7" t="n">
        <v>2</v>
      </c>
      <c r="H7820" s="7" t="n">
        <v>0</v>
      </c>
    </row>
    <row r="7821" spans="1:9">
      <c r="A7821" t="s">
        <v>4</v>
      </c>
      <c r="B7821" s="4" t="s">
        <v>5</v>
      </c>
    </row>
    <row r="7822" spans="1:9">
      <c r="A7822" t="n">
        <v>74566</v>
      </c>
      <c r="B7822" s="38" t="n">
        <v>28</v>
      </c>
    </row>
    <row r="7823" spans="1:9">
      <c r="A7823" t="s">
        <v>4</v>
      </c>
      <c r="B7823" s="4" t="s">
        <v>5</v>
      </c>
      <c r="C7823" s="4" t="s">
        <v>7</v>
      </c>
      <c r="D7823" s="13" t="s">
        <v>12</v>
      </c>
      <c r="E7823" s="4" t="s">
        <v>5</v>
      </c>
      <c r="F7823" s="4" t="s">
        <v>7</v>
      </c>
      <c r="G7823" s="4" t="s">
        <v>10</v>
      </c>
      <c r="H7823" s="13" t="s">
        <v>13</v>
      </c>
      <c r="I7823" s="4" t="s">
        <v>7</v>
      </c>
      <c r="J7823" s="4" t="s">
        <v>11</v>
      </c>
    </row>
    <row r="7824" spans="1:9">
      <c r="A7824" t="n">
        <v>74567</v>
      </c>
      <c r="B7824" s="9" t="n">
        <v>5</v>
      </c>
      <c r="C7824" s="7" t="n">
        <v>28</v>
      </c>
      <c r="D7824" s="13" t="s">
        <v>3</v>
      </c>
      <c r="E7824" s="48" t="n">
        <v>64</v>
      </c>
      <c r="F7824" s="7" t="n">
        <v>5</v>
      </c>
      <c r="G7824" s="7" t="n">
        <v>1</v>
      </c>
      <c r="H7824" s="13" t="s">
        <v>3</v>
      </c>
      <c r="I7824" s="7" t="n">
        <v>1</v>
      </c>
      <c r="J7824" s="10" t="n">
        <f t="normal" ca="1">A7838</f>
        <v>0</v>
      </c>
    </row>
    <row r="7825" spans="1:13">
      <c r="A7825" t="s">
        <v>4</v>
      </c>
      <c r="B7825" s="4" t="s">
        <v>5</v>
      </c>
      <c r="C7825" s="4" t="s">
        <v>10</v>
      </c>
      <c r="D7825" s="4" t="s">
        <v>7</v>
      </c>
      <c r="E7825" s="4" t="s">
        <v>8</v>
      </c>
      <c r="F7825" s="4" t="s">
        <v>15</v>
      </c>
      <c r="G7825" s="4" t="s">
        <v>15</v>
      </c>
      <c r="H7825" s="4" t="s">
        <v>15</v>
      </c>
    </row>
    <row r="7826" spans="1:13">
      <c r="A7826" t="n">
        <v>74578</v>
      </c>
      <c r="B7826" s="30" t="n">
        <v>48</v>
      </c>
      <c r="C7826" s="7" t="n">
        <v>1</v>
      </c>
      <c r="D7826" s="7" t="n">
        <v>0</v>
      </c>
      <c r="E7826" s="7" t="s">
        <v>149</v>
      </c>
      <c r="F7826" s="7" t="n">
        <v>-1</v>
      </c>
      <c r="G7826" s="7" t="n">
        <v>1</v>
      </c>
      <c r="H7826" s="7" t="n">
        <v>0</v>
      </c>
    </row>
    <row r="7827" spans="1:13">
      <c r="A7827" t="s">
        <v>4</v>
      </c>
      <c r="B7827" s="4" t="s">
        <v>5</v>
      </c>
      <c r="C7827" s="4" t="s">
        <v>7</v>
      </c>
      <c r="D7827" s="4" t="s">
        <v>10</v>
      </c>
      <c r="E7827" s="4" t="s">
        <v>8</v>
      </c>
    </row>
    <row r="7828" spans="1:13">
      <c r="A7828" t="n">
        <v>74608</v>
      </c>
      <c r="B7828" s="32" t="n">
        <v>51</v>
      </c>
      <c r="C7828" s="7" t="n">
        <v>4</v>
      </c>
      <c r="D7828" s="7" t="n">
        <v>1</v>
      </c>
      <c r="E7828" s="7" t="s">
        <v>667</v>
      </c>
    </row>
    <row r="7829" spans="1:13">
      <c r="A7829" t="s">
        <v>4</v>
      </c>
      <c r="B7829" s="4" t="s">
        <v>5</v>
      </c>
      <c r="C7829" s="4" t="s">
        <v>10</v>
      </c>
    </row>
    <row r="7830" spans="1:13">
      <c r="A7830" t="n">
        <v>74621</v>
      </c>
      <c r="B7830" s="27" t="n">
        <v>16</v>
      </c>
      <c r="C7830" s="7" t="n">
        <v>0</v>
      </c>
    </row>
    <row r="7831" spans="1:13">
      <c r="A7831" t="s">
        <v>4</v>
      </c>
      <c r="B7831" s="4" t="s">
        <v>5</v>
      </c>
      <c r="C7831" s="4" t="s">
        <v>10</v>
      </c>
      <c r="D7831" s="4" t="s">
        <v>7</v>
      </c>
      <c r="E7831" s="4" t="s">
        <v>16</v>
      </c>
      <c r="F7831" s="4" t="s">
        <v>59</v>
      </c>
      <c r="G7831" s="4" t="s">
        <v>7</v>
      </c>
      <c r="H7831" s="4" t="s">
        <v>7</v>
      </c>
    </row>
    <row r="7832" spans="1:13">
      <c r="A7832" t="n">
        <v>74624</v>
      </c>
      <c r="B7832" s="37" t="n">
        <v>26</v>
      </c>
      <c r="C7832" s="7" t="n">
        <v>1</v>
      </c>
      <c r="D7832" s="7" t="n">
        <v>17</v>
      </c>
      <c r="E7832" s="7" t="n">
        <v>60839</v>
      </c>
      <c r="F7832" s="7" t="s">
        <v>706</v>
      </c>
      <c r="G7832" s="7" t="n">
        <v>2</v>
      </c>
      <c r="H7832" s="7" t="n">
        <v>0</v>
      </c>
    </row>
    <row r="7833" spans="1:13">
      <c r="A7833" t="s">
        <v>4</v>
      </c>
      <c r="B7833" s="4" t="s">
        <v>5</v>
      </c>
    </row>
    <row r="7834" spans="1:13">
      <c r="A7834" t="n">
        <v>74665</v>
      </c>
      <c r="B7834" s="38" t="n">
        <v>28</v>
      </c>
    </row>
    <row r="7835" spans="1:13">
      <c r="A7835" t="s">
        <v>4</v>
      </c>
      <c r="B7835" s="4" t="s">
        <v>5</v>
      </c>
      <c r="C7835" s="4" t="s">
        <v>11</v>
      </c>
    </row>
    <row r="7836" spans="1:13">
      <c r="A7836" t="n">
        <v>74666</v>
      </c>
      <c r="B7836" s="12" t="n">
        <v>3</v>
      </c>
      <c r="C7836" s="10" t="n">
        <f t="normal" ca="1">A7850</f>
        <v>0</v>
      </c>
    </row>
    <row r="7837" spans="1:13">
      <c r="A7837" t="s">
        <v>4</v>
      </c>
      <c r="B7837" s="4" t="s">
        <v>5</v>
      </c>
      <c r="C7837" s="4" t="s">
        <v>7</v>
      </c>
      <c r="D7837" s="13" t="s">
        <v>12</v>
      </c>
      <c r="E7837" s="4" t="s">
        <v>5</v>
      </c>
      <c r="F7837" s="4" t="s">
        <v>7</v>
      </c>
      <c r="G7837" s="4" t="s">
        <v>10</v>
      </c>
      <c r="H7837" s="13" t="s">
        <v>13</v>
      </c>
      <c r="I7837" s="4" t="s">
        <v>7</v>
      </c>
      <c r="J7837" s="4" t="s">
        <v>11</v>
      </c>
    </row>
    <row r="7838" spans="1:13">
      <c r="A7838" t="n">
        <v>74671</v>
      </c>
      <c r="B7838" s="9" t="n">
        <v>5</v>
      </c>
      <c r="C7838" s="7" t="n">
        <v>28</v>
      </c>
      <c r="D7838" s="13" t="s">
        <v>3</v>
      </c>
      <c r="E7838" s="48" t="n">
        <v>64</v>
      </c>
      <c r="F7838" s="7" t="n">
        <v>5</v>
      </c>
      <c r="G7838" s="7" t="n">
        <v>2</v>
      </c>
      <c r="H7838" s="13" t="s">
        <v>3</v>
      </c>
      <c r="I7838" s="7" t="n">
        <v>1</v>
      </c>
      <c r="J7838" s="10" t="n">
        <f t="normal" ca="1">A7850</f>
        <v>0</v>
      </c>
    </row>
    <row r="7839" spans="1:13">
      <c r="A7839" t="s">
        <v>4</v>
      </c>
      <c r="B7839" s="4" t="s">
        <v>5</v>
      </c>
      <c r="C7839" s="4" t="s">
        <v>10</v>
      </c>
      <c r="D7839" s="4" t="s">
        <v>7</v>
      </c>
      <c r="E7839" s="4" t="s">
        <v>8</v>
      </c>
      <c r="F7839" s="4" t="s">
        <v>15</v>
      </c>
      <c r="G7839" s="4" t="s">
        <v>15</v>
      </c>
      <c r="H7839" s="4" t="s">
        <v>15</v>
      </c>
    </row>
    <row r="7840" spans="1:13">
      <c r="A7840" t="n">
        <v>74682</v>
      </c>
      <c r="B7840" s="30" t="n">
        <v>48</v>
      </c>
      <c r="C7840" s="7" t="n">
        <v>2</v>
      </c>
      <c r="D7840" s="7" t="n">
        <v>0</v>
      </c>
      <c r="E7840" s="7" t="s">
        <v>695</v>
      </c>
      <c r="F7840" s="7" t="n">
        <v>-1</v>
      </c>
      <c r="G7840" s="7" t="n">
        <v>1</v>
      </c>
      <c r="H7840" s="7" t="n">
        <v>0</v>
      </c>
    </row>
    <row r="7841" spans="1:10">
      <c r="A7841" t="s">
        <v>4</v>
      </c>
      <c r="B7841" s="4" t="s">
        <v>5</v>
      </c>
      <c r="C7841" s="4" t="s">
        <v>7</v>
      </c>
      <c r="D7841" s="4" t="s">
        <v>10</v>
      </c>
      <c r="E7841" s="4" t="s">
        <v>8</v>
      </c>
    </row>
    <row r="7842" spans="1:10">
      <c r="A7842" t="n">
        <v>74711</v>
      </c>
      <c r="B7842" s="32" t="n">
        <v>51</v>
      </c>
      <c r="C7842" s="7" t="n">
        <v>4</v>
      </c>
      <c r="D7842" s="7" t="n">
        <v>2</v>
      </c>
      <c r="E7842" s="7" t="s">
        <v>322</v>
      </c>
    </row>
    <row r="7843" spans="1:10">
      <c r="A7843" t="s">
        <v>4</v>
      </c>
      <c r="B7843" s="4" t="s">
        <v>5</v>
      </c>
      <c r="C7843" s="4" t="s">
        <v>10</v>
      </c>
    </row>
    <row r="7844" spans="1:10">
      <c r="A7844" t="n">
        <v>74724</v>
      </c>
      <c r="B7844" s="27" t="n">
        <v>16</v>
      </c>
      <c r="C7844" s="7" t="n">
        <v>0</v>
      </c>
    </row>
    <row r="7845" spans="1:10">
      <c r="A7845" t="s">
        <v>4</v>
      </c>
      <c r="B7845" s="4" t="s">
        <v>5</v>
      </c>
      <c r="C7845" s="4" t="s">
        <v>10</v>
      </c>
      <c r="D7845" s="4" t="s">
        <v>7</v>
      </c>
      <c r="E7845" s="4" t="s">
        <v>16</v>
      </c>
      <c r="F7845" s="4" t="s">
        <v>59</v>
      </c>
      <c r="G7845" s="4" t="s">
        <v>7</v>
      </c>
      <c r="H7845" s="4" t="s">
        <v>7</v>
      </c>
    </row>
    <row r="7846" spans="1:10">
      <c r="A7846" t="n">
        <v>74727</v>
      </c>
      <c r="B7846" s="37" t="n">
        <v>26</v>
      </c>
      <c r="C7846" s="7" t="n">
        <v>2</v>
      </c>
      <c r="D7846" s="7" t="n">
        <v>17</v>
      </c>
      <c r="E7846" s="7" t="n">
        <v>60840</v>
      </c>
      <c r="F7846" s="7" t="s">
        <v>707</v>
      </c>
      <c r="G7846" s="7" t="n">
        <v>2</v>
      </c>
      <c r="H7846" s="7" t="n">
        <v>0</v>
      </c>
    </row>
    <row r="7847" spans="1:10">
      <c r="A7847" t="s">
        <v>4</v>
      </c>
      <c r="B7847" s="4" t="s">
        <v>5</v>
      </c>
    </row>
    <row r="7848" spans="1:10">
      <c r="A7848" t="n">
        <v>74782</v>
      </c>
      <c r="B7848" s="38" t="n">
        <v>28</v>
      </c>
    </row>
    <row r="7849" spans="1:10">
      <c r="A7849" t="s">
        <v>4</v>
      </c>
      <c r="B7849" s="4" t="s">
        <v>5</v>
      </c>
      <c r="C7849" s="4" t="s">
        <v>7</v>
      </c>
      <c r="D7849" s="13" t="s">
        <v>12</v>
      </c>
      <c r="E7849" s="4" t="s">
        <v>5</v>
      </c>
      <c r="F7849" s="4" t="s">
        <v>7</v>
      </c>
      <c r="G7849" s="4" t="s">
        <v>10</v>
      </c>
      <c r="H7849" s="13" t="s">
        <v>13</v>
      </c>
      <c r="I7849" s="4" t="s">
        <v>7</v>
      </c>
      <c r="J7849" s="4" t="s">
        <v>11</v>
      </c>
    </row>
    <row r="7850" spans="1:10">
      <c r="A7850" t="n">
        <v>74783</v>
      </c>
      <c r="B7850" s="9" t="n">
        <v>5</v>
      </c>
      <c r="C7850" s="7" t="n">
        <v>28</v>
      </c>
      <c r="D7850" s="13" t="s">
        <v>3</v>
      </c>
      <c r="E7850" s="48" t="n">
        <v>64</v>
      </c>
      <c r="F7850" s="7" t="n">
        <v>5</v>
      </c>
      <c r="G7850" s="7" t="n">
        <v>7</v>
      </c>
      <c r="H7850" s="13" t="s">
        <v>3</v>
      </c>
      <c r="I7850" s="7" t="n">
        <v>1</v>
      </c>
      <c r="J7850" s="10" t="n">
        <f t="normal" ca="1">A7864</f>
        <v>0</v>
      </c>
    </row>
    <row r="7851" spans="1:10">
      <c r="A7851" t="s">
        <v>4</v>
      </c>
      <c r="B7851" s="4" t="s">
        <v>5</v>
      </c>
      <c r="C7851" s="4" t="s">
        <v>10</v>
      </c>
      <c r="D7851" s="4" t="s">
        <v>7</v>
      </c>
      <c r="E7851" s="4" t="s">
        <v>8</v>
      </c>
      <c r="F7851" s="4" t="s">
        <v>15</v>
      </c>
      <c r="G7851" s="4" t="s">
        <v>15</v>
      </c>
      <c r="H7851" s="4" t="s">
        <v>15</v>
      </c>
    </row>
    <row r="7852" spans="1:10">
      <c r="A7852" t="n">
        <v>74794</v>
      </c>
      <c r="B7852" s="30" t="n">
        <v>48</v>
      </c>
      <c r="C7852" s="7" t="n">
        <v>7</v>
      </c>
      <c r="D7852" s="7" t="n">
        <v>0</v>
      </c>
      <c r="E7852" s="7" t="s">
        <v>216</v>
      </c>
      <c r="F7852" s="7" t="n">
        <v>-1</v>
      </c>
      <c r="G7852" s="7" t="n">
        <v>1</v>
      </c>
      <c r="H7852" s="7" t="n">
        <v>0</v>
      </c>
    </row>
    <row r="7853" spans="1:10">
      <c r="A7853" t="s">
        <v>4</v>
      </c>
      <c r="B7853" s="4" t="s">
        <v>5</v>
      </c>
      <c r="C7853" s="4" t="s">
        <v>7</v>
      </c>
      <c r="D7853" s="4" t="s">
        <v>10</v>
      </c>
      <c r="E7853" s="4" t="s">
        <v>8</v>
      </c>
    </row>
    <row r="7854" spans="1:10">
      <c r="A7854" t="n">
        <v>74825</v>
      </c>
      <c r="B7854" s="32" t="n">
        <v>51</v>
      </c>
      <c r="C7854" s="7" t="n">
        <v>4</v>
      </c>
      <c r="D7854" s="7" t="n">
        <v>7</v>
      </c>
      <c r="E7854" s="7" t="s">
        <v>125</v>
      </c>
    </row>
    <row r="7855" spans="1:10">
      <c r="A7855" t="s">
        <v>4</v>
      </c>
      <c r="B7855" s="4" t="s">
        <v>5</v>
      </c>
      <c r="C7855" s="4" t="s">
        <v>10</v>
      </c>
    </row>
    <row r="7856" spans="1:10">
      <c r="A7856" t="n">
        <v>74839</v>
      </c>
      <c r="B7856" s="27" t="n">
        <v>16</v>
      </c>
      <c r="C7856" s="7" t="n">
        <v>0</v>
      </c>
    </row>
    <row r="7857" spans="1:10">
      <c r="A7857" t="s">
        <v>4</v>
      </c>
      <c r="B7857" s="4" t="s">
        <v>5</v>
      </c>
      <c r="C7857" s="4" t="s">
        <v>10</v>
      </c>
      <c r="D7857" s="4" t="s">
        <v>7</v>
      </c>
      <c r="E7857" s="4" t="s">
        <v>16</v>
      </c>
      <c r="F7857" s="4" t="s">
        <v>59</v>
      </c>
      <c r="G7857" s="4" t="s">
        <v>7</v>
      </c>
      <c r="H7857" s="4" t="s">
        <v>7</v>
      </c>
      <c r="I7857" s="4" t="s">
        <v>7</v>
      </c>
      <c r="J7857" s="4" t="s">
        <v>16</v>
      </c>
      <c r="K7857" s="4" t="s">
        <v>59</v>
      </c>
      <c r="L7857" s="4" t="s">
        <v>7</v>
      </c>
      <c r="M7857" s="4" t="s">
        <v>7</v>
      </c>
    </row>
    <row r="7858" spans="1:10">
      <c r="A7858" t="n">
        <v>74842</v>
      </c>
      <c r="B7858" s="37" t="n">
        <v>26</v>
      </c>
      <c r="C7858" s="7" t="n">
        <v>7</v>
      </c>
      <c r="D7858" s="7" t="n">
        <v>17</v>
      </c>
      <c r="E7858" s="7" t="n">
        <v>60841</v>
      </c>
      <c r="F7858" s="7" t="s">
        <v>708</v>
      </c>
      <c r="G7858" s="7" t="n">
        <v>2</v>
      </c>
      <c r="H7858" s="7" t="n">
        <v>3</v>
      </c>
      <c r="I7858" s="7" t="n">
        <v>17</v>
      </c>
      <c r="J7858" s="7" t="n">
        <v>60842</v>
      </c>
      <c r="K7858" s="7" t="s">
        <v>709</v>
      </c>
      <c r="L7858" s="7" t="n">
        <v>2</v>
      </c>
      <c r="M7858" s="7" t="n">
        <v>0</v>
      </c>
    </row>
    <row r="7859" spans="1:10">
      <c r="A7859" t="s">
        <v>4</v>
      </c>
      <c r="B7859" s="4" t="s">
        <v>5</v>
      </c>
    </row>
    <row r="7860" spans="1:10">
      <c r="A7860" t="n">
        <v>74958</v>
      </c>
      <c r="B7860" s="38" t="n">
        <v>28</v>
      </c>
    </row>
    <row r="7861" spans="1:10">
      <c r="A7861" t="s">
        <v>4</v>
      </c>
      <c r="B7861" s="4" t="s">
        <v>5</v>
      </c>
      <c r="C7861" s="4" t="s">
        <v>11</v>
      </c>
    </row>
    <row r="7862" spans="1:10">
      <c r="A7862" t="n">
        <v>74959</v>
      </c>
      <c r="B7862" s="12" t="n">
        <v>3</v>
      </c>
      <c r="C7862" s="10" t="n">
        <f t="normal" ca="1">A7876</f>
        <v>0</v>
      </c>
    </row>
    <row r="7863" spans="1:10">
      <c r="A7863" t="s">
        <v>4</v>
      </c>
      <c r="B7863" s="4" t="s">
        <v>5</v>
      </c>
      <c r="C7863" s="4" t="s">
        <v>7</v>
      </c>
      <c r="D7863" s="13" t="s">
        <v>12</v>
      </c>
      <c r="E7863" s="4" t="s">
        <v>5</v>
      </c>
      <c r="F7863" s="4" t="s">
        <v>7</v>
      </c>
      <c r="G7863" s="4" t="s">
        <v>10</v>
      </c>
      <c r="H7863" s="13" t="s">
        <v>13</v>
      </c>
      <c r="I7863" s="4" t="s">
        <v>7</v>
      </c>
      <c r="J7863" s="4" t="s">
        <v>11</v>
      </c>
    </row>
    <row r="7864" spans="1:10">
      <c r="A7864" t="n">
        <v>74964</v>
      </c>
      <c r="B7864" s="9" t="n">
        <v>5</v>
      </c>
      <c r="C7864" s="7" t="n">
        <v>28</v>
      </c>
      <c r="D7864" s="13" t="s">
        <v>3</v>
      </c>
      <c r="E7864" s="48" t="n">
        <v>64</v>
      </c>
      <c r="F7864" s="7" t="n">
        <v>5</v>
      </c>
      <c r="G7864" s="7" t="n">
        <v>9</v>
      </c>
      <c r="H7864" s="13" t="s">
        <v>3</v>
      </c>
      <c r="I7864" s="7" t="n">
        <v>1</v>
      </c>
      <c r="J7864" s="10" t="n">
        <f t="normal" ca="1">A7876</f>
        <v>0</v>
      </c>
    </row>
    <row r="7865" spans="1:10">
      <c r="A7865" t="s">
        <v>4</v>
      </c>
      <c r="B7865" s="4" t="s">
        <v>5</v>
      </c>
      <c r="C7865" s="4" t="s">
        <v>10</v>
      </c>
      <c r="D7865" s="4" t="s">
        <v>7</v>
      </c>
      <c r="E7865" s="4" t="s">
        <v>8</v>
      </c>
      <c r="F7865" s="4" t="s">
        <v>15</v>
      </c>
      <c r="G7865" s="4" t="s">
        <v>15</v>
      </c>
      <c r="H7865" s="4" t="s">
        <v>15</v>
      </c>
    </row>
    <row r="7866" spans="1:10">
      <c r="A7866" t="n">
        <v>74975</v>
      </c>
      <c r="B7866" s="30" t="n">
        <v>48</v>
      </c>
      <c r="C7866" s="7" t="n">
        <v>9</v>
      </c>
      <c r="D7866" s="7" t="n">
        <v>0</v>
      </c>
      <c r="E7866" s="7" t="s">
        <v>694</v>
      </c>
      <c r="F7866" s="7" t="n">
        <v>-1</v>
      </c>
      <c r="G7866" s="7" t="n">
        <v>1</v>
      </c>
      <c r="H7866" s="7" t="n">
        <v>0</v>
      </c>
    </row>
    <row r="7867" spans="1:10">
      <c r="A7867" t="s">
        <v>4</v>
      </c>
      <c r="B7867" s="4" t="s">
        <v>5</v>
      </c>
      <c r="C7867" s="4" t="s">
        <v>7</v>
      </c>
      <c r="D7867" s="4" t="s">
        <v>10</v>
      </c>
      <c r="E7867" s="4" t="s">
        <v>8</v>
      </c>
    </row>
    <row r="7868" spans="1:10">
      <c r="A7868" t="n">
        <v>75007</v>
      </c>
      <c r="B7868" s="32" t="n">
        <v>51</v>
      </c>
      <c r="C7868" s="7" t="n">
        <v>4</v>
      </c>
      <c r="D7868" s="7" t="n">
        <v>9</v>
      </c>
      <c r="E7868" s="7" t="s">
        <v>510</v>
      </c>
    </row>
    <row r="7869" spans="1:10">
      <c r="A7869" t="s">
        <v>4</v>
      </c>
      <c r="B7869" s="4" t="s">
        <v>5</v>
      </c>
      <c r="C7869" s="4" t="s">
        <v>10</v>
      </c>
    </row>
    <row r="7870" spans="1:10">
      <c r="A7870" t="n">
        <v>75021</v>
      </c>
      <c r="B7870" s="27" t="n">
        <v>16</v>
      </c>
      <c r="C7870" s="7" t="n">
        <v>0</v>
      </c>
    </row>
    <row r="7871" spans="1:10">
      <c r="A7871" t="s">
        <v>4</v>
      </c>
      <c r="B7871" s="4" t="s">
        <v>5</v>
      </c>
      <c r="C7871" s="4" t="s">
        <v>10</v>
      </c>
      <c r="D7871" s="4" t="s">
        <v>7</v>
      </c>
      <c r="E7871" s="4" t="s">
        <v>16</v>
      </c>
      <c r="F7871" s="4" t="s">
        <v>59</v>
      </c>
      <c r="G7871" s="4" t="s">
        <v>7</v>
      </c>
      <c r="H7871" s="4" t="s">
        <v>7</v>
      </c>
      <c r="I7871" s="4" t="s">
        <v>7</v>
      </c>
      <c r="J7871" s="4" t="s">
        <v>16</v>
      </c>
      <c r="K7871" s="4" t="s">
        <v>59</v>
      </c>
      <c r="L7871" s="4" t="s">
        <v>7</v>
      </c>
      <c r="M7871" s="4" t="s">
        <v>7</v>
      </c>
    </row>
    <row r="7872" spans="1:10">
      <c r="A7872" t="n">
        <v>75024</v>
      </c>
      <c r="B7872" s="37" t="n">
        <v>26</v>
      </c>
      <c r="C7872" s="7" t="n">
        <v>9</v>
      </c>
      <c r="D7872" s="7" t="n">
        <v>17</v>
      </c>
      <c r="E7872" s="7" t="n">
        <v>60843</v>
      </c>
      <c r="F7872" s="7" t="s">
        <v>710</v>
      </c>
      <c r="G7872" s="7" t="n">
        <v>2</v>
      </c>
      <c r="H7872" s="7" t="n">
        <v>3</v>
      </c>
      <c r="I7872" s="7" t="n">
        <v>17</v>
      </c>
      <c r="J7872" s="7" t="n">
        <v>60844</v>
      </c>
      <c r="K7872" s="7" t="s">
        <v>711</v>
      </c>
      <c r="L7872" s="7" t="n">
        <v>2</v>
      </c>
      <c r="M7872" s="7" t="n">
        <v>0</v>
      </c>
    </row>
    <row r="7873" spans="1:13">
      <c r="A7873" t="s">
        <v>4</v>
      </c>
      <c r="B7873" s="4" t="s">
        <v>5</v>
      </c>
    </row>
    <row r="7874" spans="1:13">
      <c r="A7874" t="n">
        <v>75130</v>
      </c>
      <c r="B7874" s="38" t="n">
        <v>28</v>
      </c>
    </row>
    <row r="7875" spans="1:13">
      <c r="A7875" t="s">
        <v>4</v>
      </c>
      <c r="B7875" s="4" t="s">
        <v>5</v>
      </c>
      <c r="C7875" s="4" t="s">
        <v>7</v>
      </c>
      <c r="D7875" s="13" t="s">
        <v>12</v>
      </c>
      <c r="E7875" s="4" t="s">
        <v>5</v>
      </c>
      <c r="F7875" s="4" t="s">
        <v>7</v>
      </c>
      <c r="G7875" s="4" t="s">
        <v>10</v>
      </c>
      <c r="H7875" s="13" t="s">
        <v>13</v>
      </c>
      <c r="I7875" s="4" t="s">
        <v>7</v>
      </c>
      <c r="J7875" s="4" t="s">
        <v>11</v>
      </c>
    </row>
    <row r="7876" spans="1:13">
      <c r="A7876" t="n">
        <v>75131</v>
      </c>
      <c r="B7876" s="9" t="n">
        <v>5</v>
      </c>
      <c r="C7876" s="7" t="n">
        <v>28</v>
      </c>
      <c r="D7876" s="13" t="s">
        <v>3</v>
      </c>
      <c r="E7876" s="48" t="n">
        <v>64</v>
      </c>
      <c r="F7876" s="7" t="n">
        <v>5</v>
      </c>
      <c r="G7876" s="7" t="n">
        <v>8</v>
      </c>
      <c r="H7876" s="13" t="s">
        <v>3</v>
      </c>
      <c r="I7876" s="7" t="n">
        <v>1</v>
      </c>
      <c r="J7876" s="10" t="n">
        <f t="normal" ca="1">A7886</f>
        <v>0</v>
      </c>
    </row>
    <row r="7877" spans="1:13">
      <c r="A7877" t="s">
        <v>4</v>
      </c>
      <c r="B7877" s="4" t="s">
        <v>5</v>
      </c>
      <c r="C7877" s="4" t="s">
        <v>7</v>
      </c>
      <c r="D7877" s="4" t="s">
        <v>10</v>
      </c>
      <c r="E7877" s="4" t="s">
        <v>8</v>
      </c>
    </row>
    <row r="7878" spans="1:13">
      <c r="A7878" t="n">
        <v>75142</v>
      </c>
      <c r="B7878" s="32" t="n">
        <v>51</v>
      </c>
      <c r="C7878" s="7" t="n">
        <v>4</v>
      </c>
      <c r="D7878" s="7" t="n">
        <v>8</v>
      </c>
      <c r="E7878" s="7" t="s">
        <v>156</v>
      </c>
    </row>
    <row r="7879" spans="1:13">
      <c r="A7879" t="s">
        <v>4</v>
      </c>
      <c r="B7879" s="4" t="s">
        <v>5</v>
      </c>
      <c r="C7879" s="4" t="s">
        <v>10</v>
      </c>
    </row>
    <row r="7880" spans="1:13">
      <c r="A7880" t="n">
        <v>75155</v>
      </c>
      <c r="B7880" s="27" t="n">
        <v>16</v>
      </c>
      <c r="C7880" s="7" t="n">
        <v>0</v>
      </c>
    </row>
    <row r="7881" spans="1:13">
      <c r="A7881" t="s">
        <v>4</v>
      </c>
      <c r="B7881" s="4" t="s">
        <v>5</v>
      </c>
      <c r="C7881" s="4" t="s">
        <v>10</v>
      </c>
      <c r="D7881" s="4" t="s">
        <v>7</v>
      </c>
      <c r="E7881" s="4" t="s">
        <v>16</v>
      </c>
      <c r="F7881" s="4" t="s">
        <v>59</v>
      </c>
      <c r="G7881" s="4" t="s">
        <v>7</v>
      </c>
      <c r="H7881" s="4" t="s">
        <v>7</v>
      </c>
    </row>
    <row r="7882" spans="1:13">
      <c r="A7882" t="n">
        <v>75158</v>
      </c>
      <c r="B7882" s="37" t="n">
        <v>26</v>
      </c>
      <c r="C7882" s="7" t="n">
        <v>8</v>
      </c>
      <c r="D7882" s="7" t="n">
        <v>17</v>
      </c>
      <c r="E7882" s="7" t="n">
        <v>60845</v>
      </c>
      <c r="F7882" s="7" t="s">
        <v>712</v>
      </c>
      <c r="G7882" s="7" t="n">
        <v>2</v>
      </c>
      <c r="H7882" s="7" t="n">
        <v>0</v>
      </c>
    </row>
    <row r="7883" spans="1:13">
      <c r="A7883" t="s">
        <v>4</v>
      </c>
      <c r="B7883" s="4" t="s">
        <v>5</v>
      </c>
    </row>
    <row r="7884" spans="1:13">
      <c r="A7884" t="n">
        <v>75213</v>
      </c>
      <c r="B7884" s="38" t="n">
        <v>28</v>
      </c>
    </row>
    <row r="7885" spans="1:13">
      <c r="A7885" t="s">
        <v>4</v>
      </c>
      <c r="B7885" s="4" t="s">
        <v>5</v>
      </c>
      <c r="C7885" s="4" t="s">
        <v>7</v>
      </c>
      <c r="D7885" s="13" t="s">
        <v>12</v>
      </c>
      <c r="E7885" s="4" t="s">
        <v>5</v>
      </c>
      <c r="F7885" s="4" t="s">
        <v>7</v>
      </c>
      <c r="G7885" s="4" t="s">
        <v>10</v>
      </c>
      <c r="H7885" s="13" t="s">
        <v>13</v>
      </c>
      <c r="I7885" s="4" t="s">
        <v>7</v>
      </c>
      <c r="J7885" s="4" t="s">
        <v>11</v>
      </c>
    </row>
    <row r="7886" spans="1:13">
      <c r="A7886" t="n">
        <v>75214</v>
      </c>
      <c r="B7886" s="9" t="n">
        <v>5</v>
      </c>
      <c r="C7886" s="7" t="n">
        <v>28</v>
      </c>
      <c r="D7886" s="13" t="s">
        <v>3</v>
      </c>
      <c r="E7886" s="48" t="n">
        <v>64</v>
      </c>
      <c r="F7886" s="7" t="n">
        <v>5</v>
      </c>
      <c r="G7886" s="7" t="n">
        <v>4</v>
      </c>
      <c r="H7886" s="13" t="s">
        <v>3</v>
      </c>
      <c r="I7886" s="7" t="n">
        <v>1</v>
      </c>
      <c r="J7886" s="10" t="n">
        <f t="normal" ca="1">A7910</f>
        <v>0</v>
      </c>
    </row>
    <row r="7887" spans="1:13">
      <c r="A7887" t="s">
        <v>4</v>
      </c>
      <c r="B7887" s="4" t="s">
        <v>5</v>
      </c>
      <c r="C7887" s="4" t="s">
        <v>10</v>
      </c>
      <c r="D7887" s="4" t="s">
        <v>10</v>
      </c>
      <c r="E7887" s="4" t="s">
        <v>10</v>
      </c>
    </row>
    <row r="7888" spans="1:13">
      <c r="A7888" t="n">
        <v>75225</v>
      </c>
      <c r="B7888" s="34" t="n">
        <v>61</v>
      </c>
      <c r="C7888" s="7" t="n">
        <v>4</v>
      </c>
      <c r="D7888" s="7" t="n">
        <v>6</v>
      </c>
      <c r="E7888" s="7" t="n">
        <v>1000</v>
      </c>
    </row>
    <row r="7889" spans="1:10">
      <c r="A7889" t="s">
        <v>4</v>
      </c>
      <c r="B7889" s="4" t="s">
        <v>5</v>
      </c>
      <c r="C7889" s="4" t="s">
        <v>10</v>
      </c>
    </row>
    <row r="7890" spans="1:10">
      <c r="A7890" t="n">
        <v>75232</v>
      </c>
      <c r="B7890" s="27" t="n">
        <v>16</v>
      </c>
      <c r="C7890" s="7" t="n">
        <v>300</v>
      </c>
    </row>
    <row r="7891" spans="1:10">
      <c r="A7891" t="s">
        <v>4</v>
      </c>
      <c r="B7891" s="4" t="s">
        <v>5</v>
      </c>
      <c r="C7891" s="4" t="s">
        <v>7</v>
      </c>
      <c r="D7891" s="4" t="s">
        <v>10</v>
      </c>
      <c r="E7891" s="4" t="s">
        <v>8</v>
      </c>
    </row>
    <row r="7892" spans="1:10">
      <c r="A7892" t="n">
        <v>75235</v>
      </c>
      <c r="B7892" s="32" t="n">
        <v>51</v>
      </c>
      <c r="C7892" s="7" t="n">
        <v>4</v>
      </c>
      <c r="D7892" s="7" t="n">
        <v>4</v>
      </c>
      <c r="E7892" s="7" t="s">
        <v>713</v>
      </c>
    </row>
    <row r="7893" spans="1:10">
      <c r="A7893" t="s">
        <v>4</v>
      </c>
      <c r="B7893" s="4" t="s">
        <v>5</v>
      </c>
      <c r="C7893" s="4" t="s">
        <v>10</v>
      </c>
    </row>
    <row r="7894" spans="1:10">
      <c r="A7894" t="n">
        <v>75249</v>
      </c>
      <c r="B7894" s="27" t="n">
        <v>16</v>
      </c>
      <c r="C7894" s="7" t="n">
        <v>0</v>
      </c>
    </row>
    <row r="7895" spans="1:10">
      <c r="A7895" t="s">
        <v>4</v>
      </c>
      <c r="B7895" s="4" t="s">
        <v>5</v>
      </c>
      <c r="C7895" s="4" t="s">
        <v>10</v>
      </c>
      <c r="D7895" s="4" t="s">
        <v>7</v>
      </c>
      <c r="E7895" s="4" t="s">
        <v>16</v>
      </c>
      <c r="F7895" s="4" t="s">
        <v>59</v>
      </c>
      <c r="G7895" s="4" t="s">
        <v>7</v>
      </c>
      <c r="H7895" s="4" t="s">
        <v>7</v>
      </c>
    </row>
    <row r="7896" spans="1:10">
      <c r="A7896" t="n">
        <v>75252</v>
      </c>
      <c r="B7896" s="37" t="n">
        <v>26</v>
      </c>
      <c r="C7896" s="7" t="n">
        <v>4</v>
      </c>
      <c r="D7896" s="7" t="n">
        <v>17</v>
      </c>
      <c r="E7896" s="7" t="n">
        <v>60846</v>
      </c>
      <c r="F7896" s="7" t="s">
        <v>714</v>
      </c>
      <c r="G7896" s="7" t="n">
        <v>2</v>
      </c>
      <c r="H7896" s="7" t="n">
        <v>0</v>
      </c>
    </row>
    <row r="7897" spans="1:10">
      <c r="A7897" t="s">
        <v>4</v>
      </c>
      <c r="B7897" s="4" t="s">
        <v>5</v>
      </c>
    </row>
    <row r="7898" spans="1:10">
      <c r="A7898" t="n">
        <v>75314</v>
      </c>
      <c r="B7898" s="38" t="n">
        <v>28</v>
      </c>
    </row>
    <row r="7899" spans="1:10">
      <c r="A7899" t="s">
        <v>4</v>
      </c>
      <c r="B7899" s="4" t="s">
        <v>5</v>
      </c>
      <c r="C7899" s="4" t="s">
        <v>7</v>
      </c>
      <c r="D7899" s="4" t="s">
        <v>10</v>
      </c>
      <c r="E7899" s="4" t="s">
        <v>8</v>
      </c>
    </row>
    <row r="7900" spans="1:10">
      <c r="A7900" t="n">
        <v>75315</v>
      </c>
      <c r="B7900" s="32" t="n">
        <v>51</v>
      </c>
      <c r="C7900" s="7" t="n">
        <v>4</v>
      </c>
      <c r="D7900" s="7" t="n">
        <v>6</v>
      </c>
      <c r="E7900" s="7" t="s">
        <v>125</v>
      </c>
    </row>
    <row r="7901" spans="1:10">
      <c r="A7901" t="s">
        <v>4</v>
      </c>
      <c r="B7901" s="4" t="s">
        <v>5</v>
      </c>
      <c r="C7901" s="4" t="s">
        <v>10</v>
      </c>
    </row>
    <row r="7902" spans="1:10">
      <c r="A7902" t="n">
        <v>75329</v>
      </c>
      <c r="B7902" s="27" t="n">
        <v>16</v>
      </c>
      <c r="C7902" s="7" t="n">
        <v>0</v>
      </c>
    </row>
    <row r="7903" spans="1:10">
      <c r="A7903" t="s">
        <v>4</v>
      </c>
      <c r="B7903" s="4" t="s">
        <v>5</v>
      </c>
      <c r="C7903" s="4" t="s">
        <v>10</v>
      </c>
      <c r="D7903" s="4" t="s">
        <v>7</v>
      </c>
      <c r="E7903" s="4" t="s">
        <v>16</v>
      </c>
      <c r="F7903" s="4" t="s">
        <v>59</v>
      </c>
      <c r="G7903" s="4" t="s">
        <v>7</v>
      </c>
      <c r="H7903" s="4" t="s">
        <v>7</v>
      </c>
    </row>
    <row r="7904" spans="1:10">
      <c r="A7904" t="n">
        <v>75332</v>
      </c>
      <c r="B7904" s="37" t="n">
        <v>26</v>
      </c>
      <c r="C7904" s="7" t="n">
        <v>6</v>
      </c>
      <c r="D7904" s="7" t="n">
        <v>17</v>
      </c>
      <c r="E7904" s="7" t="n">
        <v>60847</v>
      </c>
      <c r="F7904" s="7" t="s">
        <v>715</v>
      </c>
      <c r="G7904" s="7" t="n">
        <v>2</v>
      </c>
      <c r="H7904" s="7" t="n">
        <v>0</v>
      </c>
    </row>
    <row r="7905" spans="1:8">
      <c r="A7905" t="s">
        <v>4</v>
      </c>
      <c r="B7905" s="4" t="s">
        <v>5</v>
      </c>
    </row>
    <row r="7906" spans="1:8">
      <c r="A7906" t="n">
        <v>75350</v>
      </c>
      <c r="B7906" s="38" t="n">
        <v>28</v>
      </c>
    </row>
    <row r="7907" spans="1:8">
      <c r="A7907" t="s">
        <v>4</v>
      </c>
      <c r="B7907" s="4" t="s">
        <v>5</v>
      </c>
      <c r="C7907" s="4" t="s">
        <v>11</v>
      </c>
    </row>
    <row r="7908" spans="1:8">
      <c r="A7908" t="n">
        <v>75351</v>
      </c>
      <c r="B7908" s="12" t="n">
        <v>3</v>
      </c>
      <c r="C7908" s="10" t="n">
        <f t="normal" ca="1">A7918</f>
        <v>0</v>
      </c>
    </row>
    <row r="7909" spans="1:8">
      <c r="A7909" t="s">
        <v>4</v>
      </c>
      <c r="B7909" s="4" t="s">
        <v>5</v>
      </c>
      <c r="C7909" s="4" t="s">
        <v>7</v>
      </c>
      <c r="D7909" s="4" t="s">
        <v>10</v>
      </c>
      <c r="E7909" s="4" t="s">
        <v>8</v>
      </c>
    </row>
    <row r="7910" spans="1:8">
      <c r="A7910" t="n">
        <v>75356</v>
      </c>
      <c r="B7910" s="32" t="n">
        <v>51</v>
      </c>
      <c r="C7910" s="7" t="n">
        <v>4</v>
      </c>
      <c r="D7910" s="7" t="n">
        <v>6</v>
      </c>
      <c r="E7910" s="7" t="s">
        <v>125</v>
      </c>
    </row>
    <row r="7911" spans="1:8">
      <c r="A7911" t="s">
        <v>4</v>
      </c>
      <c r="B7911" s="4" t="s">
        <v>5</v>
      </c>
      <c r="C7911" s="4" t="s">
        <v>10</v>
      </c>
    </row>
    <row r="7912" spans="1:8">
      <c r="A7912" t="n">
        <v>75370</v>
      </c>
      <c r="B7912" s="27" t="n">
        <v>16</v>
      </c>
      <c r="C7912" s="7" t="n">
        <v>0</v>
      </c>
    </row>
    <row r="7913" spans="1:8">
      <c r="A7913" t="s">
        <v>4</v>
      </c>
      <c r="B7913" s="4" t="s">
        <v>5</v>
      </c>
      <c r="C7913" s="4" t="s">
        <v>10</v>
      </c>
      <c r="D7913" s="4" t="s">
        <v>7</v>
      </c>
      <c r="E7913" s="4" t="s">
        <v>16</v>
      </c>
      <c r="F7913" s="4" t="s">
        <v>59</v>
      </c>
      <c r="G7913" s="4" t="s">
        <v>7</v>
      </c>
      <c r="H7913" s="4" t="s">
        <v>7</v>
      </c>
    </row>
    <row r="7914" spans="1:8">
      <c r="A7914" t="n">
        <v>75373</v>
      </c>
      <c r="B7914" s="37" t="n">
        <v>26</v>
      </c>
      <c r="C7914" s="7" t="n">
        <v>6</v>
      </c>
      <c r="D7914" s="7" t="n">
        <v>17</v>
      </c>
      <c r="E7914" s="7" t="n">
        <v>60848</v>
      </c>
      <c r="F7914" s="7" t="s">
        <v>716</v>
      </c>
      <c r="G7914" s="7" t="n">
        <v>2</v>
      </c>
      <c r="H7914" s="7" t="n">
        <v>0</v>
      </c>
    </row>
    <row r="7915" spans="1:8">
      <c r="A7915" t="s">
        <v>4</v>
      </c>
      <c r="B7915" s="4" t="s">
        <v>5</v>
      </c>
    </row>
    <row r="7916" spans="1:8">
      <c r="A7916" t="n">
        <v>75395</v>
      </c>
      <c r="B7916" s="38" t="n">
        <v>28</v>
      </c>
    </row>
    <row r="7917" spans="1:8">
      <c r="A7917" t="s">
        <v>4</v>
      </c>
      <c r="B7917" s="4" t="s">
        <v>5</v>
      </c>
      <c r="C7917" s="4" t="s">
        <v>10</v>
      </c>
      <c r="D7917" s="4" t="s">
        <v>10</v>
      </c>
      <c r="E7917" s="4" t="s">
        <v>10</v>
      </c>
    </row>
    <row r="7918" spans="1:8">
      <c r="A7918" t="n">
        <v>75396</v>
      </c>
      <c r="B7918" s="34" t="n">
        <v>61</v>
      </c>
      <c r="C7918" s="7" t="n">
        <v>3</v>
      </c>
      <c r="D7918" s="7" t="n">
        <v>0</v>
      </c>
      <c r="E7918" s="7" t="n">
        <v>1000</v>
      </c>
    </row>
    <row r="7919" spans="1:8">
      <c r="A7919" t="s">
        <v>4</v>
      </c>
      <c r="B7919" s="4" t="s">
        <v>5</v>
      </c>
      <c r="C7919" s="4" t="s">
        <v>10</v>
      </c>
    </row>
    <row r="7920" spans="1:8">
      <c r="A7920" t="n">
        <v>75403</v>
      </c>
      <c r="B7920" s="27" t="n">
        <v>16</v>
      </c>
      <c r="C7920" s="7" t="n">
        <v>300</v>
      </c>
    </row>
    <row r="7921" spans="1:8">
      <c r="A7921" t="s">
        <v>4</v>
      </c>
      <c r="B7921" s="4" t="s">
        <v>5</v>
      </c>
      <c r="C7921" s="4" t="s">
        <v>7</v>
      </c>
      <c r="D7921" s="4" t="s">
        <v>10</v>
      </c>
      <c r="E7921" s="4" t="s">
        <v>8</v>
      </c>
    </row>
    <row r="7922" spans="1:8">
      <c r="A7922" t="n">
        <v>75406</v>
      </c>
      <c r="B7922" s="32" t="n">
        <v>51</v>
      </c>
      <c r="C7922" s="7" t="n">
        <v>4</v>
      </c>
      <c r="D7922" s="7" t="n">
        <v>3</v>
      </c>
      <c r="E7922" s="7" t="s">
        <v>174</v>
      </c>
    </row>
    <row r="7923" spans="1:8">
      <c r="A7923" t="s">
        <v>4</v>
      </c>
      <c r="B7923" s="4" t="s">
        <v>5</v>
      </c>
      <c r="C7923" s="4" t="s">
        <v>10</v>
      </c>
    </row>
    <row r="7924" spans="1:8">
      <c r="A7924" t="n">
        <v>75420</v>
      </c>
      <c r="B7924" s="27" t="n">
        <v>16</v>
      </c>
      <c r="C7924" s="7" t="n">
        <v>0</v>
      </c>
    </row>
    <row r="7925" spans="1:8">
      <c r="A7925" t="s">
        <v>4</v>
      </c>
      <c r="B7925" s="4" t="s">
        <v>5</v>
      </c>
      <c r="C7925" s="4" t="s">
        <v>10</v>
      </c>
      <c r="D7925" s="4" t="s">
        <v>7</v>
      </c>
      <c r="E7925" s="4" t="s">
        <v>16</v>
      </c>
      <c r="F7925" s="4" t="s">
        <v>59</v>
      </c>
      <c r="G7925" s="4" t="s">
        <v>7</v>
      </c>
      <c r="H7925" s="4" t="s">
        <v>7</v>
      </c>
      <c r="I7925" s="4" t="s">
        <v>7</v>
      </c>
      <c r="J7925" s="4" t="s">
        <v>16</v>
      </c>
      <c r="K7925" s="4" t="s">
        <v>59</v>
      </c>
      <c r="L7925" s="4" t="s">
        <v>7</v>
      </c>
      <c r="M7925" s="4" t="s">
        <v>7</v>
      </c>
    </row>
    <row r="7926" spans="1:8">
      <c r="A7926" t="n">
        <v>75423</v>
      </c>
      <c r="B7926" s="37" t="n">
        <v>26</v>
      </c>
      <c r="C7926" s="7" t="n">
        <v>3</v>
      </c>
      <c r="D7926" s="7" t="n">
        <v>17</v>
      </c>
      <c r="E7926" s="7" t="n">
        <v>60849</v>
      </c>
      <c r="F7926" s="7" t="s">
        <v>717</v>
      </c>
      <c r="G7926" s="7" t="n">
        <v>2</v>
      </c>
      <c r="H7926" s="7" t="n">
        <v>3</v>
      </c>
      <c r="I7926" s="7" t="n">
        <v>17</v>
      </c>
      <c r="J7926" s="7" t="n">
        <v>60850</v>
      </c>
      <c r="K7926" s="7" t="s">
        <v>718</v>
      </c>
      <c r="L7926" s="7" t="n">
        <v>2</v>
      </c>
      <c r="M7926" s="7" t="n">
        <v>0</v>
      </c>
    </row>
    <row r="7927" spans="1:8">
      <c r="A7927" t="s">
        <v>4</v>
      </c>
      <c r="B7927" s="4" t="s">
        <v>5</v>
      </c>
    </row>
    <row r="7928" spans="1:8">
      <c r="A7928" t="n">
        <v>75552</v>
      </c>
      <c r="B7928" s="38" t="n">
        <v>28</v>
      </c>
    </row>
    <row r="7929" spans="1:8">
      <c r="A7929" t="s">
        <v>4</v>
      </c>
      <c r="B7929" s="4" t="s">
        <v>5</v>
      </c>
      <c r="C7929" s="4" t="s">
        <v>10</v>
      </c>
      <c r="D7929" s="4" t="s">
        <v>10</v>
      </c>
      <c r="E7929" s="4" t="s">
        <v>10</v>
      </c>
    </row>
    <row r="7930" spans="1:8">
      <c r="A7930" t="n">
        <v>75553</v>
      </c>
      <c r="B7930" s="34" t="n">
        <v>61</v>
      </c>
      <c r="C7930" s="7" t="n">
        <v>5</v>
      </c>
      <c r="D7930" s="7" t="n">
        <v>7032</v>
      </c>
      <c r="E7930" s="7" t="n">
        <v>1000</v>
      </c>
    </row>
    <row r="7931" spans="1:8">
      <c r="A7931" t="s">
        <v>4</v>
      </c>
      <c r="B7931" s="4" t="s">
        <v>5</v>
      </c>
      <c r="C7931" s="4" t="s">
        <v>10</v>
      </c>
    </row>
    <row r="7932" spans="1:8">
      <c r="A7932" t="n">
        <v>75560</v>
      </c>
      <c r="B7932" s="27" t="n">
        <v>16</v>
      </c>
      <c r="C7932" s="7" t="n">
        <v>300</v>
      </c>
    </row>
    <row r="7933" spans="1:8">
      <c r="A7933" t="s">
        <v>4</v>
      </c>
      <c r="B7933" s="4" t="s">
        <v>5</v>
      </c>
      <c r="C7933" s="4" t="s">
        <v>7</v>
      </c>
      <c r="D7933" s="4" t="s">
        <v>10</v>
      </c>
      <c r="E7933" s="4" t="s">
        <v>8</v>
      </c>
    </row>
    <row r="7934" spans="1:8">
      <c r="A7934" t="n">
        <v>75563</v>
      </c>
      <c r="B7934" s="32" t="n">
        <v>51</v>
      </c>
      <c r="C7934" s="7" t="n">
        <v>4</v>
      </c>
      <c r="D7934" s="7" t="n">
        <v>5</v>
      </c>
      <c r="E7934" s="7" t="s">
        <v>510</v>
      </c>
    </row>
    <row r="7935" spans="1:8">
      <c r="A7935" t="s">
        <v>4</v>
      </c>
      <c r="B7935" s="4" t="s">
        <v>5</v>
      </c>
      <c r="C7935" s="4" t="s">
        <v>10</v>
      </c>
    </row>
    <row r="7936" spans="1:8">
      <c r="A7936" t="n">
        <v>75577</v>
      </c>
      <c r="B7936" s="27" t="n">
        <v>16</v>
      </c>
      <c r="C7936" s="7" t="n">
        <v>0</v>
      </c>
    </row>
    <row r="7937" spans="1:13">
      <c r="A7937" t="s">
        <v>4</v>
      </c>
      <c r="B7937" s="4" t="s">
        <v>5</v>
      </c>
      <c r="C7937" s="4" t="s">
        <v>10</v>
      </c>
      <c r="D7937" s="4" t="s">
        <v>7</v>
      </c>
      <c r="E7937" s="4" t="s">
        <v>16</v>
      </c>
      <c r="F7937" s="4" t="s">
        <v>59</v>
      </c>
      <c r="G7937" s="4" t="s">
        <v>7</v>
      </c>
      <c r="H7937" s="4" t="s">
        <v>7</v>
      </c>
    </row>
    <row r="7938" spans="1:13">
      <c r="A7938" t="n">
        <v>75580</v>
      </c>
      <c r="B7938" s="37" t="n">
        <v>26</v>
      </c>
      <c r="C7938" s="7" t="n">
        <v>5</v>
      </c>
      <c r="D7938" s="7" t="n">
        <v>17</v>
      </c>
      <c r="E7938" s="7" t="n">
        <v>60851</v>
      </c>
      <c r="F7938" s="7" t="s">
        <v>719</v>
      </c>
      <c r="G7938" s="7" t="n">
        <v>2</v>
      </c>
      <c r="H7938" s="7" t="n">
        <v>0</v>
      </c>
    </row>
    <row r="7939" spans="1:13">
      <c r="A7939" t="s">
        <v>4</v>
      </c>
      <c r="B7939" s="4" t="s">
        <v>5</v>
      </c>
    </row>
    <row r="7940" spans="1:13">
      <c r="A7940" t="n">
        <v>75648</v>
      </c>
      <c r="B7940" s="38" t="n">
        <v>28</v>
      </c>
    </row>
    <row r="7941" spans="1:13">
      <c r="A7941" t="s">
        <v>4</v>
      </c>
      <c r="B7941" s="4" t="s">
        <v>5</v>
      </c>
      <c r="C7941" s="4" t="s">
        <v>7</v>
      </c>
      <c r="D7941" s="4" t="s">
        <v>10</v>
      </c>
      <c r="E7941" s="4" t="s">
        <v>8</v>
      </c>
    </row>
    <row r="7942" spans="1:13">
      <c r="A7942" t="n">
        <v>75649</v>
      </c>
      <c r="B7942" s="32" t="n">
        <v>51</v>
      </c>
      <c r="C7942" s="7" t="n">
        <v>4</v>
      </c>
      <c r="D7942" s="7" t="n">
        <v>7032</v>
      </c>
      <c r="E7942" s="7" t="s">
        <v>317</v>
      </c>
    </row>
    <row r="7943" spans="1:13">
      <c r="A7943" t="s">
        <v>4</v>
      </c>
      <c r="B7943" s="4" t="s">
        <v>5</v>
      </c>
      <c r="C7943" s="4" t="s">
        <v>10</v>
      </c>
    </row>
    <row r="7944" spans="1:13">
      <c r="A7944" t="n">
        <v>75663</v>
      </c>
      <c r="B7944" s="27" t="n">
        <v>16</v>
      </c>
      <c r="C7944" s="7" t="n">
        <v>0</v>
      </c>
    </row>
    <row r="7945" spans="1:13">
      <c r="A7945" t="s">
        <v>4</v>
      </c>
      <c r="B7945" s="4" t="s">
        <v>5</v>
      </c>
      <c r="C7945" s="4" t="s">
        <v>10</v>
      </c>
      <c r="D7945" s="4" t="s">
        <v>7</v>
      </c>
      <c r="E7945" s="4" t="s">
        <v>16</v>
      </c>
      <c r="F7945" s="4" t="s">
        <v>59</v>
      </c>
      <c r="G7945" s="4" t="s">
        <v>7</v>
      </c>
      <c r="H7945" s="4" t="s">
        <v>7</v>
      </c>
    </row>
    <row r="7946" spans="1:13">
      <c r="A7946" t="n">
        <v>75666</v>
      </c>
      <c r="B7946" s="37" t="n">
        <v>26</v>
      </c>
      <c r="C7946" s="7" t="n">
        <v>7032</v>
      </c>
      <c r="D7946" s="7" t="n">
        <v>17</v>
      </c>
      <c r="E7946" s="7" t="n">
        <v>60852</v>
      </c>
      <c r="F7946" s="7" t="s">
        <v>720</v>
      </c>
      <c r="G7946" s="7" t="n">
        <v>2</v>
      </c>
      <c r="H7946" s="7" t="n">
        <v>0</v>
      </c>
    </row>
    <row r="7947" spans="1:13">
      <c r="A7947" t="s">
        <v>4</v>
      </c>
      <c r="B7947" s="4" t="s">
        <v>5</v>
      </c>
    </row>
    <row r="7948" spans="1:13">
      <c r="A7948" t="n">
        <v>75699</v>
      </c>
      <c r="B7948" s="38" t="n">
        <v>28</v>
      </c>
    </row>
    <row r="7949" spans="1:13">
      <c r="A7949" t="s">
        <v>4</v>
      </c>
      <c r="B7949" s="4" t="s">
        <v>5</v>
      </c>
      <c r="C7949" s="4" t="s">
        <v>10</v>
      </c>
      <c r="D7949" s="4" t="s">
        <v>7</v>
      </c>
    </row>
    <row r="7950" spans="1:13">
      <c r="A7950" t="n">
        <v>75700</v>
      </c>
      <c r="B7950" s="40" t="n">
        <v>89</v>
      </c>
      <c r="C7950" s="7" t="n">
        <v>65533</v>
      </c>
      <c r="D7950" s="7" t="n">
        <v>1</v>
      </c>
    </row>
    <row r="7951" spans="1:13">
      <c r="A7951" t="s">
        <v>4</v>
      </c>
      <c r="B7951" s="4" t="s">
        <v>5</v>
      </c>
      <c r="C7951" s="4" t="s">
        <v>7</v>
      </c>
      <c r="D7951" s="4" t="s">
        <v>10</v>
      </c>
      <c r="E7951" s="4" t="s">
        <v>15</v>
      </c>
    </row>
    <row r="7952" spans="1:13">
      <c r="A7952" t="n">
        <v>75704</v>
      </c>
      <c r="B7952" s="41" t="n">
        <v>58</v>
      </c>
      <c r="C7952" s="7" t="n">
        <v>101</v>
      </c>
      <c r="D7952" s="7" t="n">
        <v>500</v>
      </c>
      <c r="E7952" s="7" t="n">
        <v>1</v>
      </c>
    </row>
    <row r="7953" spans="1:8">
      <c r="A7953" t="s">
        <v>4</v>
      </c>
      <c r="B7953" s="4" t="s">
        <v>5</v>
      </c>
      <c r="C7953" s="4" t="s">
        <v>7</v>
      </c>
      <c r="D7953" s="4" t="s">
        <v>10</v>
      </c>
    </row>
    <row r="7954" spans="1:8">
      <c r="A7954" t="n">
        <v>75712</v>
      </c>
      <c r="B7954" s="41" t="n">
        <v>58</v>
      </c>
      <c r="C7954" s="7" t="n">
        <v>254</v>
      </c>
      <c r="D7954" s="7" t="n">
        <v>0</v>
      </c>
    </row>
    <row r="7955" spans="1:8">
      <c r="A7955" t="s">
        <v>4</v>
      </c>
      <c r="B7955" s="4" t="s">
        <v>5</v>
      </c>
      <c r="C7955" s="4" t="s">
        <v>7</v>
      </c>
      <c r="D7955" s="4" t="s">
        <v>7</v>
      </c>
      <c r="E7955" s="4" t="s">
        <v>15</v>
      </c>
      <c r="F7955" s="4" t="s">
        <v>15</v>
      </c>
      <c r="G7955" s="4" t="s">
        <v>15</v>
      </c>
      <c r="H7955" s="4" t="s">
        <v>10</v>
      </c>
    </row>
    <row r="7956" spans="1:8">
      <c r="A7956" t="n">
        <v>75716</v>
      </c>
      <c r="B7956" s="54" t="n">
        <v>45</v>
      </c>
      <c r="C7956" s="7" t="n">
        <v>2</v>
      </c>
      <c r="D7956" s="7" t="n">
        <v>3</v>
      </c>
      <c r="E7956" s="7" t="n">
        <v>0.0599999986588955</v>
      </c>
      <c r="F7956" s="7" t="n">
        <v>1.35000002384186</v>
      </c>
      <c r="G7956" s="7" t="n">
        <v>6.55999994277954</v>
      </c>
      <c r="H7956" s="7" t="n">
        <v>0</v>
      </c>
    </row>
    <row r="7957" spans="1:8">
      <c r="A7957" t="s">
        <v>4</v>
      </c>
      <c r="B7957" s="4" t="s">
        <v>5</v>
      </c>
      <c r="C7957" s="4" t="s">
        <v>7</v>
      </c>
      <c r="D7957" s="4" t="s">
        <v>7</v>
      </c>
      <c r="E7957" s="4" t="s">
        <v>15</v>
      </c>
      <c r="F7957" s="4" t="s">
        <v>15</v>
      </c>
      <c r="G7957" s="4" t="s">
        <v>15</v>
      </c>
      <c r="H7957" s="4" t="s">
        <v>10</v>
      </c>
      <c r="I7957" s="4" t="s">
        <v>7</v>
      </c>
    </row>
    <row r="7958" spans="1:8">
      <c r="A7958" t="n">
        <v>75733</v>
      </c>
      <c r="B7958" s="54" t="n">
        <v>45</v>
      </c>
      <c r="C7958" s="7" t="n">
        <v>4</v>
      </c>
      <c r="D7958" s="7" t="n">
        <v>3</v>
      </c>
      <c r="E7958" s="7" t="n">
        <v>1.89999997615814</v>
      </c>
      <c r="F7958" s="7" t="n">
        <v>46.8699989318848</v>
      </c>
      <c r="G7958" s="7" t="n">
        <v>0</v>
      </c>
      <c r="H7958" s="7" t="n">
        <v>0</v>
      </c>
      <c r="I7958" s="7" t="n">
        <v>0</v>
      </c>
    </row>
    <row r="7959" spans="1:8">
      <c r="A7959" t="s">
        <v>4</v>
      </c>
      <c r="B7959" s="4" t="s">
        <v>5</v>
      </c>
      <c r="C7959" s="4" t="s">
        <v>7</v>
      </c>
      <c r="D7959" s="4" t="s">
        <v>7</v>
      </c>
      <c r="E7959" s="4" t="s">
        <v>15</v>
      </c>
      <c r="F7959" s="4" t="s">
        <v>10</v>
      </c>
    </row>
    <row r="7960" spans="1:8">
      <c r="A7960" t="n">
        <v>75751</v>
      </c>
      <c r="B7960" s="54" t="n">
        <v>45</v>
      </c>
      <c r="C7960" s="7" t="n">
        <v>5</v>
      </c>
      <c r="D7960" s="7" t="n">
        <v>3</v>
      </c>
      <c r="E7960" s="7" t="n">
        <v>2.5</v>
      </c>
      <c r="F7960" s="7" t="n">
        <v>0</v>
      </c>
    </row>
    <row r="7961" spans="1:8">
      <c r="A7961" t="s">
        <v>4</v>
      </c>
      <c r="B7961" s="4" t="s">
        <v>5</v>
      </c>
      <c r="C7961" s="4" t="s">
        <v>7</v>
      </c>
      <c r="D7961" s="4" t="s">
        <v>7</v>
      </c>
      <c r="E7961" s="4" t="s">
        <v>15</v>
      </c>
      <c r="F7961" s="4" t="s">
        <v>10</v>
      </c>
    </row>
    <row r="7962" spans="1:8">
      <c r="A7962" t="n">
        <v>75760</v>
      </c>
      <c r="B7962" s="54" t="n">
        <v>45</v>
      </c>
      <c r="C7962" s="7" t="n">
        <v>11</v>
      </c>
      <c r="D7962" s="7" t="n">
        <v>3</v>
      </c>
      <c r="E7962" s="7" t="n">
        <v>34</v>
      </c>
      <c r="F7962" s="7" t="n">
        <v>0</v>
      </c>
    </row>
    <row r="7963" spans="1:8">
      <c r="A7963" t="s">
        <v>4</v>
      </c>
      <c r="B7963" s="4" t="s">
        <v>5</v>
      </c>
      <c r="C7963" s="4" t="s">
        <v>10</v>
      </c>
      <c r="D7963" s="4" t="s">
        <v>10</v>
      </c>
      <c r="E7963" s="4" t="s">
        <v>10</v>
      </c>
    </row>
    <row r="7964" spans="1:8">
      <c r="A7964" t="n">
        <v>75769</v>
      </c>
      <c r="B7964" s="34" t="n">
        <v>61</v>
      </c>
      <c r="C7964" s="7" t="n">
        <v>4</v>
      </c>
      <c r="D7964" s="7" t="n">
        <v>65533</v>
      </c>
      <c r="E7964" s="7" t="n">
        <v>1000</v>
      </c>
    </row>
    <row r="7965" spans="1:8">
      <c r="A7965" t="s">
        <v>4</v>
      </c>
      <c r="B7965" s="4" t="s">
        <v>5</v>
      </c>
      <c r="C7965" s="4" t="s">
        <v>10</v>
      </c>
      <c r="D7965" s="4" t="s">
        <v>10</v>
      </c>
      <c r="E7965" s="4" t="s">
        <v>10</v>
      </c>
    </row>
    <row r="7966" spans="1:8">
      <c r="A7966" t="n">
        <v>75776</v>
      </c>
      <c r="B7966" s="34" t="n">
        <v>61</v>
      </c>
      <c r="C7966" s="7" t="n">
        <v>3</v>
      </c>
      <c r="D7966" s="7" t="n">
        <v>65533</v>
      </c>
      <c r="E7966" s="7" t="n">
        <v>1000</v>
      </c>
    </row>
    <row r="7967" spans="1:8">
      <c r="A7967" t="s">
        <v>4</v>
      </c>
      <c r="B7967" s="4" t="s">
        <v>5</v>
      </c>
      <c r="C7967" s="4" t="s">
        <v>10</v>
      </c>
      <c r="D7967" s="4" t="s">
        <v>10</v>
      </c>
      <c r="E7967" s="4" t="s">
        <v>10</v>
      </c>
    </row>
    <row r="7968" spans="1:8">
      <c r="A7968" t="n">
        <v>75783</v>
      </c>
      <c r="B7968" s="34" t="n">
        <v>61</v>
      </c>
      <c r="C7968" s="7" t="n">
        <v>5</v>
      </c>
      <c r="D7968" s="7" t="n">
        <v>65533</v>
      </c>
      <c r="E7968" s="7" t="n">
        <v>1000</v>
      </c>
    </row>
    <row r="7969" spans="1:9">
      <c r="A7969" t="s">
        <v>4</v>
      </c>
      <c r="B7969" s="4" t="s">
        <v>5</v>
      </c>
      <c r="C7969" s="4" t="s">
        <v>7</v>
      </c>
      <c r="D7969" s="4" t="s">
        <v>10</v>
      </c>
    </row>
    <row r="7970" spans="1:9">
      <c r="A7970" t="n">
        <v>75790</v>
      </c>
      <c r="B7970" s="41" t="n">
        <v>58</v>
      </c>
      <c r="C7970" s="7" t="n">
        <v>255</v>
      </c>
      <c r="D7970" s="7" t="n">
        <v>0</v>
      </c>
    </row>
    <row r="7971" spans="1:9">
      <c r="A7971" t="s">
        <v>4</v>
      </c>
      <c r="B7971" s="4" t="s">
        <v>5</v>
      </c>
      <c r="C7971" s="4" t="s">
        <v>7</v>
      </c>
      <c r="D7971" s="13" t="s">
        <v>12</v>
      </c>
      <c r="E7971" s="4" t="s">
        <v>5</v>
      </c>
      <c r="F7971" s="4" t="s">
        <v>7</v>
      </c>
      <c r="G7971" s="4" t="s">
        <v>10</v>
      </c>
      <c r="H7971" s="13" t="s">
        <v>13</v>
      </c>
      <c r="I7971" s="4" t="s">
        <v>7</v>
      </c>
      <c r="J7971" s="4" t="s">
        <v>7</v>
      </c>
      <c r="K7971" s="4" t="s">
        <v>11</v>
      </c>
    </row>
    <row r="7972" spans="1:9">
      <c r="A7972" t="n">
        <v>75794</v>
      </c>
      <c r="B7972" s="9" t="n">
        <v>5</v>
      </c>
      <c r="C7972" s="7" t="n">
        <v>28</v>
      </c>
      <c r="D7972" s="13" t="s">
        <v>3</v>
      </c>
      <c r="E7972" s="48" t="n">
        <v>64</v>
      </c>
      <c r="F7972" s="7" t="n">
        <v>5</v>
      </c>
      <c r="G7972" s="7" t="n">
        <v>7</v>
      </c>
      <c r="H7972" s="13" t="s">
        <v>3</v>
      </c>
      <c r="I7972" s="7" t="n">
        <v>8</v>
      </c>
      <c r="J7972" s="7" t="n">
        <v>1</v>
      </c>
      <c r="K7972" s="10" t="n">
        <f t="normal" ca="1">A7984</f>
        <v>0</v>
      </c>
    </row>
    <row r="7973" spans="1:9">
      <c r="A7973" t="s">
        <v>4</v>
      </c>
      <c r="B7973" s="4" t="s">
        <v>5</v>
      </c>
      <c r="C7973" s="4" t="s">
        <v>7</v>
      </c>
      <c r="D7973" s="4" t="s">
        <v>10</v>
      </c>
      <c r="E7973" s="4" t="s">
        <v>8</v>
      </c>
    </row>
    <row r="7974" spans="1:9">
      <c r="A7974" t="n">
        <v>75806</v>
      </c>
      <c r="B7974" s="32" t="n">
        <v>51</v>
      </c>
      <c r="C7974" s="7" t="n">
        <v>4</v>
      </c>
      <c r="D7974" s="7" t="n">
        <v>7</v>
      </c>
      <c r="E7974" s="7" t="s">
        <v>63</v>
      </c>
    </row>
    <row r="7975" spans="1:9">
      <c r="A7975" t="s">
        <v>4</v>
      </c>
      <c r="B7975" s="4" t="s">
        <v>5</v>
      </c>
      <c r="C7975" s="4" t="s">
        <v>10</v>
      </c>
    </row>
    <row r="7976" spans="1:9">
      <c r="A7976" t="n">
        <v>75819</v>
      </c>
      <c r="B7976" s="27" t="n">
        <v>16</v>
      </c>
      <c r="C7976" s="7" t="n">
        <v>0</v>
      </c>
    </row>
    <row r="7977" spans="1:9">
      <c r="A7977" t="s">
        <v>4</v>
      </c>
      <c r="B7977" s="4" t="s">
        <v>5</v>
      </c>
      <c r="C7977" s="4" t="s">
        <v>10</v>
      </c>
      <c r="D7977" s="4" t="s">
        <v>7</v>
      </c>
      <c r="E7977" s="4" t="s">
        <v>16</v>
      </c>
      <c r="F7977" s="4" t="s">
        <v>59</v>
      </c>
      <c r="G7977" s="4" t="s">
        <v>7</v>
      </c>
      <c r="H7977" s="4" t="s">
        <v>7</v>
      </c>
    </row>
    <row r="7978" spans="1:9">
      <c r="A7978" t="n">
        <v>75822</v>
      </c>
      <c r="B7978" s="37" t="n">
        <v>26</v>
      </c>
      <c r="C7978" s="7" t="n">
        <v>7</v>
      </c>
      <c r="D7978" s="7" t="n">
        <v>17</v>
      </c>
      <c r="E7978" s="7" t="n">
        <v>60853</v>
      </c>
      <c r="F7978" s="7" t="s">
        <v>721</v>
      </c>
      <c r="G7978" s="7" t="n">
        <v>2</v>
      </c>
      <c r="H7978" s="7" t="n">
        <v>0</v>
      </c>
    </row>
    <row r="7979" spans="1:9">
      <c r="A7979" t="s">
        <v>4</v>
      </c>
      <c r="B7979" s="4" t="s">
        <v>5</v>
      </c>
    </row>
    <row r="7980" spans="1:9">
      <c r="A7980" t="n">
        <v>75867</v>
      </c>
      <c r="B7980" s="38" t="n">
        <v>28</v>
      </c>
    </row>
    <row r="7981" spans="1:9">
      <c r="A7981" t="s">
        <v>4</v>
      </c>
      <c r="B7981" s="4" t="s">
        <v>5</v>
      </c>
      <c r="C7981" s="4" t="s">
        <v>11</v>
      </c>
    </row>
    <row r="7982" spans="1:9">
      <c r="A7982" t="n">
        <v>75868</v>
      </c>
      <c r="B7982" s="12" t="n">
        <v>3</v>
      </c>
      <c r="C7982" s="10" t="n">
        <f t="normal" ca="1">A8006</f>
        <v>0</v>
      </c>
    </row>
    <row r="7983" spans="1:9">
      <c r="A7983" t="s">
        <v>4</v>
      </c>
      <c r="B7983" s="4" t="s">
        <v>5</v>
      </c>
      <c r="C7983" s="4" t="s">
        <v>7</v>
      </c>
      <c r="D7983" s="13" t="s">
        <v>12</v>
      </c>
      <c r="E7983" s="4" t="s">
        <v>5</v>
      </c>
      <c r="F7983" s="4" t="s">
        <v>7</v>
      </c>
      <c r="G7983" s="4" t="s">
        <v>10</v>
      </c>
      <c r="H7983" s="13" t="s">
        <v>13</v>
      </c>
      <c r="I7983" s="4" t="s">
        <v>7</v>
      </c>
      <c r="J7983" s="4" t="s">
        <v>7</v>
      </c>
      <c r="K7983" s="4" t="s">
        <v>11</v>
      </c>
    </row>
    <row r="7984" spans="1:9">
      <c r="A7984" t="n">
        <v>75873</v>
      </c>
      <c r="B7984" s="9" t="n">
        <v>5</v>
      </c>
      <c r="C7984" s="7" t="n">
        <v>28</v>
      </c>
      <c r="D7984" s="13" t="s">
        <v>3</v>
      </c>
      <c r="E7984" s="48" t="n">
        <v>64</v>
      </c>
      <c r="F7984" s="7" t="n">
        <v>5</v>
      </c>
      <c r="G7984" s="7" t="n">
        <v>1</v>
      </c>
      <c r="H7984" s="13" t="s">
        <v>3</v>
      </c>
      <c r="I7984" s="7" t="n">
        <v>8</v>
      </c>
      <c r="J7984" s="7" t="n">
        <v>1</v>
      </c>
      <c r="K7984" s="10" t="n">
        <f t="normal" ca="1">A7996</f>
        <v>0</v>
      </c>
    </row>
    <row r="7985" spans="1:11">
      <c r="A7985" t="s">
        <v>4</v>
      </c>
      <c r="B7985" s="4" t="s">
        <v>5</v>
      </c>
      <c r="C7985" s="4" t="s">
        <v>7</v>
      </c>
      <c r="D7985" s="4" t="s">
        <v>10</v>
      </c>
      <c r="E7985" s="4" t="s">
        <v>8</v>
      </c>
    </row>
    <row r="7986" spans="1:11">
      <c r="A7986" t="n">
        <v>75885</v>
      </c>
      <c r="B7986" s="32" t="n">
        <v>51</v>
      </c>
      <c r="C7986" s="7" t="n">
        <v>4</v>
      </c>
      <c r="D7986" s="7" t="n">
        <v>1</v>
      </c>
      <c r="E7986" s="7" t="s">
        <v>722</v>
      </c>
    </row>
    <row r="7987" spans="1:11">
      <c r="A7987" t="s">
        <v>4</v>
      </c>
      <c r="B7987" s="4" t="s">
        <v>5</v>
      </c>
      <c r="C7987" s="4" t="s">
        <v>10</v>
      </c>
    </row>
    <row r="7988" spans="1:11">
      <c r="A7988" t="n">
        <v>75899</v>
      </c>
      <c r="B7988" s="27" t="n">
        <v>16</v>
      </c>
      <c r="C7988" s="7" t="n">
        <v>0</v>
      </c>
    </row>
    <row r="7989" spans="1:11">
      <c r="A7989" t="s">
        <v>4</v>
      </c>
      <c r="B7989" s="4" t="s">
        <v>5</v>
      </c>
      <c r="C7989" s="4" t="s">
        <v>10</v>
      </c>
      <c r="D7989" s="4" t="s">
        <v>7</v>
      </c>
      <c r="E7989" s="4" t="s">
        <v>16</v>
      </c>
      <c r="F7989" s="4" t="s">
        <v>59</v>
      </c>
      <c r="G7989" s="4" t="s">
        <v>7</v>
      </c>
      <c r="H7989" s="4" t="s">
        <v>7</v>
      </c>
    </row>
    <row r="7990" spans="1:11">
      <c r="A7990" t="n">
        <v>75902</v>
      </c>
      <c r="B7990" s="37" t="n">
        <v>26</v>
      </c>
      <c r="C7990" s="7" t="n">
        <v>1</v>
      </c>
      <c r="D7990" s="7" t="n">
        <v>17</v>
      </c>
      <c r="E7990" s="7" t="n">
        <v>60854</v>
      </c>
      <c r="F7990" s="7" t="s">
        <v>723</v>
      </c>
      <c r="G7990" s="7" t="n">
        <v>2</v>
      </c>
      <c r="H7990" s="7" t="n">
        <v>0</v>
      </c>
    </row>
    <row r="7991" spans="1:11">
      <c r="A7991" t="s">
        <v>4</v>
      </c>
      <c r="B7991" s="4" t="s">
        <v>5</v>
      </c>
    </row>
    <row r="7992" spans="1:11">
      <c r="A7992" t="n">
        <v>75956</v>
      </c>
      <c r="B7992" s="38" t="n">
        <v>28</v>
      </c>
    </row>
    <row r="7993" spans="1:11">
      <c r="A7993" t="s">
        <v>4</v>
      </c>
      <c r="B7993" s="4" t="s">
        <v>5</v>
      </c>
      <c r="C7993" s="4" t="s">
        <v>11</v>
      </c>
    </row>
    <row r="7994" spans="1:11">
      <c r="A7994" t="n">
        <v>75957</v>
      </c>
      <c r="B7994" s="12" t="n">
        <v>3</v>
      </c>
      <c r="C7994" s="10" t="n">
        <f t="normal" ca="1">A8006</f>
        <v>0</v>
      </c>
    </row>
    <row r="7995" spans="1:11">
      <c r="A7995" t="s">
        <v>4</v>
      </c>
      <c r="B7995" s="4" t="s">
        <v>5</v>
      </c>
      <c r="C7995" s="4" t="s">
        <v>7</v>
      </c>
      <c r="D7995" s="13" t="s">
        <v>12</v>
      </c>
      <c r="E7995" s="4" t="s">
        <v>5</v>
      </c>
      <c r="F7995" s="4" t="s">
        <v>7</v>
      </c>
      <c r="G7995" s="4" t="s">
        <v>10</v>
      </c>
      <c r="H7995" s="13" t="s">
        <v>13</v>
      </c>
      <c r="I7995" s="4" t="s">
        <v>7</v>
      </c>
      <c r="J7995" s="4" t="s">
        <v>7</v>
      </c>
      <c r="K7995" s="4" t="s">
        <v>11</v>
      </c>
    </row>
    <row r="7996" spans="1:11">
      <c r="A7996" t="n">
        <v>75962</v>
      </c>
      <c r="B7996" s="9" t="n">
        <v>5</v>
      </c>
      <c r="C7996" s="7" t="n">
        <v>28</v>
      </c>
      <c r="D7996" s="13" t="s">
        <v>3</v>
      </c>
      <c r="E7996" s="48" t="n">
        <v>64</v>
      </c>
      <c r="F7996" s="7" t="n">
        <v>5</v>
      </c>
      <c r="G7996" s="7" t="n">
        <v>2</v>
      </c>
      <c r="H7996" s="13" t="s">
        <v>3</v>
      </c>
      <c r="I7996" s="7" t="n">
        <v>8</v>
      </c>
      <c r="J7996" s="7" t="n">
        <v>1</v>
      </c>
      <c r="K7996" s="10" t="n">
        <f t="normal" ca="1">A8006</f>
        <v>0</v>
      </c>
    </row>
    <row r="7997" spans="1:11">
      <c r="A7997" t="s">
        <v>4</v>
      </c>
      <c r="B7997" s="4" t="s">
        <v>5</v>
      </c>
      <c r="C7997" s="4" t="s">
        <v>7</v>
      </c>
      <c r="D7997" s="4" t="s">
        <v>10</v>
      </c>
      <c r="E7997" s="4" t="s">
        <v>8</v>
      </c>
    </row>
    <row r="7998" spans="1:11">
      <c r="A7998" t="n">
        <v>75974</v>
      </c>
      <c r="B7998" s="32" t="n">
        <v>51</v>
      </c>
      <c r="C7998" s="7" t="n">
        <v>4</v>
      </c>
      <c r="D7998" s="7" t="n">
        <v>2</v>
      </c>
      <c r="E7998" s="7" t="s">
        <v>510</v>
      </c>
    </row>
    <row r="7999" spans="1:11">
      <c r="A7999" t="s">
        <v>4</v>
      </c>
      <c r="B7999" s="4" t="s">
        <v>5</v>
      </c>
      <c r="C7999" s="4" t="s">
        <v>10</v>
      </c>
    </row>
    <row r="8000" spans="1:11">
      <c r="A8000" t="n">
        <v>75988</v>
      </c>
      <c r="B8000" s="27" t="n">
        <v>16</v>
      </c>
      <c r="C8000" s="7" t="n">
        <v>0</v>
      </c>
    </row>
    <row r="8001" spans="1:11">
      <c r="A8001" t="s">
        <v>4</v>
      </c>
      <c r="B8001" s="4" t="s">
        <v>5</v>
      </c>
      <c r="C8001" s="4" t="s">
        <v>10</v>
      </c>
      <c r="D8001" s="4" t="s">
        <v>7</v>
      </c>
      <c r="E8001" s="4" t="s">
        <v>16</v>
      </c>
      <c r="F8001" s="4" t="s">
        <v>59</v>
      </c>
      <c r="G8001" s="4" t="s">
        <v>7</v>
      </c>
      <c r="H8001" s="4" t="s">
        <v>7</v>
      </c>
    </row>
    <row r="8002" spans="1:11">
      <c r="A8002" t="n">
        <v>75991</v>
      </c>
      <c r="B8002" s="37" t="n">
        <v>26</v>
      </c>
      <c r="C8002" s="7" t="n">
        <v>2</v>
      </c>
      <c r="D8002" s="7" t="n">
        <v>17</v>
      </c>
      <c r="E8002" s="7" t="n">
        <v>60855</v>
      </c>
      <c r="F8002" s="7" t="s">
        <v>724</v>
      </c>
      <c r="G8002" s="7" t="n">
        <v>2</v>
      </c>
      <c r="H8002" s="7" t="n">
        <v>0</v>
      </c>
    </row>
    <row r="8003" spans="1:11">
      <c r="A8003" t="s">
        <v>4</v>
      </c>
      <c r="B8003" s="4" t="s">
        <v>5</v>
      </c>
    </row>
    <row r="8004" spans="1:11">
      <c r="A8004" t="n">
        <v>76044</v>
      </c>
      <c r="B8004" s="38" t="n">
        <v>28</v>
      </c>
    </row>
    <row r="8005" spans="1:11">
      <c r="A8005" t="s">
        <v>4</v>
      </c>
      <c r="B8005" s="4" t="s">
        <v>5</v>
      </c>
      <c r="C8005" s="4" t="s">
        <v>7</v>
      </c>
      <c r="D8005" s="13" t="s">
        <v>12</v>
      </c>
      <c r="E8005" s="4" t="s">
        <v>5</v>
      </c>
      <c r="F8005" s="4" t="s">
        <v>7</v>
      </c>
      <c r="G8005" s="4" t="s">
        <v>10</v>
      </c>
      <c r="H8005" s="13" t="s">
        <v>13</v>
      </c>
      <c r="I8005" s="4" t="s">
        <v>7</v>
      </c>
      <c r="J8005" s="4" t="s">
        <v>7</v>
      </c>
      <c r="K8005" s="4" t="s">
        <v>11</v>
      </c>
    </row>
    <row r="8006" spans="1:11">
      <c r="A8006" t="n">
        <v>76045</v>
      </c>
      <c r="B8006" s="9" t="n">
        <v>5</v>
      </c>
      <c r="C8006" s="7" t="n">
        <v>28</v>
      </c>
      <c r="D8006" s="13" t="s">
        <v>3</v>
      </c>
      <c r="E8006" s="48" t="n">
        <v>64</v>
      </c>
      <c r="F8006" s="7" t="n">
        <v>5</v>
      </c>
      <c r="G8006" s="7" t="n">
        <v>8</v>
      </c>
      <c r="H8006" s="13" t="s">
        <v>3</v>
      </c>
      <c r="I8006" s="7" t="n">
        <v>8</v>
      </c>
      <c r="J8006" s="7" t="n">
        <v>1</v>
      </c>
      <c r="K8006" s="10" t="n">
        <f t="normal" ca="1">A8016</f>
        <v>0</v>
      </c>
    </row>
    <row r="8007" spans="1:11">
      <c r="A8007" t="s">
        <v>4</v>
      </c>
      <c r="B8007" s="4" t="s">
        <v>5</v>
      </c>
      <c r="C8007" s="4" t="s">
        <v>7</v>
      </c>
      <c r="D8007" s="4" t="s">
        <v>10</v>
      </c>
      <c r="E8007" s="4" t="s">
        <v>8</v>
      </c>
    </row>
    <row r="8008" spans="1:11">
      <c r="A8008" t="n">
        <v>76057</v>
      </c>
      <c r="B8008" s="32" t="n">
        <v>51</v>
      </c>
      <c r="C8008" s="7" t="n">
        <v>4</v>
      </c>
      <c r="D8008" s="7" t="n">
        <v>8</v>
      </c>
      <c r="E8008" s="7" t="s">
        <v>156</v>
      </c>
    </row>
    <row r="8009" spans="1:11">
      <c r="A8009" t="s">
        <v>4</v>
      </c>
      <c r="B8009" s="4" t="s">
        <v>5</v>
      </c>
      <c r="C8009" s="4" t="s">
        <v>10</v>
      </c>
    </row>
    <row r="8010" spans="1:11">
      <c r="A8010" t="n">
        <v>76070</v>
      </c>
      <c r="B8010" s="27" t="n">
        <v>16</v>
      </c>
      <c r="C8010" s="7" t="n">
        <v>0</v>
      </c>
    </row>
    <row r="8011" spans="1:11">
      <c r="A8011" t="s">
        <v>4</v>
      </c>
      <c r="B8011" s="4" t="s">
        <v>5</v>
      </c>
      <c r="C8011" s="4" t="s">
        <v>10</v>
      </c>
      <c r="D8011" s="4" t="s">
        <v>7</v>
      </c>
      <c r="E8011" s="4" t="s">
        <v>16</v>
      </c>
      <c r="F8011" s="4" t="s">
        <v>59</v>
      </c>
      <c r="G8011" s="4" t="s">
        <v>7</v>
      </c>
      <c r="H8011" s="4" t="s">
        <v>7</v>
      </c>
    </row>
    <row r="8012" spans="1:11">
      <c r="A8012" t="n">
        <v>76073</v>
      </c>
      <c r="B8012" s="37" t="n">
        <v>26</v>
      </c>
      <c r="C8012" s="7" t="n">
        <v>8</v>
      </c>
      <c r="D8012" s="7" t="n">
        <v>17</v>
      </c>
      <c r="E8012" s="7" t="n">
        <v>60856</v>
      </c>
      <c r="F8012" s="7" t="s">
        <v>725</v>
      </c>
      <c r="G8012" s="7" t="n">
        <v>2</v>
      </c>
      <c r="H8012" s="7" t="n">
        <v>0</v>
      </c>
    </row>
    <row r="8013" spans="1:11">
      <c r="A8013" t="s">
        <v>4</v>
      </c>
      <c r="B8013" s="4" t="s">
        <v>5</v>
      </c>
    </row>
    <row r="8014" spans="1:11">
      <c r="A8014" t="n">
        <v>76124</v>
      </c>
      <c r="B8014" s="38" t="n">
        <v>28</v>
      </c>
    </row>
    <row r="8015" spans="1:11">
      <c r="A8015" t="s">
        <v>4</v>
      </c>
      <c r="B8015" s="4" t="s">
        <v>5</v>
      </c>
      <c r="C8015" s="4" t="s">
        <v>7</v>
      </c>
      <c r="D8015" s="13" t="s">
        <v>12</v>
      </c>
      <c r="E8015" s="4" t="s">
        <v>5</v>
      </c>
      <c r="F8015" s="4" t="s">
        <v>7</v>
      </c>
      <c r="G8015" s="4" t="s">
        <v>10</v>
      </c>
      <c r="H8015" s="13" t="s">
        <v>13</v>
      </c>
      <c r="I8015" s="4" t="s">
        <v>7</v>
      </c>
      <c r="J8015" s="4" t="s">
        <v>7</v>
      </c>
      <c r="K8015" s="4" t="s">
        <v>11</v>
      </c>
    </row>
    <row r="8016" spans="1:11">
      <c r="A8016" t="n">
        <v>76125</v>
      </c>
      <c r="B8016" s="9" t="n">
        <v>5</v>
      </c>
      <c r="C8016" s="7" t="n">
        <v>28</v>
      </c>
      <c r="D8016" s="13" t="s">
        <v>3</v>
      </c>
      <c r="E8016" s="48" t="n">
        <v>64</v>
      </c>
      <c r="F8016" s="7" t="n">
        <v>5</v>
      </c>
      <c r="G8016" s="7" t="n">
        <v>4</v>
      </c>
      <c r="H8016" s="13" t="s">
        <v>3</v>
      </c>
      <c r="I8016" s="7" t="n">
        <v>8</v>
      </c>
      <c r="J8016" s="7" t="n">
        <v>1</v>
      </c>
      <c r="K8016" s="10" t="n">
        <f t="normal" ca="1">A8086</f>
        <v>0</v>
      </c>
    </row>
    <row r="8017" spans="1:11">
      <c r="A8017" t="s">
        <v>4</v>
      </c>
      <c r="B8017" s="4" t="s">
        <v>5</v>
      </c>
      <c r="C8017" s="4" t="s">
        <v>10</v>
      </c>
      <c r="D8017" s="4" t="s">
        <v>7</v>
      </c>
      <c r="E8017" s="4" t="s">
        <v>8</v>
      </c>
      <c r="F8017" s="4" t="s">
        <v>15</v>
      </c>
      <c r="G8017" s="4" t="s">
        <v>15</v>
      </c>
      <c r="H8017" s="4" t="s">
        <v>15</v>
      </c>
    </row>
    <row r="8018" spans="1:11">
      <c r="A8018" t="n">
        <v>76137</v>
      </c>
      <c r="B8018" s="30" t="n">
        <v>48</v>
      </c>
      <c r="C8018" s="7" t="n">
        <v>4</v>
      </c>
      <c r="D8018" s="7" t="n">
        <v>0</v>
      </c>
      <c r="E8018" s="7" t="s">
        <v>693</v>
      </c>
      <c r="F8018" s="7" t="n">
        <v>-1</v>
      </c>
      <c r="G8018" s="7" t="n">
        <v>1</v>
      </c>
      <c r="H8018" s="7" t="n">
        <v>0</v>
      </c>
    </row>
    <row r="8019" spans="1:11">
      <c r="A8019" t="s">
        <v>4</v>
      </c>
      <c r="B8019" s="4" t="s">
        <v>5</v>
      </c>
      <c r="C8019" s="4" t="s">
        <v>7</v>
      </c>
      <c r="D8019" s="4" t="s">
        <v>10</v>
      </c>
      <c r="E8019" s="4" t="s">
        <v>8</v>
      </c>
    </row>
    <row r="8020" spans="1:11">
      <c r="A8020" t="n">
        <v>76165</v>
      </c>
      <c r="B8020" s="32" t="n">
        <v>51</v>
      </c>
      <c r="C8020" s="7" t="n">
        <v>4</v>
      </c>
      <c r="D8020" s="7" t="n">
        <v>4</v>
      </c>
      <c r="E8020" s="7" t="s">
        <v>362</v>
      </c>
    </row>
    <row r="8021" spans="1:11">
      <c r="A8021" t="s">
        <v>4</v>
      </c>
      <c r="B8021" s="4" t="s">
        <v>5</v>
      </c>
      <c r="C8021" s="4" t="s">
        <v>10</v>
      </c>
    </row>
    <row r="8022" spans="1:11">
      <c r="A8022" t="n">
        <v>76178</v>
      </c>
      <c r="B8022" s="27" t="n">
        <v>16</v>
      </c>
      <c r="C8022" s="7" t="n">
        <v>0</v>
      </c>
    </row>
    <row r="8023" spans="1:11">
      <c r="A8023" t="s">
        <v>4</v>
      </c>
      <c r="B8023" s="4" t="s">
        <v>5</v>
      </c>
      <c r="C8023" s="4" t="s">
        <v>10</v>
      </c>
      <c r="D8023" s="4" t="s">
        <v>7</v>
      </c>
      <c r="E8023" s="4" t="s">
        <v>16</v>
      </c>
      <c r="F8023" s="4" t="s">
        <v>59</v>
      </c>
      <c r="G8023" s="4" t="s">
        <v>7</v>
      </c>
      <c r="H8023" s="4" t="s">
        <v>7</v>
      </c>
    </row>
    <row r="8024" spans="1:11">
      <c r="A8024" t="n">
        <v>76181</v>
      </c>
      <c r="B8024" s="37" t="n">
        <v>26</v>
      </c>
      <c r="C8024" s="7" t="n">
        <v>4</v>
      </c>
      <c r="D8024" s="7" t="n">
        <v>17</v>
      </c>
      <c r="E8024" s="7" t="n">
        <v>60857</v>
      </c>
      <c r="F8024" s="7" t="s">
        <v>726</v>
      </c>
      <c r="G8024" s="7" t="n">
        <v>2</v>
      </c>
      <c r="H8024" s="7" t="n">
        <v>0</v>
      </c>
    </row>
    <row r="8025" spans="1:11">
      <c r="A8025" t="s">
        <v>4</v>
      </c>
      <c r="B8025" s="4" t="s">
        <v>5</v>
      </c>
    </row>
    <row r="8026" spans="1:11">
      <c r="A8026" t="n">
        <v>76294</v>
      </c>
      <c r="B8026" s="38" t="n">
        <v>28</v>
      </c>
    </row>
    <row r="8027" spans="1:11">
      <c r="A8027" t="s">
        <v>4</v>
      </c>
      <c r="B8027" s="4" t="s">
        <v>5</v>
      </c>
      <c r="C8027" s="4" t="s">
        <v>10</v>
      </c>
      <c r="D8027" s="4" t="s">
        <v>7</v>
      </c>
    </row>
    <row r="8028" spans="1:11">
      <c r="A8028" t="n">
        <v>76295</v>
      </c>
      <c r="B8028" s="40" t="n">
        <v>89</v>
      </c>
      <c r="C8028" s="7" t="n">
        <v>65533</v>
      </c>
      <c r="D8028" s="7" t="n">
        <v>1</v>
      </c>
    </row>
    <row r="8029" spans="1:11">
      <c r="A8029" t="s">
        <v>4</v>
      </c>
      <c r="B8029" s="4" t="s">
        <v>5</v>
      </c>
      <c r="C8029" s="4" t="s">
        <v>7</v>
      </c>
      <c r="D8029" s="4" t="s">
        <v>10</v>
      </c>
      <c r="E8029" s="4" t="s">
        <v>15</v>
      </c>
    </row>
    <row r="8030" spans="1:11">
      <c r="A8030" t="n">
        <v>76299</v>
      </c>
      <c r="B8030" s="41" t="n">
        <v>58</v>
      </c>
      <c r="C8030" s="7" t="n">
        <v>101</v>
      </c>
      <c r="D8030" s="7" t="n">
        <v>500</v>
      </c>
      <c r="E8030" s="7" t="n">
        <v>1</v>
      </c>
    </row>
    <row r="8031" spans="1:11">
      <c r="A8031" t="s">
        <v>4</v>
      </c>
      <c r="B8031" s="4" t="s">
        <v>5</v>
      </c>
      <c r="C8031" s="4" t="s">
        <v>7</v>
      </c>
      <c r="D8031" s="4" t="s">
        <v>10</v>
      </c>
    </row>
    <row r="8032" spans="1:11">
      <c r="A8032" t="n">
        <v>76307</v>
      </c>
      <c r="B8032" s="41" t="n">
        <v>58</v>
      </c>
      <c r="C8032" s="7" t="n">
        <v>254</v>
      </c>
      <c r="D8032" s="7" t="n">
        <v>0</v>
      </c>
    </row>
    <row r="8033" spans="1:8">
      <c r="A8033" t="s">
        <v>4</v>
      </c>
      <c r="B8033" s="4" t="s">
        <v>5</v>
      </c>
      <c r="C8033" s="4" t="s">
        <v>7</v>
      </c>
      <c r="D8033" s="4" t="s">
        <v>7</v>
      </c>
      <c r="E8033" s="4" t="s">
        <v>15</v>
      </c>
      <c r="F8033" s="4" t="s">
        <v>15</v>
      </c>
      <c r="G8033" s="4" t="s">
        <v>15</v>
      </c>
      <c r="H8033" s="4" t="s">
        <v>10</v>
      </c>
    </row>
    <row r="8034" spans="1:8">
      <c r="A8034" t="n">
        <v>76311</v>
      </c>
      <c r="B8034" s="54" t="n">
        <v>45</v>
      </c>
      <c r="C8034" s="7" t="n">
        <v>2</v>
      </c>
      <c r="D8034" s="7" t="n">
        <v>3</v>
      </c>
      <c r="E8034" s="7" t="n">
        <v>1.01999998092651</v>
      </c>
      <c r="F8034" s="7" t="n">
        <v>1.49000000953674</v>
      </c>
      <c r="G8034" s="7" t="n">
        <v>8.35999965667725</v>
      </c>
      <c r="H8034" s="7" t="n">
        <v>0</v>
      </c>
    </row>
    <row r="8035" spans="1:8">
      <c r="A8035" t="s">
        <v>4</v>
      </c>
      <c r="B8035" s="4" t="s">
        <v>5</v>
      </c>
      <c r="C8035" s="4" t="s">
        <v>7</v>
      </c>
      <c r="D8035" s="4" t="s">
        <v>7</v>
      </c>
      <c r="E8035" s="4" t="s">
        <v>15</v>
      </c>
      <c r="F8035" s="4" t="s">
        <v>15</v>
      </c>
      <c r="G8035" s="4" t="s">
        <v>15</v>
      </c>
      <c r="H8035" s="4" t="s">
        <v>10</v>
      </c>
      <c r="I8035" s="4" t="s">
        <v>7</v>
      </c>
    </row>
    <row r="8036" spans="1:8">
      <c r="A8036" t="n">
        <v>76328</v>
      </c>
      <c r="B8036" s="54" t="n">
        <v>45</v>
      </c>
      <c r="C8036" s="7" t="n">
        <v>4</v>
      </c>
      <c r="D8036" s="7" t="n">
        <v>3</v>
      </c>
      <c r="E8036" s="7" t="n">
        <v>1.89999997615814</v>
      </c>
      <c r="F8036" s="7" t="n">
        <v>178.139999389648</v>
      </c>
      <c r="G8036" s="7" t="n">
        <v>0</v>
      </c>
      <c r="H8036" s="7" t="n">
        <v>0</v>
      </c>
      <c r="I8036" s="7" t="n">
        <v>0</v>
      </c>
    </row>
    <row r="8037" spans="1:8">
      <c r="A8037" t="s">
        <v>4</v>
      </c>
      <c r="B8037" s="4" t="s">
        <v>5</v>
      </c>
      <c r="C8037" s="4" t="s">
        <v>7</v>
      </c>
      <c r="D8037" s="4" t="s">
        <v>7</v>
      </c>
      <c r="E8037" s="4" t="s">
        <v>15</v>
      </c>
      <c r="F8037" s="4" t="s">
        <v>10</v>
      </c>
    </row>
    <row r="8038" spans="1:8">
      <c r="A8038" t="n">
        <v>76346</v>
      </c>
      <c r="B8038" s="54" t="n">
        <v>45</v>
      </c>
      <c r="C8038" s="7" t="n">
        <v>5</v>
      </c>
      <c r="D8038" s="7" t="n">
        <v>3</v>
      </c>
      <c r="E8038" s="7" t="n">
        <v>1.20000004768372</v>
      </c>
      <c r="F8038" s="7" t="n">
        <v>0</v>
      </c>
    </row>
    <row r="8039" spans="1:8">
      <c r="A8039" t="s">
        <v>4</v>
      </c>
      <c r="B8039" s="4" t="s">
        <v>5</v>
      </c>
      <c r="C8039" s="4" t="s">
        <v>7</v>
      </c>
      <c r="D8039" s="4" t="s">
        <v>7</v>
      </c>
      <c r="E8039" s="4" t="s">
        <v>15</v>
      </c>
      <c r="F8039" s="4" t="s">
        <v>10</v>
      </c>
    </row>
    <row r="8040" spans="1:8">
      <c r="A8040" t="n">
        <v>76355</v>
      </c>
      <c r="B8040" s="54" t="n">
        <v>45</v>
      </c>
      <c r="C8040" s="7" t="n">
        <v>11</v>
      </c>
      <c r="D8040" s="7" t="n">
        <v>3</v>
      </c>
      <c r="E8040" s="7" t="n">
        <v>34</v>
      </c>
      <c r="F8040" s="7" t="n">
        <v>0</v>
      </c>
    </row>
    <row r="8041" spans="1:8">
      <c r="A8041" t="s">
        <v>4</v>
      </c>
      <c r="B8041" s="4" t="s">
        <v>5</v>
      </c>
      <c r="C8041" s="4" t="s">
        <v>7</v>
      </c>
      <c r="D8041" s="4" t="s">
        <v>10</v>
      </c>
      <c r="E8041" s="4" t="s">
        <v>8</v>
      </c>
      <c r="F8041" s="4" t="s">
        <v>8</v>
      </c>
      <c r="G8041" s="4" t="s">
        <v>8</v>
      </c>
      <c r="H8041" s="4" t="s">
        <v>8</v>
      </c>
    </row>
    <row r="8042" spans="1:8">
      <c r="A8042" t="n">
        <v>76364</v>
      </c>
      <c r="B8042" s="32" t="n">
        <v>51</v>
      </c>
      <c r="C8042" s="7" t="n">
        <v>3</v>
      </c>
      <c r="D8042" s="7" t="n">
        <v>6</v>
      </c>
      <c r="E8042" s="7" t="s">
        <v>727</v>
      </c>
      <c r="F8042" s="7" t="s">
        <v>42</v>
      </c>
      <c r="G8042" s="7" t="s">
        <v>41</v>
      </c>
      <c r="H8042" s="7" t="s">
        <v>42</v>
      </c>
    </row>
    <row r="8043" spans="1:8">
      <c r="A8043" t="s">
        <v>4</v>
      </c>
      <c r="B8043" s="4" t="s">
        <v>5</v>
      </c>
      <c r="C8043" s="4" t="s">
        <v>7</v>
      </c>
      <c r="D8043" s="4" t="s">
        <v>10</v>
      </c>
    </row>
    <row r="8044" spans="1:8">
      <c r="A8044" t="n">
        <v>76385</v>
      </c>
      <c r="B8044" s="41" t="n">
        <v>58</v>
      </c>
      <c r="C8044" s="7" t="n">
        <v>255</v>
      </c>
      <c r="D8044" s="7" t="n">
        <v>0</v>
      </c>
    </row>
    <row r="8045" spans="1:8">
      <c r="A8045" t="s">
        <v>4</v>
      </c>
      <c r="B8045" s="4" t="s">
        <v>5</v>
      </c>
      <c r="C8045" s="4" t="s">
        <v>7</v>
      </c>
      <c r="D8045" s="4" t="s">
        <v>10</v>
      </c>
      <c r="E8045" s="4" t="s">
        <v>10</v>
      </c>
      <c r="F8045" s="4" t="s">
        <v>7</v>
      </c>
    </row>
    <row r="8046" spans="1:8">
      <c r="A8046" t="n">
        <v>76389</v>
      </c>
      <c r="B8046" s="42" t="n">
        <v>25</v>
      </c>
      <c r="C8046" s="7" t="n">
        <v>1</v>
      </c>
      <c r="D8046" s="7" t="n">
        <v>60</v>
      </c>
      <c r="E8046" s="7" t="n">
        <v>640</v>
      </c>
      <c r="F8046" s="7" t="n">
        <v>2</v>
      </c>
    </row>
    <row r="8047" spans="1:8">
      <c r="A8047" t="s">
        <v>4</v>
      </c>
      <c r="B8047" s="4" t="s">
        <v>5</v>
      </c>
      <c r="C8047" s="4" t="s">
        <v>7</v>
      </c>
      <c r="D8047" s="4" t="s">
        <v>10</v>
      </c>
      <c r="E8047" s="4" t="s">
        <v>8</v>
      </c>
    </row>
    <row r="8048" spans="1:8">
      <c r="A8048" t="n">
        <v>76396</v>
      </c>
      <c r="B8048" s="32" t="n">
        <v>51</v>
      </c>
      <c r="C8048" s="7" t="n">
        <v>4</v>
      </c>
      <c r="D8048" s="7" t="n">
        <v>4</v>
      </c>
      <c r="E8048" s="7" t="s">
        <v>728</v>
      </c>
    </row>
    <row r="8049" spans="1:9">
      <c r="A8049" t="s">
        <v>4</v>
      </c>
      <c r="B8049" s="4" t="s">
        <v>5</v>
      </c>
      <c r="C8049" s="4" t="s">
        <v>10</v>
      </c>
    </row>
    <row r="8050" spans="1:9">
      <c r="A8050" t="n">
        <v>76410</v>
      </c>
      <c r="B8050" s="27" t="n">
        <v>16</v>
      </c>
      <c r="C8050" s="7" t="n">
        <v>0</v>
      </c>
    </row>
    <row r="8051" spans="1:9">
      <c r="A8051" t="s">
        <v>4</v>
      </c>
      <c r="B8051" s="4" t="s">
        <v>5</v>
      </c>
      <c r="C8051" s="4" t="s">
        <v>10</v>
      </c>
      <c r="D8051" s="4" t="s">
        <v>7</v>
      </c>
      <c r="E8051" s="4" t="s">
        <v>16</v>
      </c>
      <c r="F8051" s="4" t="s">
        <v>59</v>
      </c>
      <c r="G8051" s="4" t="s">
        <v>7</v>
      </c>
      <c r="H8051" s="4" t="s">
        <v>7</v>
      </c>
    </row>
    <row r="8052" spans="1:9">
      <c r="A8052" t="n">
        <v>76413</v>
      </c>
      <c r="B8052" s="37" t="n">
        <v>26</v>
      </c>
      <c r="C8052" s="7" t="n">
        <v>4</v>
      </c>
      <c r="D8052" s="7" t="n">
        <v>17</v>
      </c>
      <c r="E8052" s="7" t="n">
        <v>7375</v>
      </c>
      <c r="F8052" s="7" t="s">
        <v>729</v>
      </c>
      <c r="G8052" s="7" t="n">
        <v>2</v>
      </c>
      <c r="H8052" s="7" t="n">
        <v>0</v>
      </c>
    </row>
    <row r="8053" spans="1:9">
      <c r="A8053" t="s">
        <v>4</v>
      </c>
      <c r="B8053" s="4" t="s">
        <v>5</v>
      </c>
    </row>
    <row r="8054" spans="1:9">
      <c r="A8054" t="n">
        <v>76525</v>
      </c>
      <c r="B8054" s="38" t="n">
        <v>28</v>
      </c>
    </row>
    <row r="8055" spans="1:9">
      <c r="A8055" t="s">
        <v>4</v>
      </c>
      <c r="B8055" s="4" t="s">
        <v>5</v>
      </c>
      <c r="C8055" s="4" t="s">
        <v>7</v>
      </c>
      <c r="D8055" s="4" t="s">
        <v>10</v>
      </c>
      <c r="E8055" s="4" t="s">
        <v>10</v>
      </c>
      <c r="F8055" s="4" t="s">
        <v>7</v>
      </c>
    </row>
    <row r="8056" spans="1:9">
      <c r="A8056" t="n">
        <v>76526</v>
      </c>
      <c r="B8056" s="42" t="n">
        <v>25</v>
      </c>
      <c r="C8056" s="7" t="n">
        <v>1</v>
      </c>
      <c r="D8056" s="7" t="n">
        <v>65535</v>
      </c>
      <c r="E8056" s="7" t="n">
        <v>65535</v>
      </c>
      <c r="F8056" s="7" t="n">
        <v>0</v>
      </c>
    </row>
    <row r="8057" spans="1:9">
      <c r="A8057" t="s">
        <v>4</v>
      </c>
      <c r="B8057" s="4" t="s">
        <v>5</v>
      </c>
      <c r="C8057" s="4" t="s">
        <v>10</v>
      </c>
      <c r="D8057" s="4" t="s">
        <v>7</v>
      </c>
      <c r="E8057" s="4" t="s">
        <v>8</v>
      </c>
      <c r="F8057" s="4" t="s">
        <v>15</v>
      </c>
      <c r="G8057" s="4" t="s">
        <v>15</v>
      </c>
      <c r="H8057" s="4" t="s">
        <v>15</v>
      </c>
    </row>
    <row r="8058" spans="1:9">
      <c r="A8058" t="n">
        <v>76533</v>
      </c>
      <c r="B8058" s="30" t="n">
        <v>48</v>
      </c>
      <c r="C8058" s="7" t="n">
        <v>6</v>
      </c>
      <c r="D8058" s="7" t="n">
        <v>0</v>
      </c>
      <c r="E8058" s="7" t="s">
        <v>698</v>
      </c>
      <c r="F8058" s="7" t="n">
        <v>-1</v>
      </c>
      <c r="G8058" s="7" t="n">
        <v>1</v>
      </c>
      <c r="H8058" s="7" t="n">
        <v>0</v>
      </c>
    </row>
    <row r="8059" spans="1:9">
      <c r="A8059" t="s">
        <v>4</v>
      </c>
      <c r="B8059" s="4" t="s">
        <v>5</v>
      </c>
      <c r="C8059" s="4" t="s">
        <v>7</v>
      </c>
      <c r="D8059" s="4" t="s">
        <v>10</v>
      </c>
      <c r="E8059" s="4" t="s">
        <v>8</v>
      </c>
    </row>
    <row r="8060" spans="1:9">
      <c r="A8060" t="n">
        <v>76563</v>
      </c>
      <c r="B8060" s="32" t="n">
        <v>51</v>
      </c>
      <c r="C8060" s="7" t="n">
        <v>4</v>
      </c>
      <c r="D8060" s="7" t="n">
        <v>6</v>
      </c>
      <c r="E8060" s="7" t="s">
        <v>730</v>
      </c>
    </row>
    <row r="8061" spans="1:9">
      <c r="A8061" t="s">
        <v>4</v>
      </c>
      <c r="B8061" s="4" t="s">
        <v>5</v>
      </c>
      <c r="C8061" s="4" t="s">
        <v>10</v>
      </c>
    </row>
    <row r="8062" spans="1:9">
      <c r="A8062" t="n">
        <v>76577</v>
      </c>
      <c r="B8062" s="27" t="n">
        <v>16</v>
      </c>
      <c r="C8062" s="7" t="n">
        <v>0</v>
      </c>
    </row>
    <row r="8063" spans="1:9">
      <c r="A8063" t="s">
        <v>4</v>
      </c>
      <c r="B8063" s="4" t="s">
        <v>5</v>
      </c>
      <c r="C8063" s="4" t="s">
        <v>10</v>
      </c>
      <c r="D8063" s="4" t="s">
        <v>7</v>
      </c>
      <c r="E8063" s="4" t="s">
        <v>16</v>
      </c>
      <c r="F8063" s="4" t="s">
        <v>59</v>
      </c>
      <c r="G8063" s="4" t="s">
        <v>7</v>
      </c>
      <c r="H8063" s="4" t="s">
        <v>7</v>
      </c>
      <c r="I8063" s="4" t="s">
        <v>7</v>
      </c>
      <c r="J8063" s="4" t="s">
        <v>16</v>
      </c>
      <c r="K8063" s="4" t="s">
        <v>59</v>
      </c>
      <c r="L8063" s="4" t="s">
        <v>7</v>
      </c>
      <c r="M8063" s="4" t="s">
        <v>7</v>
      </c>
    </row>
    <row r="8064" spans="1:9">
      <c r="A8064" t="n">
        <v>76580</v>
      </c>
      <c r="B8064" s="37" t="n">
        <v>26</v>
      </c>
      <c r="C8064" s="7" t="n">
        <v>6</v>
      </c>
      <c r="D8064" s="7" t="n">
        <v>17</v>
      </c>
      <c r="E8064" s="7" t="n">
        <v>8305</v>
      </c>
      <c r="F8064" s="7" t="s">
        <v>731</v>
      </c>
      <c r="G8064" s="7" t="n">
        <v>2</v>
      </c>
      <c r="H8064" s="7" t="n">
        <v>3</v>
      </c>
      <c r="I8064" s="7" t="n">
        <v>17</v>
      </c>
      <c r="J8064" s="7" t="n">
        <v>8306</v>
      </c>
      <c r="K8064" s="7" t="s">
        <v>732</v>
      </c>
      <c r="L8064" s="7" t="n">
        <v>2</v>
      </c>
      <c r="M8064" s="7" t="n">
        <v>0</v>
      </c>
    </row>
    <row r="8065" spans="1:13">
      <c r="A8065" t="s">
        <v>4</v>
      </c>
      <c r="B8065" s="4" t="s">
        <v>5</v>
      </c>
    </row>
    <row r="8066" spans="1:13">
      <c r="A8066" t="n">
        <v>76779</v>
      </c>
      <c r="B8066" s="38" t="n">
        <v>28</v>
      </c>
    </row>
    <row r="8067" spans="1:13">
      <c r="A8067" t="s">
        <v>4</v>
      </c>
      <c r="B8067" s="4" t="s">
        <v>5</v>
      </c>
      <c r="C8067" s="4" t="s">
        <v>7</v>
      </c>
      <c r="D8067" s="4" t="s">
        <v>10</v>
      </c>
      <c r="E8067" s="4" t="s">
        <v>10</v>
      </c>
      <c r="F8067" s="4" t="s">
        <v>7</v>
      </c>
    </row>
    <row r="8068" spans="1:13">
      <c r="A8068" t="n">
        <v>76780</v>
      </c>
      <c r="B8068" s="42" t="n">
        <v>25</v>
      </c>
      <c r="C8068" s="7" t="n">
        <v>1</v>
      </c>
      <c r="D8068" s="7" t="n">
        <v>65535</v>
      </c>
      <c r="E8068" s="7" t="n">
        <v>65535</v>
      </c>
      <c r="F8068" s="7" t="n">
        <v>0</v>
      </c>
    </row>
    <row r="8069" spans="1:13">
      <c r="A8069" t="s">
        <v>4</v>
      </c>
      <c r="B8069" s="4" t="s">
        <v>5</v>
      </c>
      <c r="C8069" s="4" t="s">
        <v>10</v>
      </c>
      <c r="D8069" s="4" t="s">
        <v>7</v>
      </c>
      <c r="E8069" s="4" t="s">
        <v>8</v>
      </c>
      <c r="F8069" s="4" t="s">
        <v>15</v>
      </c>
      <c r="G8069" s="4" t="s">
        <v>15</v>
      </c>
      <c r="H8069" s="4" t="s">
        <v>15</v>
      </c>
    </row>
    <row r="8070" spans="1:13">
      <c r="A8070" t="n">
        <v>76787</v>
      </c>
      <c r="B8070" s="30" t="n">
        <v>48</v>
      </c>
      <c r="C8070" s="7" t="n">
        <v>4</v>
      </c>
      <c r="D8070" s="7" t="n">
        <v>0</v>
      </c>
      <c r="E8070" s="7" t="s">
        <v>693</v>
      </c>
      <c r="F8070" s="7" t="n">
        <v>-1</v>
      </c>
      <c r="G8070" s="7" t="n">
        <v>1</v>
      </c>
      <c r="H8070" s="7" t="n">
        <v>2.80259692864963e-45</v>
      </c>
    </row>
    <row r="8071" spans="1:13">
      <c r="A8071" t="s">
        <v>4</v>
      </c>
      <c r="B8071" s="4" t="s">
        <v>5</v>
      </c>
      <c r="C8071" s="4" t="s">
        <v>7</v>
      </c>
      <c r="D8071" s="4" t="s">
        <v>10</v>
      </c>
      <c r="E8071" s="4" t="s">
        <v>10</v>
      </c>
      <c r="F8071" s="4" t="s">
        <v>7</v>
      </c>
    </row>
    <row r="8072" spans="1:13">
      <c r="A8072" t="n">
        <v>76815</v>
      </c>
      <c r="B8072" s="42" t="n">
        <v>25</v>
      </c>
      <c r="C8072" s="7" t="n">
        <v>1</v>
      </c>
      <c r="D8072" s="7" t="n">
        <v>60</v>
      </c>
      <c r="E8072" s="7" t="n">
        <v>640</v>
      </c>
      <c r="F8072" s="7" t="n">
        <v>2</v>
      </c>
    </row>
    <row r="8073" spans="1:13">
      <c r="A8073" t="s">
        <v>4</v>
      </c>
      <c r="B8073" s="4" t="s">
        <v>5</v>
      </c>
      <c r="C8073" s="4" t="s">
        <v>7</v>
      </c>
      <c r="D8073" s="4" t="s">
        <v>10</v>
      </c>
      <c r="E8073" s="4" t="s">
        <v>8</v>
      </c>
    </row>
    <row r="8074" spans="1:13">
      <c r="A8074" t="n">
        <v>76822</v>
      </c>
      <c r="B8074" s="32" t="n">
        <v>51</v>
      </c>
      <c r="C8074" s="7" t="n">
        <v>4</v>
      </c>
      <c r="D8074" s="7" t="n">
        <v>4</v>
      </c>
      <c r="E8074" s="7" t="s">
        <v>733</v>
      </c>
    </row>
    <row r="8075" spans="1:13">
      <c r="A8075" t="s">
        <v>4</v>
      </c>
      <c r="B8075" s="4" t="s">
        <v>5</v>
      </c>
      <c r="C8075" s="4" t="s">
        <v>10</v>
      </c>
    </row>
    <row r="8076" spans="1:13">
      <c r="A8076" t="n">
        <v>76836</v>
      </c>
      <c r="B8076" s="27" t="n">
        <v>16</v>
      </c>
      <c r="C8076" s="7" t="n">
        <v>0</v>
      </c>
    </row>
    <row r="8077" spans="1:13">
      <c r="A8077" t="s">
        <v>4</v>
      </c>
      <c r="B8077" s="4" t="s">
        <v>5</v>
      </c>
      <c r="C8077" s="4" t="s">
        <v>10</v>
      </c>
      <c r="D8077" s="4" t="s">
        <v>7</v>
      </c>
      <c r="E8077" s="4" t="s">
        <v>16</v>
      </c>
      <c r="F8077" s="4" t="s">
        <v>59</v>
      </c>
      <c r="G8077" s="4" t="s">
        <v>7</v>
      </c>
      <c r="H8077" s="4" t="s">
        <v>7</v>
      </c>
    </row>
    <row r="8078" spans="1:13">
      <c r="A8078" t="n">
        <v>76839</v>
      </c>
      <c r="B8078" s="37" t="n">
        <v>26</v>
      </c>
      <c r="C8078" s="7" t="n">
        <v>4</v>
      </c>
      <c r="D8078" s="7" t="n">
        <v>17</v>
      </c>
      <c r="E8078" s="7" t="n">
        <v>7376</v>
      </c>
      <c r="F8078" s="7" t="s">
        <v>734</v>
      </c>
      <c r="G8078" s="7" t="n">
        <v>2</v>
      </c>
      <c r="H8078" s="7" t="n">
        <v>0</v>
      </c>
    </row>
    <row r="8079" spans="1:13">
      <c r="A8079" t="s">
        <v>4</v>
      </c>
      <c r="B8079" s="4" t="s">
        <v>5</v>
      </c>
    </row>
    <row r="8080" spans="1:13">
      <c r="A8080" t="n">
        <v>76933</v>
      </c>
      <c r="B8080" s="38" t="n">
        <v>28</v>
      </c>
    </row>
    <row r="8081" spans="1:8">
      <c r="A8081" t="s">
        <v>4</v>
      </c>
      <c r="B8081" s="4" t="s">
        <v>5</v>
      </c>
      <c r="C8081" s="4" t="s">
        <v>10</v>
      </c>
      <c r="D8081" s="4" t="s">
        <v>7</v>
      </c>
    </row>
    <row r="8082" spans="1:8">
      <c r="A8082" t="n">
        <v>76934</v>
      </c>
      <c r="B8082" s="40" t="n">
        <v>89</v>
      </c>
      <c r="C8082" s="7" t="n">
        <v>65533</v>
      </c>
      <c r="D8082" s="7" t="n">
        <v>1</v>
      </c>
    </row>
    <row r="8083" spans="1:8">
      <c r="A8083" t="s">
        <v>4</v>
      </c>
      <c r="B8083" s="4" t="s">
        <v>5</v>
      </c>
      <c r="C8083" s="4" t="s">
        <v>7</v>
      </c>
      <c r="D8083" s="4" t="s">
        <v>10</v>
      </c>
      <c r="E8083" s="4" t="s">
        <v>10</v>
      </c>
      <c r="F8083" s="4" t="s">
        <v>7</v>
      </c>
    </row>
    <row r="8084" spans="1:8">
      <c r="A8084" t="n">
        <v>76938</v>
      </c>
      <c r="B8084" s="42" t="n">
        <v>25</v>
      </c>
      <c r="C8084" s="7" t="n">
        <v>1</v>
      </c>
      <c r="D8084" s="7" t="n">
        <v>65535</v>
      </c>
      <c r="E8084" s="7" t="n">
        <v>65535</v>
      </c>
      <c r="F8084" s="7" t="n">
        <v>0</v>
      </c>
    </row>
    <row r="8085" spans="1:8">
      <c r="A8085" t="s">
        <v>4</v>
      </c>
      <c r="B8085" s="4" t="s">
        <v>5</v>
      </c>
      <c r="C8085" s="4" t="s">
        <v>7</v>
      </c>
      <c r="D8085" s="13" t="s">
        <v>12</v>
      </c>
      <c r="E8085" s="4" t="s">
        <v>5</v>
      </c>
      <c r="F8085" s="4" t="s">
        <v>7</v>
      </c>
      <c r="G8085" s="4" t="s">
        <v>10</v>
      </c>
      <c r="H8085" s="13" t="s">
        <v>13</v>
      </c>
      <c r="I8085" s="4" t="s">
        <v>7</v>
      </c>
      <c r="J8085" s="4" t="s">
        <v>7</v>
      </c>
      <c r="K8085" s="4" t="s">
        <v>11</v>
      </c>
    </row>
    <row r="8086" spans="1:8">
      <c r="A8086" t="n">
        <v>76945</v>
      </c>
      <c r="B8086" s="9" t="n">
        <v>5</v>
      </c>
      <c r="C8086" s="7" t="n">
        <v>28</v>
      </c>
      <c r="D8086" s="13" t="s">
        <v>3</v>
      </c>
      <c r="E8086" s="48" t="n">
        <v>64</v>
      </c>
      <c r="F8086" s="7" t="n">
        <v>5</v>
      </c>
      <c r="G8086" s="7" t="n">
        <v>9</v>
      </c>
      <c r="H8086" s="13" t="s">
        <v>3</v>
      </c>
      <c r="I8086" s="7" t="n">
        <v>8</v>
      </c>
      <c r="J8086" s="7" t="n">
        <v>1</v>
      </c>
      <c r="K8086" s="10" t="n">
        <f t="normal" ca="1">A8278</f>
        <v>0</v>
      </c>
    </row>
    <row r="8087" spans="1:8">
      <c r="A8087" t="s">
        <v>4</v>
      </c>
      <c r="B8087" s="4" t="s">
        <v>5</v>
      </c>
      <c r="C8087" s="4" t="s">
        <v>10</v>
      </c>
      <c r="D8087" s="4" t="s">
        <v>7</v>
      </c>
    </row>
    <row r="8088" spans="1:8">
      <c r="A8088" t="n">
        <v>76957</v>
      </c>
      <c r="B8088" s="40" t="n">
        <v>89</v>
      </c>
      <c r="C8088" s="7" t="n">
        <v>65533</v>
      </c>
      <c r="D8088" s="7" t="n">
        <v>1</v>
      </c>
    </row>
    <row r="8089" spans="1:8">
      <c r="A8089" t="s">
        <v>4</v>
      </c>
      <c r="B8089" s="4" t="s">
        <v>5</v>
      </c>
      <c r="C8089" s="4" t="s">
        <v>7</v>
      </c>
      <c r="D8089" s="4" t="s">
        <v>10</v>
      </c>
      <c r="E8089" s="4" t="s">
        <v>15</v>
      </c>
    </row>
    <row r="8090" spans="1:8">
      <c r="A8090" t="n">
        <v>76961</v>
      </c>
      <c r="B8090" s="41" t="n">
        <v>58</v>
      </c>
      <c r="C8090" s="7" t="n">
        <v>101</v>
      </c>
      <c r="D8090" s="7" t="n">
        <v>500</v>
      </c>
      <c r="E8090" s="7" t="n">
        <v>1</v>
      </c>
    </row>
    <row r="8091" spans="1:8">
      <c r="A8091" t="s">
        <v>4</v>
      </c>
      <c r="B8091" s="4" t="s">
        <v>5</v>
      </c>
      <c r="C8091" s="4" t="s">
        <v>7</v>
      </c>
      <c r="D8091" s="4" t="s">
        <v>10</v>
      </c>
    </row>
    <row r="8092" spans="1:8">
      <c r="A8092" t="n">
        <v>76969</v>
      </c>
      <c r="B8092" s="41" t="n">
        <v>58</v>
      </c>
      <c r="C8092" s="7" t="n">
        <v>254</v>
      </c>
      <c r="D8092" s="7" t="n">
        <v>0</v>
      </c>
    </row>
    <row r="8093" spans="1:8">
      <c r="A8093" t="s">
        <v>4</v>
      </c>
      <c r="B8093" s="4" t="s">
        <v>5</v>
      </c>
      <c r="C8093" s="4" t="s">
        <v>7</v>
      </c>
      <c r="D8093" s="4" t="s">
        <v>7</v>
      </c>
      <c r="E8093" s="4" t="s">
        <v>15</v>
      </c>
      <c r="F8093" s="4" t="s">
        <v>15</v>
      </c>
      <c r="G8093" s="4" t="s">
        <v>15</v>
      </c>
      <c r="H8093" s="4" t="s">
        <v>10</v>
      </c>
    </row>
    <row r="8094" spans="1:8">
      <c r="A8094" t="n">
        <v>76973</v>
      </c>
      <c r="B8094" s="54" t="n">
        <v>45</v>
      </c>
      <c r="C8094" s="7" t="n">
        <v>2</v>
      </c>
      <c r="D8094" s="7" t="n">
        <v>3</v>
      </c>
      <c r="E8094" s="7" t="n">
        <v>0.860000014305115</v>
      </c>
      <c r="F8094" s="7" t="n">
        <v>1.17999994754791</v>
      </c>
      <c r="G8094" s="7" t="n">
        <v>6.57999992370605</v>
      </c>
      <c r="H8094" s="7" t="n">
        <v>0</v>
      </c>
    </row>
    <row r="8095" spans="1:8">
      <c r="A8095" t="s">
        <v>4</v>
      </c>
      <c r="B8095" s="4" t="s">
        <v>5</v>
      </c>
      <c r="C8095" s="4" t="s">
        <v>7</v>
      </c>
      <c r="D8095" s="4" t="s">
        <v>7</v>
      </c>
      <c r="E8095" s="4" t="s">
        <v>15</v>
      </c>
      <c r="F8095" s="4" t="s">
        <v>15</v>
      </c>
      <c r="G8095" s="4" t="s">
        <v>15</v>
      </c>
      <c r="H8095" s="4" t="s">
        <v>10</v>
      </c>
      <c r="I8095" s="4" t="s">
        <v>7</v>
      </c>
    </row>
    <row r="8096" spans="1:8">
      <c r="A8096" t="n">
        <v>76990</v>
      </c>
      <c r="B8096" s="54" t="n">
        <v>45</v>
      </c>
      <c r="C8096" s="7" t="n">
        <v>4</v>
      </c>
      <c r="D8096" s="7" t="n">
        <v>3</v>
      </c>
      <c r="E8096" s="7" t="n">
        <v>3.8199999332428</v>
      </c>
      <c r="F8096" s="7" t="n">
        <v>358.910003662109</v>
      </c>
      <c r="G8096" s="7" t="n">
        <v>0</v>
      </c>
      <c r="H8096" s="7" t="n">
        <v>0</v>
      </c>
      <c r="I8096" s="7" t="n">
        <v>1</v>
      </c>
    </row>
    <row r="8097" spans="1:11">
      <c r="A8097" t="s">
        <v>4</v>
      </c>
      <c r="B8097" s="4" t="s">
        <v>5</v>
      </c>
      <c r="C8097" s="4" t="s">
        <v>7</v>
      </c>
      <c r="D8097" s="4" t="s">
        <v>7</v>
      </c>
      <c r="E8097" s="4" t="s">
        <v>15</v>
      </c>
      <c r="F8097" s="4" t="s">
        <v>10</v>
      </c>
    </row>
    <row r="8098" spans="1:11">
      <c r="A8098" t="n">
        <v>77008</v>
      </c>
      <c r="B8098" s="54" t="n">
        <v>45</v>
      </c>
      <c r="C8098" s="7" t="n">
        <v>5</v>
      </c>
      <c r="D8098" s="7" t="n">
        <v>3</v>
      </c>
      <c r="E8098" s="7" t="n">
        <v>1.60000002384186</v>
      </c>
      <c r="F8098" s="7" t="n">
        <v>0</v>
      </c>
    </row>
    <row r="8099" spans="1:11">
      <c r="A8099" t="s">
        <v>4</v>
      </c>
      <c r="B8099" s="4" t="s">
        <v>5</v>
      </c>
      <c r="C8099" s="4" t="s">
        <v>7</v>
      </c>
      <c r="D8099" s="4" t="s">
        <v>7</v>
      </c>
      <c r="E8099" s="4" t="s">
        <v>15</v>
      </c>
      <c r="F8099" s="4" t="s">
        <v>10</v>
      </c>
    </row>
    <row r="8100" spans="1:11">
      <c r="A8100" t="n">
        <v>77017</v>
      </c>
      <c r="B8100" s="54" t="n">
        <v>45</v>
      </c>
      <c r="C8100" s="7" t="n">
        <v>11</v>
      </c>
      <c r="D8100" s="7" t="n">
        <v>3</v>
      </c>
      <c r="E8100" s="7" t="n">
        <v>34</v>
      </c>
      <c r="F8100" s="7" t="n">
        <v>0</v>
      </c>
    </row>
    <row r="8101" spans="1:11">
      <c r="A8101" t="s">
        <v>4</v>
      </c>
      <c r="B8101" s="4" t="s">
        <v>5</v>
      </c>
      <c r="C8101" s="4" t="s">
        <v>10</v>
      </c>
      <c r="D8101" s="4" t="s">
        <v>10</v>
      </c>
      <c r="E8101" s="4" t="s">
        <v>10</v>
      </c>
    </row>
    <row r="8102" spans="1:11">
      <c r="A8102" t="n">
        <v>77026</v>
      </c>
      <c r="B8102" s="34" t="n">
        <v>61</v>
      </c>
      <c r="C8102" s="7" t="n">
        <v>9</v>
      </c>
      <c r="D8102" s="7" t="n">
        <v>6</v>
      </c>
      <c r="E8102" s="7" t="n">
        <v>1000</v>
      </c>
    </row>
    <row r="8103" spans="1:11">
      <c r="A8103" t="s">
        <v>4</v>
      </c>
      <c r="B8103" s="4" t="s">
        <v>5</v>
      </c>
      <c r="C8103" s="4" t="s">
        <v>10</v>
      </c>
      <c r="D8103" s="4" t="s">
        <v>10</v>
      </c>
      <c r="E8103" s="4" t="s">
        <v>15</v>
      </c>
      <c r="F8103" s="4" t="s">
        <v>7</v>
      </c>
    </row>
    <row r="8104" spans="1:11">
      <c r="A8104" t="n">
        <v>77033</v>
      </c>
      <c r="B8104" s="64" t="n">
        <v>53</v>
      </c>
      <c r="C8104" s="7" t="n">
        <v>9</v>
      </c>
      <c r="D8104" s="7" t="n">
        <v>6</v>
      </c>
      <c r="E8104" s="7" t="n">
        <v>10</v>
      </c>
      <c r="F8104" s="7" t="n">
        <v>0</v>
      </c>
    </row>
    <row r="8105" spans="1:11">
      <c r="A8105" t="s">
        <v>4</v>
      </c>
      <c r="B8105" s="4" t="s">
        <v>5</v>
      </c>
      <c r="C8105" s="4" t="s">
        <v>7</v>
      </c>
      <c r="D8105" s="4" t="s">
        <v>10</v>
      </c>
    </row>
    <row r="8106" spans="1:11">
      <c r="A8106" t="n">
        <v>77043</v>
      </c>
      <c r="B8106" s="54" t="n">
        <v>45</v>
      </c>
      <c r="C8106" s="7" t="n">
        <v>7</v>
      </c>
      <c r="D8106" s="7" t="n">
        <v>255</v>
      </c>
    </row>
    <row r="8107" spans="1:11">
      <c r="A8107" t="s">
        <v>4</v>
      </c>
      <c r="B8107" s="4" t="s">
        <v>5</v>
      </c>
      <c r="C8107" s="4" t="s">
        <v>10</v>
      </c>
      <c r="D8107" s="4" t="s">
        <v>16</v>
      </c>
    </row>
    <row r="8108" spans="1:11">
      <c r="A8108" t="n">
        <v>77047</v>
      </c>
      <c r="B8108" s="31" t="n">
        <v>43</v>
      </c>
      <c r="C8108" s="7" t="n">
        <v>0</v>
      </c>
      <c r="D8108" s="7" t="n">
        <v>128</v>
      </c>
    </row>
    <row r="8109" spans="1:11">
      <c r="A8109" t="s">
        <v>4</v>
      </c>
      <c r="B8109" s="4" t="s">
        <v>5</v>
      </c>
      <c r="C8109" s="4" t="s">
        <v>10</v>
      </c>
      <c r="D8109" s="4" t="s">
        <v>16</v>
      </c>
    </row>
    <row r="8110" spans="1:11">
      <c r="A8110" t="n">
        <v>77054</v>
      </c>
      <c r="B8110" s="31" t="n">
        <v>43</v>
      </c>
      <c r="C8110" s="7" t="n">
        <v>0</v>
      </c>
      <c r="D8110" s="7" t="n">
        <v>32</v>
      </c>
    </row>
    <row r="8111" spans="1:11">
      <c r="A8111" t="s">
        <v>4</v>
      </c>
      <c r="B8111" s="4" t="s">
        <v>5</v>
      </c>
      <c r="C8111" s="4" t="s">
        <v>10</v>
      </c>
      <c r="D8111" s="4" t="s">
        <v>16</v>
      </c>
    </row>
    <row r="8112" spans="1:11">
      <c r="A8112" t="n">
        <v>77061</v>
      </c>
      <c r="B8112" s="31" t="n">
        <v>43</v>
      </c>
      <c r="C8112" s="7" t="n">
        <v>3</v>
      </c>
      <c r="D8112" s="7" t="n">
        <v>128</v>
      </c>
    </row>
    <row r="8113" spans="1:6">
      <c r="A8113" t="s">
        <v>4</v>
      </c>
      <c r="B8113" s="4" t="s">
        <v>5</v>
      </c>
      <c r="C8113" s="4" t="s">
        <v>10</v>
      </c>
      <c r="D8113" s="4" t="s">
        <v>16</v>
      </c>
    </row>
    <row r="8114" spans="1:6">
      <c r="A8114" t="n">
        <v>77068</v>
      </c>
      <c r="B8114" s="31" t="n">
        <v>43</v>
      </c>
      <c r="C8114" s="7" t="n">
        <v>3</v>
      </c>
      <c r="D8114" s="7" t="n">
        <v>32</v>
      </c>
    </row>
    <row r="8115" spans="1:6">
      <c r="A8115" t="s">
        <v>4</v>
      </c>
      <c r="B8115" s="4" t="s">
        <v>5</v>
      </c>
      <c r="C8115" s="4" t="s">
        <v>10</v>
      </c>
      <c r="D8115" s="4" t="s">
        <v>7</v>
      </c>
      <c r="E8115" s="4" t="s">
        <v>8</v>
      </c>
      <c r="F8115" s="4" t="s">
        <v>15</v>
      </c>
      <c r="G8115" s="4" t="s">
        <v>15</v>
      </c>
      <c r="H8115" s="4" t="s">
        <v>15</v>
      </c>
    </row>
    <row r="8116" spans="1:6">
      <c r="A8116" t="n">
        <v>77075</v>
      </c>
      <c r="B8116" s="30" t="n">
        <v>48</v>
      </c>
      <c r="C8116" s="7" t="n">
        <v>9</v>
      </c>
      <c r="D8116" s="7" t="n">
        <v>0</v>
      </c>
      <c r="E8116" s="7" t="s">
        <v>701</v>
      </c>
      <c r="F8116" s="7" t="n">
        <v>-1</v>
      </c>
      <c r="G8116" s="7" t="n">
        <v>1</v>
      </c>
      <c r="H8116" s="7" t="n">
        <v>0</v>
      </c>
    </row>
    <row r="8117" spans="1:6">
      <c r="A8117" t="s">
        <v>4</v>
      </c>
      <c r="B8117" s="4" t="s">
        <v>5</v>
      </c>
      <c r="C8117" s="4" t="s">
        <v>7</v>
      </c>
      <c r="D8117" s="4" t="s">
        <v>10</v>
      </c>
    </row>
    <row r="8118" spans="1:6">
      <c r="A8118" t="n">
        <v>77105</v>
      </c>
      <c r="B8118" s="41" t="n">
        <v>58</v>
      </c>
      <c r="C8118" s="7" t="n">
        <v>255</v>
      </c>
      <c r="D8118" s="7" t="n">
        <v>0</v>
      </c>
    </row>
    <row r="8119" spans="1:6">
      <c r="A8119" t="s">
        <v>4</v>
      </c>
      <c r="B8119" s="4" t="s">
        <v>5</v>
      </c>
      <c r="C8119" s="4" t="s">
        <v>7</v>
      </c>
      <c r="D8119" s="4" t="s">
        <v>10</v>
      </c>
      <c r="E8119" s="4" t="s">
        <v>8</v>
      </c>
    </row>
    <row r="8120" spans="1:6">
      <c r="A8120" t="n">
        <v>77109</v>
      </c>
      <c r="B8120" s="32" t="n">
        <v>51</v>
      </c>
      <c r="C8120" s="7" t="n">
        <v>4</v>
      </c>
      <c r="D8120" s="7" t="n">
        <v>9</v>
      </c>
      <c r="E8120" s="7" t="s">
        <v>735</v>
      </c>
    </row>
    <row r="8121" spans="1:6">
      <c r="A8121" t="s">
        <v>4</v>
      </c>
      <c r="B8121" s="4" t="s">
        <v>5</v>
      </c>
      <c r="C8121" s="4" t="s">
        <v>10</v>
      </c>
    </row>
    <row r="8122" spans="1:6">
      <c r="A8122" t="n">
        <v>77123</v>
      </c>
      <c r="B8122" s="27" t="n">
        <v>16</v>
      </c>
      <c r="C8122" s="7" t="n">
        <v>0</v>
      </c>
    </row>
    <row r="8123" spans="1:6">
      <c r="A8123" t="s">
        <v>4</v>
      </c>
      <c r="B8123" s="4" t="s">
        <v>5</v>
      </c>
      <c r="C8123" s="4" t="s">
        <v>10</v>
      </c>
      <c r="D8123" s="4" t="s">
        <v>7</v>
      </c>
      <c r="E8123" s="4" t="s">
        <v>16</v>
      </c>
      <c r="F8123" s="4" t="s">
        <v>59</v>
      </c>
      <c r="G8123" s="4" t="s">
        <v>7</v>
      </c>
      <c r="H8123" s="4" t="s">
        <v>7</v>
      </c>
      <c r="I8123" s="4" t="s">
        <v>7</v>
      </c>
    </row>
    <row r="8124" spans="1:6">
      <c r="A8124" t="n">
        <v>77126</v>
      </c>
      <c r="B8124" s="37" t="n">
        <v>26</v>
      </c>
      <c r="C8124" s="7" t="n">
        <v>9</v>
      </c>
      <c r="D8124" s="7" t="n">
        <v>17</v>
      </c>
      <c r="E8124" s="7" t="n">
        <v>5341</v>
      </c>
      <c r="F8124" s="7" t="s">
        <v>736</v>
      </c>
      <c r="G8124" s="7" t="n">
        <v>8</v>
      </c>
      <c r="H8124" s="7" t="n">
        <v>2</v>
      </c>
      <c r="I8124" s="7" t="n">
        <v>0</v>
      </c>
    </row>
    <row r="8125" spans="1:6">
      <c r="A8125" t="s">
        <v>4</v>
      </c>
      <c r="B8125" s="4" t="s">
        <v>5</v>
      </c>
      <c r="C8125" s="4" t="s">
        <v>10</v>
      </c>
    </row>
    <row r="8126" spans="1:6">
      <c r="A8126" t="n">
        <v>77151</v>
      </c>
      <c r="B8126" s="27" t="n">
        <v>16</v>
      </c>
      <c r="C8126" s="7" t="n">
        <v>1</v>
      </c>
    </row>
    <row r="8127" spans="1:6">
      <c r="A8127" t="s">
        <v>4</v>
      </c>
      <c r="B8127" s="4" t="s">
        <v>5</v>
      </c>
      <c r="C8127" s="4" t="s">
        <v>7</v>
      </c>
      <c r="D8127" s="4" t="s">
        <v>10</v>
      </c>
    </row>
    <row r="8128" spans="1:6">
      <c r="A8128" t="n">
        <v>77154</v>
      </c>
      <c r="B8128" s="18" t="n">
        <v>50</v>
      </c>
      <c r="C8128" s="7" t="n">
        <v>52</v>
      </c>
      <c r="D8128" s="7" t="n">
        <v>5341</v>
      </c>
    </row>
    <row r="8129" spans="1:9">
      <c r="A8129" t="s">
        <v>4</v>
      </c>
      <c r="B8129" s="4" t="s">
        <v>5</v>
      </c>
      <c r="C8129" s="4" t="s">
        <v>10</v>
      </c>
    </row>
    <row r="8130" spans="1:9">
      <c r="A8130" t="n">
        <v>77158</v>
      </c>
      <c r="B8130" s="27" t="n">
        <v>16</v>
      </c>
      <c r="C8130" s="7" t="n">
        <v>500</v>
      </c>
    </row>
    <row r="8131" spans="1:9">
      <c r="A8131" t="s">
        <v>4</v>
      </c>
      <c r="B8131" s="4" t="s">
        <v>5</v>
      </c>
      <c r="C8131" s="4" t="s">
        <v>10</v>
      </c>
      <c r="D8131" s="4" t="s">
        <v>7</v>
      </c>
    </row>
    <row r="8132" spans="1:9">
      <c r="A8132" t="n">
        <v>77161</v>
      </c>
      <c r="B8132" s="40" t="n">
        <v>89</v>
      </c>
      <c r="C8132" s="7" t="n">
        <v>65533</v>
      </c>
      <c r="D8132" s="7" t="n">
        <v>0</v>
      </c>
    </row>
    <row r="8133" spans="1:9">
      <c r="A8133" t="s">
        <v>4</v>
      </c>
      <c r="B8133" s="4" t="s">
        <v>5</v>
      </c>
      <c r="C8133" s="4" t="s">
        <v>10</v>
      </c>
      <c r="D8133" s="4" t="s">
        <v>7</v>
      </c>
    </row>
    <row r="8134" spans="1:9">
      <c r="A8134" t="n">
        <v>77165</v>
      </c>
      <c r="B8134" s="40" t="n">
        <v>89</v>
      </c>
      <c r="C8134" s="7" t="n">
        <v>65533</v>
      </c>
      <c r="D8134" s="7" t="n">
        <v>1</v>
      </c>
    </row>
    <row r="8135" spans="1:9">
      <c r="A8135" t="s">
        <v>4</v>
      </c>
      <c r="B8135" s="4" t="s">
        <v>5</v>
      </c>
      <c r="C8135" s="4" t="s">
        <v>7</v>
      </c>
      <c r="D8135" s="4" t="s">
        <v>10</v>
      </c>
      <c r="E8135" s="4" t="s">
        <v>8</v>
      </c>
      <c r="F8135" s="4" t="s">
        <v>8</v>
      </c>
      <c r="G8135" s="4" t="s">
        <v>8</v>
      </c>
      <c r="H8135" s="4" t="s">
        <v>8</v>
      </c>
    </row>
    <row r="8136" spans="1:9">
      <c r="A8136" t="n">
        <v>77169</v>
      </c>
      <c r="B8136" s="32" t="n">
        <v>51</v>
      </c>
      <c r="C8136" s="7" t="n">
        <v>3</v>
      </c>
      <c r="D8136" s="7" t="n">
        <v>9</v>
      </c>
      <c r="E8136" s="7" t="s">
        <v>737</v>
      </c>
      <c r="F8136" s="7" t="s">
        <v>738</v>
      </c>
      <c r="G8136" s="7" t="s">
        <v>41</v>
      </c>
      <c r="H8136" s="7" t="s">
        <v>42</v>
      </c>
    </row>
    <row r="8137" spans="1:9">
      <c r="A8137" t="s">
        <v>4</v>
      </c>
      <c r="B8137" s="4" t="s">
        <v>5</v>
      </c>
      <c r="C8137" s="4" t="s">
        <v>10</v>
      </c>
      <c r="D8137" s="4" t="s">
        <v>10</v>
      </c>
      <c r="E8137" s="4" t="s">
        <v>10</v>
      </c>
    </row>
    <row r="8138" spans="1:9">
      <c r="A8138" t="n">
        <v>77182</v>
      </c>
      <c r="B8138" s="34" t="n">
        <v>61</v>
      </c>
      <c r="C8138" s="7" t="n">
        <v>6</v>
      </c>
      <c r="D8138" s="7" t="n">
        <v>65533</v>
      </c>
      <c r="E8138" s="7" t="n">
        <v>1000</v>
      </c>
    </row>
    <row r="8139" spans="1:9">
      <c r="A8139" t="s">
        <v>4</v>
      </c>
      <c r="B8139" s="4" t="s">
        <v>5</v>
      </c>
      <c r="C8139" s="4" t="s">
        <v>15</v>
      </c>
    </row>
    <row r="8140" spans="1:9">
      <c r="A8140" t="n">
        <v>77189</v>
      </c>
      <c r="B8140" s="86" t="n">
        <v>68</v>
      </c>
      <c r="C8140" s="7" t="n">
        <v>0.800000011920929</v>
      </c>
    </row>
    <row r="8141" spans="1:9">
      <c r="A8141" t="s">
        <v>4</v>
      </c>
      <c r="B8141" s="4" t="s">
        <v>5</v>
      </c>
      <c r="C8141" s="4" t="s">
        <v>7</v>
      </c>
      <c r="D8141" s="4" t="s">
        <v>10</v>
      </c>
      <c r="E8141" s="4" t="s">
        <v>10</v>
      </c>
      <c r="F8141" s="4" t="s">
        <v>16</v>
      </c>
    </row>
    <row r="8142" spans="1:9">
      <c r="A8142" t="n">
        <v>77194</v>
      </c>
      <c r="B8142" s="87" t="n">
        <v>84</v>
      </c>
      <c r="C8142" s="7" t="n">
        <v>0</v>
      </c>
      <c r="D8142" s="7" t="n">
        <v>2</v>
      </c>
      <c r="E8142" s="7" t="n">
        <v>0</v>
      </c>
      <c r="F8142" s="7" t="n">
        <v>1045220557</v>
      </c>
    </row>
    <row r="8143" spans="1:9">
      <c r="A8143" t="s">
        <v>4</v>
      </c>
      <c r="B8143" s="4" t="s">
        <v>5</v>
      </c>
      <c r="C8143" s="4" t="s">
        <v>10</v>
      </c>
      <c r="D8143" s="4" t="s">
        <v>10</v>
      </c>
      <c r="E8143" s="4" t="s">
        <v>10</v>
      </c>
    </row>
    <row r="8144" spans="1:9">
      <c r="A8144" t="n">
        <v>77204</v>
      </c>
      <c r="B8144" s="34" t="n">
        <v>61</v>
      </c>
      <c r="C8144" s="7" t="n">
        <v>9</v>
      </c>
      <c r="D8144" s="7" t="n">
        <v>65533</v>
      </c>
      <c r="E8144" s="7" t="n">
        <v>1000</v>
      </c>
    </row>
    <row r="8145" spans="1:8">
      <c r="A8145" t="s">
        <v>4</v>
      </c>
      <c r="B8145" s="4" t="s">
        <v>5</v>
      </c>
      <c r="C8145" s="4" t="s">
        <v>10</v>
      </c>
      <c r="D8145" s="4" t="s">
        <v>7</v>
      </c>
      <c r="E8145" s="4" t="s">
        <v>7</v>
      </c>
      <c r="F8145" s="4" t="s">
        <v>8</v>
      </c>
    </row>
    <row r="8146" spans="1:8">
      <c r="A8146" t="n">
        <v>77211</v>
      </c>
      <c r="B8146" s="23" t="n">
        <v>20</v>
      </c>
      <c r="C8146" s="7" t="n">
        <v>9</v>
      </c>
      <c r="D8146" s="7" t="n">
        <v>2</v>
      </c>
      <c r="E8146" s="7" t="n">
        <v>11</v>
      </c>
      <c r="F8146" s="7" t="s">
        <v>739</v>
      </c>
    </row>
    <row r="8147" spans="1:8">
      <c r="A8147" t="s">
        <v>4</v>
      </c>
      <c r="B8147" s="4" t="s">
        <v>5</v>
      </c>
      <c r="C8147" s="4" t="s">
        <v>7</v>
      </c>
      <c r="D8147" s="4" t="s">
        <v>7</v>
      </c>
      <c r="E8147" s="4" t="s">
        <v>15</v>
      </c>
      <c r="F8147" s="4" t="s">
        <v>15</v>
      </c>
      <c r="G8147" s="4" t="s">
        <v>15</v>
      </c>
      <c r="H8147" s="4" t="s">
        <v>10</v>
      </c>
    </row>
    <row r="8148" spans="1:8">
      <c r="A8148" t="n">
        <v>77236</v>
      </c>
      <c r="B8148" s="54" t="n">
        <v>45</v>
      </c>
      <c r="C8148" s="7" t="n">
        <v>2</v>
      </c>
      <c r="D8148" s="7" t="n">
        <v>3</v>
      </c>
      <c r="E8148" s="7" t="n">
        <v>1.12000000476837</v>
      </c>
      <c r="F8148" s="7" t="n">
        <v>0.860000014305115</v>
      </c>
      <c r="G8148" s="7" t="n">
        <v>9.07999992370605</v>
      </c>
      <c r="H8148" s="7" t="n">
        <v>900</v>
      </c>
    </row>
    <row r="8149" spans="1:8">
      <c r="A8149" t="s">
        <v>4</v>
      </c>
      <c r="B8149" s="4" t="s">
        <v>5</v>
      </c>
      <c r="C8149" s="4" t="s">
        <v>7</v>
      </c>
      <c r="D8149" s="4" t="s">
        <v>7</v>
      </c>
      <c r="E8149" s="4" t="s">
        <v>15</v>
      </c>
      <c r="F8149" s="4" t="s">
        <v>15</v>
      </c>
      <c r="G8149" s="4" t="s">
        <v>15</v>
      </c>
      <c r="H8149" s="4" t="s">
        <v>10</v>
      </c>
      <c r="I8149" s="4" t="s">
        <v>7</v>
      </c>
    </row>
    <row r="8150" spans="1:8">
      <c r="A8150" t="n">
        <v>77253</v>
      </c>
      <c r="B8150" s="54" t="n">
        <v>45</v>
      </c>
      <c r="C8150" s="7" t="n">
        <v>4</v>
      </c>
      <c r="D8150" s="7" t="n">
        <v>3</v>
      </c>
      <c r="E8150" s="7" t="n">
        <v>359.790008544922</v>
      </c>
      <c r="F8150" s="7" t="n">
        <v>341.260009765625</v>
      </c>
      <c r="G8150" s="7" t="n">
        <v>0</v>
      </c>
      <c r="H8150" s="7" t="n">
        <v>900</v>
      </c>
      <c r="I8150" s="7" t="n">
        <v>1</v>
      </c>
    </row>
    <row r="8151" spans="1:8">
      <c r="A8151" t="s">
        <v>4</v>
      </c>
      <c r="B8151" s="4" t="s">
        <v>5</v>
      </c>
      <c r="C8151" s="4" t="s">
        <v>7</v>
      </c>
      <c r="D8151" s="4" t="s">
        <v>7</v>
      </c>
      <c r="E8151" s="4" t="s">
        <v>15</v>
      </c>
      <c r="F8151" s="4" t="s">
        <v>10</v>
      </c>
    </row>
    <row r="8152" spans="1:8">
      <c r="A8152" t="n">
        <v>77271</v>
      </c>
      <c r="B8152" s="54" t="n">
        <v>45</v>
      </c>
      <c r="C8152" s="7" t="n">
        <v>5</v>
      </c>
      <c r="D8152" s="7" t="n">
        <v>3</v>
      </c>
      <c r="E8152" s="7" t="n">
        <v>1</v>
      </c>
      <c r="F8152" s="7" t="n">
        <v>900</v>
      </c>
    </row>
    <row r="8153" spans="1:8">
      <c r="A8153" t="s">
        <v>4</v>
      </c>
      <c r="B8153" s="4" t="s">
        <v>5</v>
      </c>
      <c r="C8153" s="4" t="s">
        <v>7</v>
      </c>
      <c r="D8153" s="4" t="s">
        <v>7</v>
      </c>
      <c r="E8153" s="4" t="s">
        <v>15</v>
      </c>
      <c r="F8153" s="4" t="s">
        <v>10</v>
      </c>
    </row>
    <row r="8154" spans="1:8">
      <c r="A8154" t="n">
        <v>77280</v>
      </c>
      <c r="B8154" s="54" t="n">
        <v>45</v>
      </c>
      <c r="C8154" s="7" t="n">
        <v>11</v>
      </c>
      <c r="D8154" s="7" t="n">
        <v>3</v>
      </c>
      <c r="E8154" s="7" t="n">
        <v>34</v>
      </c>
      <c r="F8154" s="7" t="n">
        <v>900</v>
      </c>
    </row>
    <row r="8155" spans="1:8">
      <c r="A8155" t="s">
        <v>4</v>
      </c>
      <c r="B8155" s="4" t="s">
        <v>5</v>
      </c>
      <c r="C8155" s="4" t="s">
        <v>7</v>
      </c>
      <c r="D8155" s="4" t="s">
        <v>10</v>
      </c>
    </row>
    <row r="8156" spans="1:8">
      <c r="A8156" t="n">
        <v>77289</v>
      </c>
      <c r="B8156" s="54" t="n">
        <v>45</v>
      </c>
      <c r="C8156" s="7" t="n">
        <v>7</v>
      </c>
      <c r="D8156" s="7" t="n">
        <v>255</v>
      </c>
    </row>
    <row r="8157" spans="1:8">
      <c r="A8157" t="s">
        <v>4</v>
      </c>
      <c r="B8157" s="4" t="s">
        <v>5</v>
      </c>
      <c r="C8157" s="4" t="s">
        <v>7</v>
      </c>
      <c r="D8157" s="4" t="s">
        <v>10</v>
      </c>
      <c r="E8157" s="4" t="s">
        <v>8</v>
      </c>
      <c r="F8157" s="4" t="s">
        <v>8</v>
      </c>
      <c r="G8157" s="4" t="s">
        <v>8</v>
      </c>
      <c r="H8157" s="4" t="s">
        <v>8</v>
      </c>
    </row>
    <row r="8158" spans="1:8">
      <c r="A8158" t="n">
        <v>77293</v>
      </c>
      <c r="B8158" s="32" t="n">
        <v>51</v>
      </c>
      <c r="C8158" s="7" t="n">
        <v>3</v>
      </c>
      <c r="D8158" s="7" t="n">
        <v>9</v>
      </c>
      <c r="E8158" s="7" t="s">
        <v>740</v>
      </c>
      <c r="F8158" s="7" t="s">
        <v>741</v>
      </c>
      <c r="G8158" s="7" t="s">
        <v>41</v>
      </c>
      <c r="H8158" s="7" t="s">
        <v>42</v>
      </c>
    </row>
    <row r="8159" spans="1:8">
      <c r="A8159" t="s">
        <v>4</v>
      </c>
      <c r="B8159" s="4" t="s">
        <v>5</v>
      </c>
      <c r="C8159" s="4" t="s">
        <v>10</v>
      </c>
    </row>
    <row r="8160" spans="1:8">
      <c r="A8160" t="n">
        <v>77306</v>
      </c>
      <c r="B8160" s="27" t="n">
        <v>16</v>
      </c>
      <c r="C8160" s="7" t="n">
        <v>350</v>
      </c>
    </row>
    <row r="8161" spans="1:9">
      <c r="A8161" t="s">
        <v>4</v>
      </c>
      <c r="B8161" s="4" t="s">
        <v>5</v>
      </c>
      <c r="C8161" s="4" t="s">
        <v>7</v>
      </c>
      <c r="D8161" s="4" t="s">
        <v>7</v>
      </c>
      <c r="E8161" s="4" t="s">
        <v>15</v>
      </c>
      <c r="F8161" s="4" t="s">
        <v>15</v>
      </c>
      <c r="G8161" s="4" t="s">
        <v>15</v>
      </c>
      <c r="H8161" s="4" t="s">
        <v>10</v>
      </c>
    </row>
    <row r="8162" spans="1:9">
      <c r="A8162" t="n">
        <v>77309</v>
      </c>
      <c r="B8162" s="54" t="n">
        <v>45</v>
      </c>
      <c r="C8162" s="7" t="n">
        <v>2</v>
      </c>
      <c r="D8162" s="7" t="n">
        <v>3</v>
      </c>
      <c r="E8162" s="7" t="n">
        <v>1.01999998092651</v>
      </c>
      <c r="F8162" s="7" t="n">
        <v>0.639999985694885</v>
      </c>
      <c r="G8162" s="7" t="n">
        <v>8.07999992370605</v>
      </c>
      <c r="H8162" s="7" t="n">
        <v>600</v>
      </c>
    </row>
    <row r="8163" spans="1:9">
      <c r="A8163" t="s">
        <v>4</v>
      </c>
      <c r="B8163" s="4" t="s">
        <v>5</v>
      </c>
      <c r="C8163" s="4" t="s">
        <v>7</v>
      </c>
      <c r="D8163" s="4" t="s">
        <v>7</v>
      </c>
      <c r="E8163" s="4" t="s">
        <v>15</v>
      </c>
      <c r="F8163" s="4" t="s">
        <v>15</v>
      </c>
      <c r="G8163" s="4" t="s">
        <v>15</v>
      </c>
      <c r="H8163" s="4" t="s">
        <v>10</v>
      </c>
      <c r="I8163" s="4" t="s">
        <v>7</v>
      </c>
    </row>
    <row r="8164" spans="1:9">
      <c r="A8164" t="n">
        <v>77326</v>
      </c>
      <c r="B8164" s="54" t="n">
        <v>45</v>
      </c>
      <c r="C8164" s="7" t="n">
        <v>4</v>
      </c>
      <c r="D8164" s="7" t="n">
        <v>3</v>
      </c>
      <c r="E8164" s="7" t="n">
        <v>29.6800003051758</v>
      </c>
      <c r="F8164" s="7" t="n">
        <v>223.179992675781</v>
      </c>
      <c r="G8164" s="7" t="n">
        <v>0</v>
      </c>
      <c r="H8164" s="7" t="n">
        <v>600</v>
      </c>
      <c r="I8164" s="7" t="n">
        <v>1</v>
      </c>
    </row>
    <row r="8165" spans="1:9">
      <c r="A8165" t="s">
        <v>4</v>
      </c>
      <c r="B8165" s="4" t="s">
        <v>5</v>
      </c>
      <c r="C8165" s="4" t="s">
        <v>7</v>
      </c>
      <c r="D8165" s="4" t="s">
        <v>7</v>
      </c>
      <c r="E8165" s="4" t="s">
        <v>15</v>
      </c>
      <c r="F8165" s="4" t="s">
        <v>10</v>
      </c>
    </row>
    <row r="8166" spans="1:9">
      <c r="A8166" t="n">
        <v>77344</v>
      </c>
      <c r="B8166" s="54" t="n">
        <v>45</v>
      </c>
      <c r="C8166" s="7" t="n">
        <v>5</v>
      </c>
      <c r="D8166" s="7" t="n">
        <v>3</v>
      </c>
      <c r="E8166" s="7" t="n">
        <v>1.29999995231628</v>
      </c>
      <c r="F8166" s="7" t="n">
        <v>600</v>
      </c>
    </row>
    <row r="8167" spans="1:9">
      <c r="A8167" t="s">
        <v>4</v>
      </c>
      <c r="B8167" s="4" t="s">
        <v>5</v>
      </c>
      <c r="C8167" s="4" t="s">
        <v>7</v>
      </c>
      <c r="D8167" s="4" t="s">
        <v>7</v>
      </c>
      <c r="E8167" s="4" t="s">
        <v>15</v>
      </c>
      <c r="F8167" s="4" t="s">
        <v>10</v>
      </c>
    </row>
    <row r="8168" spans="1:9">
      <c r="A8168" t="n">
        <v>77353</v>
      </c>
      <c r="B8168" s="54" t="n">
        <v>45</v>
      </c>
      <c r="C8168" s="7" t="n">
        <v>11</v>
      </c>
      <c r="D8168" s="7" t="n">
        <v>3</v>
      </c>
      <c r="E8168" s="7" t="n">
        <v>34</v>
      </c>
      <c r="F8168" s="7" t="n">
        <v>600</v>
      </c>
    </row>
    <row r="8169" spans="1:9">
      <c r="A8169" t="s">
        <v>4</v>
      </c>
      <c r="B8169" s="4" t="s">
        <v>5</v>
      </c>
      <c r="C8169" s="4" t="s">
        <v>7</v>
      </c>
      <c r="D8169" s="4" t="s">
        <v>10</v>
      </c>
    </row>
    <row r="8170" spans="1:9">
      <c r="A8170" t="n">
        <v>77362</v>
      </c>
      <c r="B8170" s="54" t="n">
        <v>45</v>
      </c>
      <c r="C8170" s="7" t="n">
        <v>7</v>
      </c>
      <c r="D8170" s="7" t="n">
        <v>255</v>
      </c>
    </row>
    <row r="8171" spans="1:9">
      <c r="A8171" t="s">
        <v>4</v>
      </c>
      <c r="B8171" s="4" t="s">
        <v>5</v>
      </c>
      <c r="C8171" s="4" t="s">
        <v>7</v>
      </c>
      <c r="D8171" s="4" t="s">
        <v>15</v>
      </c>
      <c r="E8171" s="4" t="s">
        <v>15</v>
      </c>
      <c r="F8171" s="4" t="s">
        <v>15</v>
      </c>
    </row>
    <row r="8172" spans="1:9">
      <c r="A8172" t="n">
        <v>77366</v>
      </c>
      <c r="B8172" s="54" t="n">
        <v>45</v>
      </c>
      <c r="C8172" s="7" t="n">
        <v>9</v>
      </c>
      <c r="D8172" s="7" t="n">
        <v>0.0199999995529652</v>
      </c>
      <c r="E8172" s="7" t="n">
        <v>0.0199999995529652</v>
      </c>
      <c r="F8172" s="7" t="n">
        <v>0.5</v>
      </c>
    </row>
    <row r="8173" spans="1:9">
      <c r="A8173" t="s">
        <v>4</v>
      </c>
      <c r="B8173" s="4" t="s">
        <v>5</v>
      </c>
      <c r="C8173" s="4" t="s">
        <v>15</v>
      </c>
    </row>
    <row r="8174" spans="1:9">
      <c r="A8174" t="n">
        <v>77380</v>
      </c>
      <c r="B8174" s="86" t="n">
        <v>68</v>
      </c>
      <c r="C8174" s="7" t="n">
        <v>1</v>
      </c>
    </row>
    <row r="8175" spans="1:9">
      <c r="A8175" t="s">
        <v>4</v>
      </c>
      <c r="B8175" s="4" t="s">
        <v>5</v>
      </c>
      <c r="C8175" s="4" t="s">
        <v>7</v>
      </c>
      <c r="D8175" s="4" t="s">
        <v>10</v>
      </c>
      <c r="E8175" s="4" t="s">
        <v>10</v>
      </c>
      <c r="F8175" s="4" t="s">
        <v>16</v>
      </c>
    </row>
    <row r="8176" spans="1:9">
      <c r="A8176" t="n">
        <v>77385</v>
      </c>
      <c r="B8176" s="87" t="n">
        <v>84</v>
      </c>
      <c r="C8176" s="7" t="n">
        <v>1</v>
      </c>
      <c r="D8176" s="7" t="n">
        <v>0</v>
      </c>
      <c r="E8176" s="7" t="n">
        <v>500</v>
      </c>
      <c r="F8176" s="7" t="n">
        <v>0</v>
      </c>
    </row>
    <row r="8177" spans="1:9">
      <c r="A8177" t="s">
        <v>4</v>
      </c>
      <c r="B8177" s="4" t="s">
        <v>5</v>
      </c>
      <c r="C8177" s="4" t="s">
        <v>10</v>
      </c>
    </row>
    <row r="8178" spans="1:9">
      <c r="A8178" t="n">
        <v>77395</v>
      </c>
      <c r="B8178" s="27" t="n">
        <v>16</v>
      </c>
      <c r="C8178" s="7" t="n">
        <v>1000</v>
      </c>
    </row>
    <row r="8179" spans="1:9">
      <c r="A8179" t="s">
        <v>4</v>
      </c>
      <c r="B8179" s="4" t="s">
        <v>5</v>
      </c>
      <c r="C8179" s="4" t="s">
        <v>7</v>
      </c>
      <c r="D8179" s="4" t="s">
        <v>10</v>
      </c>
      <c r="E8179" s="4" t="s">
        <v>15</v>
      </c>
    </row>
    <row r="8180" spans="1:9">
      <c r="A8180" t="n">
        <v>77398</v>
      </c>
      <c r="B8180" s="41" t="n">
        <v>58</v>
      </c>
      <c r="C8180" s="7" t="n">
        <v>101</v>
      </c>
      <c r="D8180" s="7" t="n">
        <v>300</v>
      </c>
      <c r="E8180" s="7" t="n">
        <v>1</v>
      </c>
    </row>
    <row r="8181" spans="1:9">
      <c r="A8181" t="s">
        <v>4</v>
      </c>
      <c r="B8181" s="4" t="s">
        <v>5</v>
      </c>
      <c r="C8181" s="4" t="s">
        <v>7</v>
      </c>
      <c r="D8181" s="4" t="s">
        <v>10</v>
      </c>
    </row>
    <row r="8182" spans="1:9">
      <c r="A8182" t="n">
        <v>77406</v>
      </c>
      <c r="B8182" s="41" t="n">
        <v>58</v>
      </c>
      <c r="C8182" s="7" t="n">
        <v>254</v>
      </c>
      <c r="D8182" s="7" t="n">
        <v>0</v>
      </c>
    </row>
    <row r="8183" spans="1:9">
      <c r="A8183" t="s">
        <v>4</v>
      </c>
      <c r="B8183" s="4" t="s">
        <v>5</v>
      </c>
      <c r="C8183" s="4" t="s">
        <v>7</v>
      </c>
      <c r="D8183" s="4" t="s">
        <v>7</v>
      </c>
      <c r="E8183" s="4" t="s">
        <v>15</v>
      </c>
      <c r="F8183" s="4" t="s">
        <v>15</v>
      </c>
      <c r="G8183" s="4" t="s">
        <v>15</v>
      </c>
      <c r="H8183" s="4" t="s">
        <v>10</v>
      </c>
    </row>
    <row r="8184" spans="1:9">
      <c r="A8184" t="n">
        <v>77410</v>
      </c>
      <c r="B8184" s="54" t="n">
        <v>45</v>
      </c>
      <c r="C8184" s="7" t="n">
        <v>2</v>
      </c>
      <c r="D8184" s="7" t="n">
        <v>3</v>
      </c>
      <c r="E8184" s="7" t="n">
        <v>1.35000002384186</v>
      </c>
      <c r="F8184" s="7" t="n">
        <v>0.800000011920929</v>
      </c>
      <c r="G8184" s="7" t="n">
        <v>8.1899995803833</v>
      </c>
      <c r="H8184" s="7" t="n">
        <v>0</v>
      </c>
    </row>
    <row r="8185" spans="1:9">
      <c r="A8185" t="s">
        <v>4</v>
      </c>
      <c r="B8185" s="4" t="s">
        <v>5</v>
      </c>
      <c r="C8185" s="4" t="s">
        <v>7</v>
      </c>
      <c r="D8185" s="4" t="s">
        <v>7</v>
      </c>
      <c r="E8185" s="4" t="s">
        <v>15</v>
      </c>
      <c r="F8185" s="4" t="s">
        <v>15</v>
      </c>
      <c r="G8185" s="4" t="s">
        <v>15</v>
      </c>
      <c r="H8185" s="4" t="s">
        <v>10</v>
      </c>
      <c r="I8185" s="4" t="s">
        <v>7</v>
      </c>
    </row>
    <row r="8186" spans="1:9">
      <c r="A8186" t="n">
        <v>77427</v>
      </c>
      <c r="B8186" s="54" t="n">
        <v>45</v>
      </c>
      <c r="C8186" s="7" t="n">
        <v>4</v>
      </c>
      <c r="D8186" s="7" t="n">
        <v>3</v>
      </c>
      <c r="E8186" s="7" t="n">
        <v>36.1100006103516</v>
      </c>
      <c r="F8186" s="7" t="n">
        <v>196.850006103516</v>
      </c>
      <c r="G8186" s="7" t="n">
        <v>0</v>
      </c>
      <c r="H8186" s="7" t="n">
        <v>0</v>
      </c>
      <c r="I8186" s="7" t="n">
        <v>1</v>
      </c>
    </row>
    <row r="8187" spans="1:9">
      <c r="A8187" t="s">
        <v>4</v>
      </c>
      <c r="B8187" s="4" t="s">
        <v>5</v>
      </c>
      <c r="C8187" s="4" t="s">
        <v>7</v>
      </c>
      <c r="D8187" s="4" t="s">
        <v>7</v>
      </c>
      <c r="E8187" s="4" t="s">
        <v>15</v>
      </c>
      <c r="F8187" s="4" t="s">
        <v>10</v>
      </c>
    </row>
    <row r="8188" spans="1:9">
      <c r="A8188" t="n">
        <v>77445</v>
      </c>
      <c r="B8188" s="54" t="n">
        <v>45</v>
      </c>
      <c r="C8188" s="7" t="n">
        <v>5</v>
      </c>
      <c r="D8188" s="7" t="n">
        <v>3</v>
      </c>
      <c r="E8188" s="7" t="n">
        <v>1</v>
      </c>
      <c r="F8188" s="7" t="n">
        <v>0</v>
      </c>
    </row>
    <row r="8189" spans="1:9">
      <c r="A8189" t="s">
        <v>4</v>
      </c>
      <c r="B8189" s="4" t="s">
        <v>5</v>
      </c>
      <c r="C8189" s="4" t="s">
        <v>7</v>
      </c>
      <c r="D8189" s="4" t="s">
        <v>7</v>
      </c>
      <c r="E8189" s="4" t="s">
        <v>15</v>
      </c>
      <c r="F8189" s="4" t="s">
        <v>10</v>
      </c>
    </row>
    <row r="8190" spans="1:9">
      <c r="A8190" t="n">
        <v>77454</v>
      </c>
      <c r="B8190" s="54" t="n">
        <v>45</v>
      </c>
      <c r="C8190" s="7" t="n">
        <v>11</v>
      </c>
      <c r="D8190" s="7" t="n">
        <v>3</v>
      </c>
      <c r="E8190" s="7" t="n">
        <v>34</v>
      </c>
      <c r="F8190" s="7" t="n">
        <v>0</v>
      </c>
    </row>
    <row r="8191" spans="1:9">
      <c r="A8191" t="s">
        <v>4</v>
      </c>
      <c r="B8191" s="4" t="s">
        <v>5</v>
      </c>
      <c r="C8191" s="4" t="s">
        <v>7</v>
      </c>
      <c r="D8191" s="4" t="s">
        <v>10</v>
      </c>
      <c r="E8191" s="4" t="s">
        <v>8</v>
      </c>
      <c r="F8191" s="4" t="s">
        <v>8</v>
      </c>
      <c r="G8191" s="4" t="s">
        <v>8</v>
      </c>
      <c r="H8191" s="4" t="s">
        <v>8</v>
      </c>
    </row>
    <row r="8192" spans="1:9">
      <c r="A8192" t="n">
        <v>77463</v>
      </c>
      <c r="B8192" s="32" t="n">
        <v>51</v>
      </c>
      <c r="C8192" s="7" t="n">
        <v>3</v>
      </c>
      <c r="D8192" s="7" t="n">
        <v>6</v>
      </c>
      <c r="E8192" s="7" t="s">
        <v>39</v>
      </c>
      <c r="F8192" s="7" t="s">
        <v>42</v>
      </c>
      <c r="G8192" s="7" t="s">
        <v>41</v>
      </c>
      <c r="H8192" s="7" t="s">
        <v>42</v>
      </c>
    </row>
    <row r="8193" spans="1:9">
      <c r="A8193" t="s">
        <v>4</v>
      </c>
      <c r="B8193" s="4" t="s">
        <v>5</v>
      </c>
      <c r="C8193" s="4" t="s">
        <v>7</v>
      </c>
      <c r="D8193" s="4" t="s">
        <v>10</v>
      </c>
    </row>
    <row r="8194" spans="1:9">
      <c r="A8194" t="n">
        <v>77476</v>
      </c>
      <c r="B8194" s="41" t="n">
        <v>58</v>
      </c>
      <c r="C8194" s="7" t="n">
        <v>255</v>
      </c>
      <c r="D8194" s="7" t="n">
        <v>0</v>
      </c>
    </row>
    <row r="8195" spans="1:9">
      <c r="A8195" t="s">
        <v>4</v>
      </c>
      <c r="B8195" s="4" t="s">
        <v>5</v>
      </c>
      <c r="C8195" s="4" t="s">
        <v>10</v>
      </c>
      <c r="D8195" s="4" t="s">
        <v>15</v>
      </c>
      <c r="E8195" s="4" t="s">
        <v>15</v>
      </c>
      <c r="F8195" s="4" t="s">
        <v>15</v>
      </c>
      <c r="G8195" s="4" t="s">
        <v>10</v>
      </c>
      <c r="H8195" s="4" t="s">
        <v>10</v>
      </c>
    </row>
    <row r="8196" spans="1:9">
      <c r="A8196" t="n">
        <v>77480</v>
      </c>
      <c r="B8196" s="28" t="n">
        <v>60</v>
      </c>
      <c r="C8196" s="7" t="n">
        <v>9</v>
      </c>
      <c r="D8196" s="7" t="n">
        <v>-25</v>
      </c>
      <c r="E8196" s="7" t="n">
        <v>20</v>
      </c>
      <c r="F8196" s="7" t="n">
        <v>0</v>
      </c>
      <c r="G8196" s="7" t="n">
        <v>500</v>
      </c>
      <c r="H8196" s="7" t="n">
        <v>0</v>
      </c>
    </row>
    <row r="8197" spans="1:9">
      <c r="A8197" t="s">
        <v>4</v>
      </c>
      <c r="B8197" s="4" t="s">
        <v>5</v>
      </c>
      <c r="C8197" s="4" t="s">
        <v>10</v>
      </c>
    </row>
    <row r="8198" spans="1:9">
      <c r="A8198" t="n">
        <v>77499</v>
      </c>
      <c r="B8198" s="27" t="n">
        <v>16</v>
      </c>
      <c r="C8198" s="7" t="n">
        <v>300</v>
      </c>
    </row>
    <row r="8199" spans="1:9">
      <c r="A8199" t="s">
        <v>4</v>
      </c>
      <c r="B8199" s="4" t="s">
        <v>5</v>
      </c>
      <c r="C8199" s="4" t="s">
        <v>7</v>
      </c>
      <c r="D8199" s="4" t="s">
        <v>10</v>
      </c>
      <c r="E8199" s="4" t="s">
        <v>8</v>
      </c>
    </row>
    <row r="8200" spans="1:9">
      <c r="A8200" t="n">
        <v>77502</v>
      </c>
      <c r="B8200" s="32" t="n">
        <v>51</v>
      </c>
      <c r="C8200" s="7" t="n">
        <v>4</v>
      </c>
      <c r="D8200" s="7" t="n">
        <v>9</v>
      </c>
      <c r="E8200" s="7" t="s">
        <v>84</v>
      </c>
    </row>
    <row r="8201" spans="1:9">
      <c r="A8201" t="s">
        <v>4</v>
      </c>
      <c r="B8201" s="4" t="s">
        <v>5</v>
      </c>
      <c r="C8201" s="4" t="s">
        <v>10</v>
      </c>
    </row>
    <row r="8202" spans="1:9">
      <c r="A8202" t="n">
        <v>77515</v>
      </c>
      <c r="B8202" s="27" t="n">
        <v>16</v>
      </c>
      <c r="C8202" s="7" t="n">
        <v>0</v>
      </c>
    </row>
    <row r="8203" spans="1:9">
      <c r="A8203" t="s">
        <v>4</v>
      </c>
      <c r="B8203" s="4" t="s">
        <v>5</v>
      </c>
      <c r="C8203" s="4" t="s">
        <v>10</v>
      </c>
      <c r="D8203" s="4" t="s">
        <v>7</v>
      </c>
      <c r="E8203" s="4" t="s">
        <v>16</v>
      </c>
      <c r="F8203" s="4" t="s">
        <v>59</v>
      </c>
      <c r="G8203" s="4" t="s">
        <v>7</v>
      </c>
      <c r="H8203" s="4" t="s">
        <v>7</v>
      </c>
    </row>
    <row r="8204" spans="1:9">
      <c r="A8204" t="n">
        <v>77518</v>
      </c>
      <c r="B8204" s="37" t="n">
        <v>26</v>
      </c>
      <c r="C8204" s="7" t="n">
        <v>9</v>
      </c>
      <c r="D8204" s="7" t="n">
        <v>17</v>
      </c>
      <c r="E8204" s="7" t="n">
        <v>5342</v>
      </c>
      <c r="F8204" s="7" t="s">
        <v>742</v>
      </c>
      <c r="G8204" s="7" t="n">
        <v>2</v>
      </c>
      <c r="H8204" s="7" t="n">
        <v>0</v>
      </c>
    </row>
    <row r="8205" spans="1:9">
      <c r="A8205" t="s">
        <v>4</v>
      </c>
      <c r="B8205" s="4" t="s">
        <v>5</v>
      </c>
    </row>
    <row r="8206" spans="1:9">
      <c r="A8206" t="n">
        <v>77562</v>
      </c>
      <c r="B8206" s="38" t="n">
        <v>28</v>
      </c>
    </row>
    <row r="8207" spans="1:9">
      <c r="A8207" t="s">
        <v>4</v>
      </c>
      <c r="B8207" s="4" t="s">
        <v>5</v>
      </c>
      <c r="C8207" s="4" t="s">
        <v>7</v>
      </c>
      <c r="D8207" s="4" t="s">
        <v>7</v>
      </c>
      <c r="E8207" s="4" t="s">
        <v>15</v>
      </c>
      <c r="F8207" s="4" t="s">
        <v>15</v>
      </c>
      <c r="G8207" s="4" t="s">
        <v>15</v>
      </c>
      <c r="H8207" s="4" t="s">
        <v>10</v>
      </c>
    </row>
    <row r="8208" spans="1:9">
      <c r="A8208" t="n">
        <v>77563</v>
      </c>
      <c r="B8208" s="54" t="n">
        <v>45</v>
      </c>
      <c r="C8208" s="7" t="n">
        <v>2</v>
      </c>
      <c r="D8208" s="7" t="n">
        <v>3</v>
      </c>
      <c r="E8208" s="7" t="n">
        <v>1.86000001430511</v>
      </c>
      <c r="F8208" s="7" t="n">
        <v>0.779999971389771</v>
      </c>
      <c r="G8208" s="7" t="n">
        <v>9.11999988555908</v>
      </c>
      <c r="H8208" s="7" t="n">
        <v>1500</v>
      </c>
    </row>
    <row r="8209" spans="1:8">
      <c r="A8209" t="s">
        <v>4</v>
      </c>
      <c r="B8209" s="4" t="s">
        <v>5</v>
      </c>
      <c r="C8209" s="4" t="s">
        <v>7</v>
      </c>
      <c r="D8209" s="4" t="s">
        <v>7</v>
      </c>
      <c r="E8209" s="4" t="s">
        <v>15</v>
      </c>
      <c r="F8209" s="4" t="s">
        <v>15</v>
      </c>
      <c r="G8209" s="4" t="s">
        <v>15</v>
      </c>
      <c r="H8209" s="4" t="s">
        <v>10</v>
      </c>
      <c r="I8209" s="4" t="s">
        <v>7</v>
      </c>
    </row>
    <row r="8210" spans="1:8">
      <c r="A8210" t="n">
        <v>77580</v>
      </c>
      <c r="B8210" s="54" t="n">
        <v>45</v>
      </c>
      <c r="C8210" s="7" t="n">
        <v>4</v>
      </c>
      <c r="D8210" s="7" t="n">
        <v>3</v>
      </c>
      <c r="E8210" s="7" t="n">
        <v>26.7900009155273</v>
      </c>
      <c r="F8210" s="7" t="n">
        <v>212.330001831055</v>
      </c>
      <c r="G8210" s="7" t="n">
        <v>330</v>
      </c>
      <c r="H8210" s="7" t="n">
        <v>1500</v>
      </c>
      <c r="I8210" s="7" t="n">
        <v>1</v>
      </c>
    </row>
    <row r="8211" spans="1:8">
      <c r="A8211" t="s">
        <v>4</v>
      </c>
      <c r="B8211" s="4" t="s">
        <v>5</v>
      </c>
      <c r="C8211" s="4" t="s">
        <v>7</v>
      </c>
      <c r="D8211" s="4" t="s">
        <v>7</v>
      </c>
      <c r="E8211" s="4" t="s">
        <v>15</v>
      </c>
      <c r="F8211" s="4" t="s">
        <v>10</v>
      </c>
    </row>
    <row r="8212" spans="1:8">
      <c r="A8212" t="n">
        <v>77598</v>
      </c>
      <c r="B8212" s="54" t="n">
        <v>45</v>
      </c>
      <c r="C8212" s="7" t="n">
        <v>5</v>
      </c>
      <c r="D8212" s="7" t="n">
        <v>3</v>
      </c>
      <c r="E8212" s="7" t="n">
        <v>2.5</v>
      </c>
      <c r="F8212" s="7" t="n">
        <v>1500</v>
      </c>
    </row>
    <row r="8213" spans="1:8">
      <c r="A8213" t="s">
        <v>4</v>
      </c>
      <c r="B8213" s="4" t="s">
        <v>5</v>
      </c>
      <c r="C8213" s="4" t="s">
        <v>10</v>
      </c>
      <c r="D8213" s="4" t="s">
        <v>7</v>
      </c>
      <c r="E8213" s="4" t="s">
        <v>8</v>
      </c>
      <c r="F8213" s="4" t="s">
        <v>15</v>
      </c>
      <c r="G8213" s="4" t="s">
        <v>15</v>
      </c>
      <c r="H8213" s="4" t="s">
        <v>15</v>
      </c>
    </row>
    <row r="8214" spans="1:8">
      <c r="A8214" t="n">
        <v>77607</v>
      </c>
      <c r="B8214" s="30" t="n">
        <v>48</v>
      </c>
      <c r="C8214" s="7" t="n">
        <v>6</v>
      </c>
      <c r="D8214" s="7" t="n">
        <v>0</v>
      </c>
      <c r="E8214" s="7" t="s">
        <v>243</v>
      </c>
      <c r="F8214" s="7" t="n">
        <v>-1</v>
      </c>
      <c r="G8214" s="7" t="n">
        <v>1</v>
      </c>
      <c r="H8214" s="7" t="n">
        <v>0</v>
      </c>
    </row>
    <row r="8215" spans="1:8">
      <c r="A8215" t="s">
        <v>4</v>
      </c>
      <c r="B8215" s="4" t="s">
        <v>5</v>
      </c>
      <c r="C8215" s="4" t="s">
        <v>10</v>
      </c>
    </row>
    <row r="8216" spans="1:8">
      <c r="A8216" t="n">
        <v>77636</v>
      </c>
      <c r="B8216" s="27" t="n">
        <v>16</v>
      </c>
      <c r="C8216" s="7" t="n">
        <v>500</v>
      </c>
    </row>
    <row r="8217" spans="1:8">
      <c r="A8217" t="s">
        <v>4</v>
      </c>
      <c r="B8217" s="4" t="s">
        <v>5</v>
      </c>
      <c r="C8217" s="4" t="s">
        <v>7</v>
      </c>
      <c r="D8217" s="4" t="s">
        <v>10</v>
      </c>
    </row>
    <row r="8218" spans="1:8">
      <c r="A8218" t="n">
        <v>77639</v>
      </c>
      <c r="B8218" s="54" t="n">
        <v>45</v>
      </c>
      <c r="C8218" s="7" t="n">
        <v>7</v>
      </c>
      <c r="D8218" s="7" t="n">
        <v>255</v>
      </c>
    </row>
    <row r="8219" spans="1:8">
      <c r="A8219" t="s">
        <v>4</v>
      </c>
      <c r="B8219" s="4" t="s">
        <v>5</v>
      </c>
      <c r="C8219" s="4" t="s">
        <v>7</v>
      </c>
      <c r="D8219" s="4" t="s">
        <v>10</v>
      </c>
      <c r="E8219" s="4" t="s">
        <v>8</v>
      </c>
    </row>
    <row r="8220" spans="1:8">
      <c r="A8220" t="n">
        <v>77643</v>
      </c>
      <c r="B8220" s="32" t="n">
        <v>51</v>
      </c>
      <c r="C8220" s="7" t="n">
        <v>4</v>
      </c>
      <c r="D8220" s="7" t="n">
        <v>6</v>
      </c>
      <c r="E8220" s="7" t="s">
        <v>58</v>
      </c>
    </row>
    <row r="8221" spans="1:8">
      <c r="A8221" t="s">
        <v>4</v>
      </c>
      <c r="B8221" s="4" t="s">
        <v>5</v>
      </c>
      <c r="C8221" s="4" t="s">
        <v>10</v>
      </c>
    </row>
    <row r="8222" spans="1:8">
      <c r="A8222" t="n">
        <v>77657</v>
      </c>
      <c r="B8222" s="27" t="n">
        <v>16</v>
      </c>
      <c r="C8222" s="7" t="n">
        <v>0</v>
      </c>
    </row>
    <row r="8223" spans="1:8">
      <c r="A8223" t="s">
        <v>4</v>
      </c>
      <c r="B8223" s="4" t="s">
        <v>5</v>
      </c>
      <c r="C8223" s="4" t="s">
        <v>10</v>
      </c>
      <c r="D8223" s="4" t="s">
        <v>7</v>
      </c>
      <c r="E8223" s="4" t="s">
        <v>16</v>
      </c>
      <c r="F8223" s="4" t="s">
        <v>59</v>
      </c>
      <c r="G8223" s="4" t="s">
        <v>7</v>
      </c>
      <c r="H8223" s="4" t="s">
        <v>7</v>
      </c>
    </row>
    <row r="8224" spans="1:8">
      <c r="A8224" t="n">
        <v>77660</v>
      </c>
      <c r="B8224" s="37" t="n">
        <v>26</v>
      </c>
      <c r="C8224" s="7" t="n">
        <v>6</v>
      </c>
      <c r="D8224" s="7" t="n">
        <v>17</v>
      </c>
      <c r="E8224" s="7" t="n">
        <v>8307</v>
      </c>
      <c r="F8224" s="7" t="s">
        <v>743</v>
      </c>
      <c r="G8224" s="7" t="n">
        <v>2</v>
      </c>
      <c r="H8224" s="7" t="n">
        <v>0</v>
      </c>
    </row>
    <row r="8225" spans="1:9">
      <c r="A8225" t="s">
        <v>4</v>
      </c>
      <c r="B8225" s="4" t="s">
        <v>5</v>
      </c>
    </row>
    <row r="8226" spans="1:9">
      <c r="A8226" t="n">
        <v>77718</v>
      </c>
      <c r="B8226" s="38" t="n">
        <v>28</v>
      </c>
    </row>
    <row r="8227" spans="1:9">
      <c r="A8227" t="s">
        <v>4</v>
      </c>
      <c r="B8227" s="4" t="s">
        <v>5</v>
      </c>
      <c r="C8227" s="4" t="s">
        <v>7</v>
      </c>
      <c r="D8227" s="4" t="s">
        <v>10</v>
      </c>
      <c r="E8227" s="4" t="s">
        <v>8</v>
      </c>
    </row>
    <row r="8228" spans="1:9">
      <c r="A8228" t="n">
        <v>77719</v>
      </c>
      <c r="B8228" s="32" t="n">
        <v>51</v>
      </c>
      <c r="C8228" s="7" t="n">
        <v>4</v>
      </c>
      <c r="D8228" s="7" t="n">
        <v>9</v>
      </c>
      <c r="E8228" s="7" t="s">
        <v>744</v>
      </c>
    </row>
    <row r="8229" spans="1:9">
      <c r="A8229" t="s">
        <v>4</v>
      </c>
      <c r="B8229" s="4" t="s">
        <v>5</v>
      </c>
      <c r="C8229" s="4" t="s">
        <v>10</v>
      </c>
    </row>
    <row r="8230" spans="1:9">
      <c r="A8230" t="n">
        <v>77733</v>
      </c>
      <c r="B8230" s="27" t="n">
        <v>16</v>
      </c>
      <c r="C8230" s="7" t="n">
        <v>0</v>
      </c>
    </row>
    <row r="8231" spans="1:9">
      <c r="A8231" t="s">
        <v>4</v>
      </c>
      <c r="B8231" s="4" t="s">
        <v>5</v>
      </c>
      <c r="C8231" s="4" t="s">
        <v>10</v>
      </c>
      <c r="D8231" s="4" t="s">
        <v>7</v>
      </c>
      <c r="E8231" s="4" t="s">
        <v>16</v>
      </c>
      <c r="F8231" s="4" t="s">
        <v>59</v>
      </c>
      <c r="G8231" s="4" t="s">
        <v>7</v>
      </c>
      <c r="H8231" s="4" t="s">
        <v>7</v>
      </c>
    </row>
    <row r="8232" spans="1:9">
      <c r="A8232" t="n">
        <v>77736</v>
      </c>
      <c r="B8232" s="37" t="n">
        <v>26</v>
      </c>
      <c r="C8232" s="7" t="n">
        <v>9</v>
      </c>
      <c r="D8232" s="7" t="n">
        <v>17</v>
      </c>
      <c r="E8232" s="7" t="n">
        <v>5343</v>
      </c>
      <c r="F8232" s="7" t="s">
        <v>745</v>
      </c>
      <c r="G8232" s="7" t="n">
        <v>2</v>
      </c>
      <c r="H8232" s="7" t="n">
        <v>0</v>
      </c>
    </row>
    <row r="8233" spans="1:9">
      <c r="A8233" t="s">
        <v>4</v>
      </c>
      <c r="B8233" s="4" t="s">
        <v>5</v>
      </c>
    </row>
    <row r="8234" spans="1:9">
      <c r="A8234" t="n">
        <v>77778</v>
      </c>
      <c r="B8234" s="38" t="n">
        <v>28</v>
      </c>
    </row>
    <row r="8235" spans="1:9">
      <c r="A8235" t="s">
        <v>4</v>
      </c>
      <c r="B8235" s="4" t="s">
        <v>5</v>
      </c>
      <c r="C8235" s="4" t="s">
        <v>7</v>
      </c>
      <c r="D8235" s="4" t="s">
        <v>10</v>
      </c>
      <c r="E8235" s="4" t="s">
        <v>8</v>
      </c>
      <c r="F8235" s="4" t="s">
        <v>8</v>
      </c>
      <c r="G8235" s="4" t="s">
        <v>8</v>
      </c>
      <c r="H8235" s="4" t="s">
        <v>8</v>
      </c>
    </row>
    <row r="8236" spans="1:9">
      <c r="A8236" t="n">
        <v>77779</v>
      </c>
      <c r="B8236" s="32" t="n">
        <v>51</v>
      </c>
      <c r="C8236" s="7" t="n">
        <v>3</v>
      </c>
      <c r="D8236" s="7" t="n">
        <v>9</v>
      </c>
      <c r="E8236" s="7" t="s">
        <v>746</v>
      </c>
      <c r="F8236" s="7" t="s">
        <v>42</v>
      </c>
      <c r="G8236" s="7" t="s">
        <v>41</v>
      </c>
      <c r="H8236" s="7" t="s">
        <v>42</v>
      </c>
    </row>
    <row r="8237" spans="1:9">
      <c r="A8237" t="s">
        <v>4</v>
      </c>
      <c r="B8237" s="4" t="s">
        <v>5</v>
      </c>
      <c r="C8237" s="4" t="s">
        <v>10</v>
      </c>
    </row>
    <row r="8238" spans="1:9">
      <c r="A8238" t="n">
        <v>77792</v>
      </c>
      <c r="B8238" s="27" t="n">
        <v>16</v>
      </c>
      <c r="C8238" s="7" t="n">
        <v>500</v>
      </c>
    </row>
    <row r="8239" spans="1:9">
      <c r="A8239" t="s">
        <v>4</v>
      </c>
      <c r="B8239" s="4" t="s">
        <v>5</v>
      </c>
      <c r="C8239" s="4" t="s">
        <v>7</v>
      </c>
      <c r="D8239" s="4" t="s">
        <v>10</v>
      </c>
      <c r="E8239" s="4" t="s">
        <v>15</v>
      </c>
    </row>
    <row r="8240" spans="1:9">
      <c r="A8240" t="n">
        <v>77795</v>
      </c>
      <c r="B8240" s="41" t="n">
        <v>58</v>
      </c>
      <c r="C8240" s="7" t="n">
        <v>101</v>
      </c>
      <c r="D8240" s="7" t="n">
        <v>300</v>
      </c>
      <c r="E8240" s="7" t="n">
        <v>1</v>
      </c>
    </row>
    <row r="8241" spans="1:8">
      <c r="A8241" t="s">
        <v>4</v>
      </c>
      <c r="B8241" s="4" t="s">
        <v>5</v>
      </c>
      <c r="C8241" s="4" t="s">
        <v>7</v>
      </c>
      <c r="D8241" s="4" t="s">
        <v>10</v>
      </c>
    </row>
    <row r="8242" spans="1:8">
      <c r="A8242" t="n">
        <v>77803</v>
      </c>
      <c r="B8242" s="41" t="n">
        <v>58</v>
      </c>
      <c r="C8242" s="7" t="n">
        <v>254</v>
      </c>
      <c r="D8242" s="7" t="n">
        <v>0</v>
      </c>
    </row>
    <row r="8243" spans="1:8">
      <c r="A8243" t="s">
        <v>4</v>
      </c>
      <c r="B8243" s="4" t="s">
        <v>5</v>
      </c>
      <c r="C8243" s="4" t="s">
        <v>7</v>
      </c>
      <c r="D8243" s="4" t="s">
        <v>7</v>
      </c>
      <c r="E8243" s="4" t="s">
        <v>15</v>
      </c>
      <c r="F8243" s="4" t="s">
        <v>15</v>
      </c>
      <c r="G8243" s="4" t="s">
        <v>15</v>
      </c>
      <c r="H8243" s="4" t="s">
        <v>10</v>
      </c>
    </row>
    <row r="8244" spans="1:8">
      <c r="A8244" t="n">
        <v>77807</v>
      </c>
      <c r="B8244" s="54" t="n">
        <v>45</v>
      </c>
      <c r="C8244" s="7" t="n">
        <v>2</v>
      </c>
      <c r="D8244" s="7" t="n">
        <v>3</v>
      </c>
      <c r="E8244" s="7" t="n">
        <v>0.0599999986588955</v>
      </c>
      <c r="F8244" s="7" t="n">
        <v>1.35000002384186</v>
      </c>
      <c r="G8244" s="7" t="n">
        <v>6.55999994277954</v>
      </c>
      <c r="H8244" s="7" t="n">
        <v>0</v>
      </c>
    </row>
    <row r="8245" spans="1:8">
      <c r="A8245" t="s">
        <v>4</v>
      </c>
      <c r="B8245" s="4" t="s">
        <v>5</v>
      </c>
      <c r="C8245" s="4" t="s">
        <v>7</v>
      </c>
      <c r="D8245" s="4" t="s">
        <v>7</v>
      </c>
      <c r="E8245" s="4" t="s">
        <v>15</v>
      </c>
      <c r="F8245" s="4" t="s">
        <v>15</v>
      </c>
      <c r="G8245" s="4" t="s">
        <v>15</v>
      </c>
      <c r="H8245" s="4" t="s">
        <v>10</v>
      </c>
      <c r="I8245" s="4" t="s">
        <v>7</v>
      </c>
    </row>
    <row r="8246" spans="1:8">
      <c r="A8246" t="n">
        <v>77824</v>
      </c>
      <c r="B8246" s="54" t="n">
        <v>45</v>
      </c>
      <c r="C8246" s="7" t="n">
        <v>4</v>
      </c>
      <c r="D8246" s="7" t="n">
        <v>3</v>
      </c>
      <c r="E8246" s="7" t="n">
        <v>1.89999997615814</v>
      </c>
      <c r="F8246" s="7" t="n">
        <v>46.8699989318848</v>
      </c>
      <c r="G8246" s="7" t="n">
        <v>0</v>
      </c>
      <c r="H8246" s="7" t="n">
        <v>0</v>
      </c>
      <c r="I8246" s="7" t="n">
        <v>0</v>
      </c>
    </row>
    <row r="8247" spans="1:8">
      <c r="A8247" t="s">
        <v>4</v>
      </c>
      <c r="B8247" s="4" t="s">
        <v>5</v>
      </c>
      <c r="C8247" s="4" t="s">
        <v>7</v>
      </c>
      <c r="D8247" s="4" t="s">
        <v>7</v>
      </c>
      <c r="E8247" s="4" t="s">
        <v>15</v>
      </c>
      <c r="F8247" s="4" t="s">
        <v>10</v>
      </c>
    </row>
    <row r="8248" spans="1:8">
      <c r="A8248" t="n">
        <v>77842</v>
      </c>
      <c r="B8248" s="54" t="n">
        <v>45</v>
      </c>
      <c r="C8248" s="7" t="n">
        <v>5</v>
      </c>
      <c r="D8248" s="7" t="n">
        <v>3</v>
      </c>
      <c r="E8248" s="7" t="n">
        <v>2.5</v>
      </c>
      <c r="F8248" s="7" t="n">
        <v>0</v>
      </c>
    </row>
    <row r="8249" spans="1:8">
      <c r="A8249" t="s">
        <v>4</v>
      </c>
      <c r="B8249" s="4" t="s">
        <v>5</v>
      </c>
      <c r="C8249" s="4" t="s">
        <v>7</v>
      </c>
      <c r="D8249" s="4" t="s">
        <v>7</v>
      </c>
      <c r="E8249" s="4" t="s">
        <v>15</v>
      </c>
      <c r="F8249" s="4" t="s">
        <v>10</v>
      </c>
    </row>
    <row r="8250" spans="1:8">
      <c r="A8250" t="n">
        <v>77851</v>
      </c>
      <c r="B8250" s="54" t="n">
        <v>45</v>
      </c>
      <c r="C8250" s="7" t="n">
        <v>11</v>
      </c>
      <c r="D8250" s="7" t="n">
        <v>3</v>
      </c>
      <c r="E8250" s="7" t="n">
        <v>34</v>
      </c>
      <c r="F8250" s="7" t="n">
        <v>0</v>
      </c>
    </row>
    <row r="8251" spans="1:8">
      <c r="A8251" t="s">
        <v>4</v>
      </c>
      <c r="B8251" s="4" t="s">
        <v>5</v>
      </c>
      <c r="C8251" s="4" t="s">
        <v>10</v>
      </c>
      <c r="D8251" s="4" t="s">
        <v>16</v>
      </c>
    </row>
    <row r="8252" spans="1:8">
      <c r="A8252" t="n">
        <v>77860</v>
      </c>
      <c r="B8252" s="57" t="n">
        <v>44</v>
      </c>
      <c r="C8252" s="7" t="n">
        <v>0</v>
      </c>
      <c r="D8252" s="7" t="n">
        <v>128</v>
      </c>
    </row>
    <row r="8253" spans="1:8">
      <c r="A8253" t="s">
        <v>4</v>
      </c>
      <c r="B8253" s="4" t="s">
        <v>5</v>
      </c>
      <c r="C8253" s="4" t="s">
        <v>10</v>
      </c>
      <c r="D8253" s="4" t="s">
        <v>16</v>
      </c>
    </row>
    <row r="8254" spans="1:8">
      <c r="A8254" t="n">
        <v>77867</v>
      </c>
      <c r="B8254" s="57" t="n">
        <v>44</v>
      </c>
      <c r="C8254" s="7" t="n">
        <v>3</v>
      </c>
      <c r="D8254" s="7" t="n">
        <v>128</v>
      </c>
    </row>
    <row r="8255" spans="1:8">
      <c r="A8255" t="s">
        <v>4</v>
      </c>
      <c r="B8255" s="4" t="s">
        <v>5</v>
      </c>
      <c r="C8255" s="4" t="s">
        <v>7</v>
      </c>
      <c r="D8255" s="4" t="s">
        <v>10</v>
      </c>
      <c r="E8255" s="4" t="s">
        <v>8</v>
      </c>
      <c r="F8255" s="4" t="s">
        <v>8</v>
      </c>
      <c r="G8255" s="4" t="s">
        <v>8</v>
      </c>
      <c r="H8255" s="4" t="s">
        <v>8</v>
      </c>
    </row>
    <row r="8256" spans="1:8">
      <c r="A8256" t="n">
        <v>77874</v>
      </c>
      <c r="B8256" s="32" t="n">
        <v>51</v>
      </c>
      <c r="C8256" s="7" t="n">
        <v>3</v>
      </c>
      <c r="D8256" s="7" t="n">
        <v>9</v>
      </c>
      <c r="E8256" s="7" t="s">
        <v>727</v>
      </c>
      <c r="F8256" s="7" t="s">
        <v>40</v>
      </c>
      <c r="G8256" s="7" t="s">
        <v>41</v>
      </c>
      <c r="H8256" s="7" t="s">
        <v>42</v>
      </c>
    </row>
    <row r="8257" spans="1:9">
      <c r="A8257" t="s">
        <v>4</v>
      </c>
      <c r="B8257" s="4" t="s">
        <v>5</v>
      </c>
      <c r="C8257" s="4" t="s">
        <v>10</v>
      </c>
      <c r="D8257" s="4" t="s">
        <v>15</v>
      </c>
      <c r="E8257" s="4" t="s">
        <v>15</v>
      </c>
      <c r="F8257" s="4" t="s">
        <v>15</v>
      </c>
      <c r="G8257" s="4" t="s">
        <v>15</v>
      </c>
    </row>
    <row r="8258" spans="1:9">
      <c r="A8258" t="n">
        <v>77903</v>
      </c>
      <c r="B8258" s="26" t="n">
        <v>46</v>
      </c>
      <c r="C8258" s="7" t="n">
        <v>6</v>
      </c>
      <c r="D8258" s="7" t="n">
        <v>1</v>
      </c>
      <c r="E8258" s="7" t="n">
        <v>0</v>
      </c>
      <c r="F8258" s="7" t="n">
        <v>8.39999961853027</v>
      </c>
      <c r="G8258" s="7" t="n">
        <v>-150.899993896484</v>
      </c>
    </row>
    <row r="8259" spans="1:9">
      <c r="A8259" t="s">
        <v>4</v>
      </c>
      <c r="B8259" s="4" t="s">
        <v>5</v>
      </c>
      <c r="C8259" s="4" t="s">
        <v>10</v>
      </c>
      <c r="D8259" s="4" t="s">
        <v>7</v>
      </c>
      <c r="E8259" s="4" t="s">
        <v>8</v>
      </c>
      <c r="F8259" s="4" t="s">
        <v>15</v>
      </c>
      <c r="G8259" s="4" t="s">
        <v>15</v>
      </c>
      <c r="H8259" s="4" t="s">
        <v>15</v>
      </c>
    </row>
    <row r="8260" spans="1:9">
      <c r="A8260" t="n">
        <v>77922</v>
      </c>
      <c r="B8260" s="30" t="n">
        <v>48</v>
      </c>
      <c r="C8260" s="7" t="n">
        <v>6</v>
      </c>
      <c r="D8260" s="7" t="n">
        <v>0</v>
      </c>
      <c r="E8260" s="7" t="s">
        <v>697</v>
      </c>
      <c r="F8260" s="7" t="n">
        <v>-1</v>
      </c>
      <c r="G8260" s="7" t="n">
        <v>1</v>
      </c>
      <c r="H8260" s="7" t="n">
        <v>0</v>
      </c>
    </row>
    <row r="8261" spans="1:9">
      <c r="A8261" t="s">
        <v>4</v>
      </c>
      <c r="B8261" s="4" t="s">
        <v>5</v>
      </c>
      <c r="C8261" s="4" t="s">
        <v>10</v>
      </c>
      <c r="D8261" s="4" t="s">
        <v>15</v>
      </c>
      <c r="E8261" s="4" t="s">
        <v>15</v>
      </c>
      <c r="F8261" s="4" t="s">
        <v>15</v>
      </c>
      <c r="G8261" s="4" t="s">
        <v>15</v>
      </c>
    </row>
    <row r="8262" spans="1:9">
      <c r="A8262" t="n">
        <v>77950</v>
      </c>
      <c r="B8262" s="26" t="n">
        <v>46</v>
      </c>
      <c r="C8262" s="7" t="n">
        <v>9</v>
      </c>
      <c r="D8262" s="7" t="n">
        <v>0.850000023841858</v>
      </c>
      <c r="E8262" s="7" t="n">
        <v>0</v>
      </c>
      <c r="F8262" s="7" t="n">
        <v>6.59999990463257</v>
      </c>
      <c r="G8262" s="7" t="n">
        <v>-26.6000003814697</v>
      </c>
    </row>
    <row r="8263" spans="1:9">
      <c r="A8263" t="s">
        <v>4</v>
      </c>
      <c r="B8263" s="4" t="s">
        <v>5</v>
      </c>
      <c r="C8263" s="4" t="s">
        <v>10</v>
      </c>
      <c r="D8263" s="4" t="s">
        <v>7</v>
      </c>
      <c r="E8263" s="4" t="s">
        <v>8</v>
      </c>
      <c r="F8263" s="4" t="s">
        <v>15</v>
      </c>
      <c r="G8263" s="4" t="s">
        <v>15</v>
      </c>
      <c r="H8263" s="4" t="s">
        <v>15</v>
      </c>
    </row>
    <row r="8264" spans="1:9">
      <c r="A8264" t="n">
        <v>77969</v>
      </c>
      <c r="B8264" s="30" t="n">
        <v>48</v>
      </c>
      <c r="C8264" s="7" t="n">
        <v>9</v>
      </c>
      <c r="D8264" s="7" t="n">
        <v>0</v>
      </c>
      <c r="E8264" s="7" t="s">
        <v>700</v>
      </c>
      <c r="F8264" s="7" t="n">
        <v>0</v>
      </c>
      <c r="G8264" s="7" t="n">
        <v>1</v>
      </c>
      <c r="H8264" s="7" t="n">
        <v>1.40129846432482e-45</v>
      </c>
    </row>
    <row r="8265" spans="1:9">
      <c r="A8265" t="s">
        <v>4</v>
      </c>
      <c r="B8265" s="4" t="s">
        <v>5</v>
      </c>
      <c r="C8265" s="4" t="s">
        <v>10</v>
      </c>
      <c r="D8265" s="4" t="s">
        <v>15</v>
      </c>
      <c r="E8265" s="4" t="s">
        <v>15</v>
      </c>
      <c r="F8265" s="4" t="s">
        <v>15</v>
      </c>
      <c r="G8265" s="4" t="s">
        <v>10</v>
      </c>
      <c r="H8265" s="4" t="s">
        <v>10</v>
      </c>
    </row>
    <row r="8266" spans="1:9">
      <c r="A8266" t="n">
        <v>77998</v>
      </c>
      <c r="B8266" s="28" t="n">
        <v>60</v>
      </c>
      <c r="C8266" s="7" t="n">
        <v>9</v>
      </c>
      <c r="D8266" s="7" t="n">
        <v>0</v>
      </c>
      <c r="E8266" s="7" t="n">
        <v>0</v>
      </c>
      <c r="F8266" s="7" t="n">
        <v>0</v>
      </c>
      <c r="G8266" s="7" t="n">
        <v>0</v>
      </c>
      <c r="H8266" s="7" t="n">
        <v>0</v>
      </c>
    </row>
    <row r="8267" spans="1:9">
      <c r="A8267" t="s">
        <v>4</v>
      </c>
      <c r="B8267" s="4" t="s">
        <v>5</v>
      </c>
      <c r="C8267" s="4" t="s">
        <v>7</v>
      </c>
      <c r="D8267" s="4" t="s">
        <v>10</v>
      </c>
      <c r="E8267" s="4" t="s">
        <v>8</v>
      </c>
      <c r="F8267" s="4" t="s">
        <v>8</v>
      </c>
      <c r="G8267" s="4" t="s">
        <v>8</v>
      </c>
      <c r="H8267" s="4" t="s">
        <v>8</v>
      </c>
    </row>
    <row r="8268" spans="1:9">
      <c r="A8268" t="n">
        <v>78017</v>
      </c>
      <c r="B8268" s="32" t="n">
        <v>51</v>
      </c>
      <c r="C8268" s="7" t="n">
        <v>3</v>
      </c>
      <c r="D8268" s="7" t="n">
        <v>9</v>
      </c>
      <c r="E8268" s="7" t="s">
        <v>746</v>
      </c>
      <c r="F8268" s="7" t="s">
        <v>42</v>
      </c>
      <c r="G8268" s="7" t="s">
        <v>41</v>
      </c>
      <c r="H8268" s="7" t="s">
        <v>42</v>
      </c>
    </row>
    <row r="8269" spans="1:9">
      <c r="A8269" t="s">
        <v>4</v>
      </c>
      <c r="B8269" s="4" t="s">
        <v>5</v>
      </c>
      <c r="C8269" s="4" t="s">
        <v>7</v>
      </c>
      <c r="D8269" s="4" t="s">
        <v>10</v>
      </c>
    </row>
    <row r="8270" spans="1:9">
      <c r="A8270" t="n">
        <v>78030</v>
      </c>
      <c r="B8270" s="41" t="n">
        <v>58</v>
      </c>
      <c r="C8270" s="7" t="n">
        <v>255</v>
      </c>
      <c r="D8270" s="7" t="n">
        <v>0</v>
      </c>
    </row>
    <row r="8271" spans="1:9">
      <c r="A8271" t="s">
        <v>4</v>
      </c>
      <c r="B8271" s="4" t="s">
        <v>5</v>
      </c>
      <c r="C8271" s="4" t="s">
        <v>10</v>
      </c>
      <c r="D8271" s="4" t="s">
        <v>7</v>
      </c>
      <c r="E8271" s="4" t="s">
        <v>8</v>
      </c>
      <c r="F8271" s="4" t="s">
        <v>15</v>
      </c>
      <c r="G8271" s="4" t="s">
        <v>15</v>
      </c>
      <c r="H8271" s="4" t="s">
        <v>15</v>
      </c>
    </row>
    <row r="8272" spans="1:9">
      <c r="A8272" t="n">
        <v>78034</v>
      </c>
      <c r="B8272" s="30" t="n">
        <v>48</v>
      </c>
      <c r="C8272" s="7" t="n">
        <v>9</v>
      </c>
      <c r="D8272" s="7" t="n">
        <v>0</v>
      </c>
      <c r="E8272" s="7" t="s">
        <v>700</v>
      </c>
      <c r="F8272" s="7" t="n">
        <v>0</v>
      </c>
      <c r="G8272" s="7" t="n">
        <v>1</v>
      </c>
      <c r="H8272" s="7" t="n">
        <v>2.80259692864963e-45</v>
      </c>
    </row>
    <row r="8273" spans="1:8">
      <c r="A8273" t="s">
        <v>4</v>
      </c>
      <c r="B8273" s="4" t="s">
        <v>5</v>
      </c>
      <c r="C8273" s="4" t="s">
        <v>7</v>
      </c>
      <c r="D8273" s="4" t="s">
        <v>10</v>
      </c>
      <c r="E8273" s="4" t="s">
        <v>15</v>
      </c>
      <c r="F8273" s="4" t="s">
        <v>10</v>
      </c>
      <c r="G8273" s="4" t="s">
        <v>16</v>
      </c>
      <c r="H8273" s="4" t="s">
        <v>16</v>
      </c>
      <c r="I8273" s="4" t="s">
        <v>10</v>
      </c>
      <c r="J8273" s="4" t="s">
        <v>10</v>
      </c>
      <c r="K8273" s="4" t="s">
        <v>16</v>
      </c>
      <c r="L8273" s="4" t="s">
        <v>16</v>
      </c>
      <c r="M8273" s="4" t="s">
        <v>16</v>
      </c>
      <c r="N8273" s="4" t="s">
        <v>16</v>
      </c>
      <c r="O8273" s="4" t="s">
        <v>8</v>
      </c>
    </row>
    <row r="8274" spans="1:8">
      <c r="A8274" t="n">
        <v>78063</v>
      </c>
      <c r="B8274" s="18" t="n">
        <v>50</v>
      </c>
      <c r="C8274" s="7" t="n">
        <v>0</v>
      </c>
      <c r="D8274" s="7" t="n">
        <v>2000</v>
      </c>
      <c r="E8274" s="7" t="n">
        <v>0.800000011920929</v>
      </c>
      <c r="F8274" s="7" t="n">
        <v>0</v>
      </c>
      <c r="G8274" s="7" t="n">
        <v>0</v>
      </c>
      <c r="H8274" s="7" t="n">
        <v>1077936128</v>
      </c>
      <c r="I8274" s="7" t="n">
        <v>0</v>
      </c>
      <c r="J8274" s="7" t="n">
        <v>65533</v>
      </c>
      <c r="K8274" s="7" t="n">
        <v>0</v>
      </c>
      <c r="L8274" s="7" t="n">
        <v>0</v>
      </c>
      <c r="M8274" s="7" t="n">
        <v>0</v>
      </c>
      <c r="N8274" s="7" t="n">
        <v>0</v>
      </c>
      <c r="O8274" s="7" t="s">
        <v>20</v>
      </c>
    </row>
    <row r="8275" spans="1:8">
      <c r="A8275" t="s">
        <v>4</v>
      </c>
      <c r="B8275" s="4" t="s">
        <v>5</v>
      </c>
      <c r="C8275" s="4" t="s">
        <v>10</v>
      </c>
    </row>
    <row r="8276" spans="1:8">
      <c r="A8276" t="n">
        <v>78102</v>
      </c>
      <c r="B8276" s="27" t="n">
        <v>16</v>
      </c>
      <c r="C8276" s="7" t="n">
        <v>500</v>
      </c>
    </row>
    <row r="8277" spans="1:8">
      <c r="A8277" t="s">
        <v>4</v>
      </c>
      <c r="B8277" s="4" t="s">
        <v>5</v>
      </c>
      <c r="C8277" s="4" t="s">
        <v>7</v>
      </c>
      <c r="D8277" s="13" t="s">
        <v>12</v>
      </c>
      <c r="E8277" s="4" t="s">
        <v>5</v>
      </c>
      <c r="F8277" s="4" t="s">
        <v>7</v>
      </c>
      <c r="G8277" s="4" t="s">
        <v>10</v>
      </c>
      <c r="H8277" s="13" t="s">
        <v>13</v>
      </c>
      <c r="I8277" s="4" t="s">
        <v>7</v>
      </c>
      <c r="J8277" s="4" t="s">
        <v>7</v>
      </c>
      <c r="K8277" s="13" t="s">
        <v>12</v>
      </c>
      <c r="L8277" s="4" t="s">
        <v>5</v>
      </c>
      <c r="M8277" s="4" t="s">
        <v>7</v>
      </c>
      <c r="N8277" s="4" t="s">
        <v>10</v>
      </c>
      <c r="O8277" s="13" t="s">
        <v>13</v>
      </c>
      <c r="P8277" s="4" t="s">
        <v>7</v>
      </c>
      <c r="Q8277" s="4" t="s">
        <v>7</v>
      </c>
      <c r="R8277" s="4" t="s">
        <v>11</v>
      </c>
    </row>
    <row r="8278" spans="1:8">
      <c r="A8278" t="n">
        <v>78105</v>
      </c>
      <c r="B8278" s="9" t="n">
        <v>5</v>
      </c>
      <c r="C8278" s="7" t="n">
        <v>28</v>
      </c>
      <c r="D8278" s="13" t="s">
        <v>3</v>
      </c>
      <c r="E8278" s="48" t="n">
        <v>64</v>
      </c>
      <c r="F8278" s="7" t="n">
        <v>5</v>
      </c>
      <c r="G8278" s="7" t="n">
        <v>4</v>
      </c>
      <c r="H8278" s="13" t="s">
        <v>3</v>
      </c>
      <c r="I8278" s="7" t="n">
        <v>8</v>
      </c>
      <c r="J8278" s="7" t="n">
        <v>28</v>
      </c>
      <c r="K8278" s="13" t="s">
        <v>3</v>
      </c>
      <c r="L8278" s="48" t="n">
        <v>64</v>
      </c>
      <c r="M8278" s="7" t="n">
        <v>5</v>
      </c>
      <c r="N8278" s="7" t="n">
        <v>9</v>
      </c>
      <c r="O8278" s="13" t="s">
        <v>3</v>
      </c>
      <c r="P8278" s="7" t="n">
        <v>9</v>
      </c>
      <c r="Q8278" s="7" t="n">
        <v>1</v>
      </c>
      <c r="R8278" s="10" t="n">
        <f t="normal" ca="1">A8294</f>
        <v>0</v>
      </c>
    </row>
    <row r="8279" spans="1:8">
      <c r="A8279" t="s">
        <v>4</v>
      </c>
      <c r="B8279" s="4" t="s">
        <v>5</v>
      </c>
      <c r="C8279" s="4" t="s">
        <v>7</v>
      </c>
      <c r="D8279" s="4" t="s">
        <v>10</v>
      </c>
      <c r="E8279" s="4" t="s">
        <v>15</v>
      </c>
    </row>
    <row r="8280" spans="1:8">
      <c r="A8280" t="n">
        <v>78123</v>
      </c>
      <c r="B8280" s="41" t="n">
        <v>58</v>
      </c>
      <c r="C8280" s="7" t="n">
        <v>101</v>
      </c>
      <c r="D8280" s="7" t="n">
        <v>300</v>
      </c>
      <c r="E8280" s="7" t="n">
        <v>1</v>
      </c>
    </row>
    <row r="8281" spans="1:8">
      <c r="A8281" t="s">
        <v>4</v>
      </c>
      <c r="B8281" s="4" t="s">
        <v>5</v>
      </c>
      <c r="C8281" s="4" t="s">
        <v>7</v>
      </c>
      <c r="D8281" s="4" t="s">
        <v>10</v>
      </c>
    </row>
    <row r="8282" spans="1:8">
      <c r="A8282" t="n">
        <v>78131</v>
      </c>
      <c r="B8282" s="41" t="n">
        <v>58</v>
      </c>
      <c r="C8282" s="7" t="n">
        <v>254</v>
      </c>
      <c r="D8282" s="7" t="n">
        <v>0</v>
      </c>
    </row>
    <row r="8283" spans="1:8">
      <c r="A8283" t="s">
        <v>4</v>
      </c>
      <c r="B8283" s="4" t="s">
        <v>5</v>
      </c>
      <c r="C8283" s="4" t="s">
        <v>7</v>
      </c>
      <c r="D8283" s="4" t="s">
        <v>7</v>
      </c>
      <c r="E8283" s="4" t="s">
        <v>15</v>
      </c>
      <c r="F8283" s="4" t="s">
        <v>15</v>
      </c>
      <c r="G8283" s="4" t="s">
        <v>15</v>
      </c>
      <c r="H8283" s="4" t="s">
        <v>10</v>
      </c>
    </row>
    <row r="8284" spans="1:8">
      <c r="A8284" t="n">
        <v>78135</v>
      </c>
      <c r="B8284" s="54" t="n">
        <v>45</v>
      </c>
      <c r="C8284" s="7" t="n">
        <v>2</v>
      </c>
      <c r="D8284" s="7" t="n">
        <v>3</v>
      </c>
      <c r="E8284" s="7" t="n">
        <v>0.0599999986588955</v>
      </c>
      <c r="F8284" s="7" t="n">
        <v>1.35000002384186</v>
      </c>
      <c r="G8284" s="7" t="n">
        <v>6.55999994277954</v>
      </c>
      <c r="H8284" s="7" t="n">
        <v>0</v>
      </c>
    </row>
    <row r="8285" spans="1:8">
      <c r="A8285" t="s">
        <v>4</v>
      </c>
      <c r="B8285" s="4" t="s">
        <v>5</v>
      </c>
      <c r="C8285" s="4" t="s">
        <v>7</v>
      </c>
      <c r="D8285" s="4" t="s">
        <v>7</v>
      </c>
      <c r="E8285" s="4" t="s">
        <v>15</v>
      </c>
      <c r="F8285" s="4" t="s">
        <v>15</v>
      </c>
      <c r="G8285" s="4" t="s">
        <v>15</v>
      </c>
      <c r="H8285" s="4" t="s">
        <v>10</v>
      </c>
      <c r="I8285" s="4" t="s">
        <v>7</v>
      </c>
    </row>
    <row r="8286" spans="1:8">
      <c r="A8286" t="n">
        <v>78152</v>
      </c>
      <c r="B8286" s="54" t="n">
        <v>45</v>
      </c>
      <c r="C8286" s="7" t="n">
        <v>4</v>
      </c>
      <c r="D8286" s="7" t="n">
        <v>3</v>
      </c>
      <c r="E8286" s="7" t="n">
        <v>1.89999997615814</v>
      </c>
      <c r="F8286" s="7" t="n">
        <v>46.8699989318848</v>
      </c>
      <c r="G8286" s="7" t="n">
        <v>0</v>
      </c>
      <c r="H8286" s="7" t="n">
        <v>0</v>
      </c>
      <c r="I8286" s="7" t="n">
        <v>0</v>
      </c>
    </row>
    <row r="8287" spans="1:8">
      <c r="A8287" t="s">
        <v>4</v>
      </c>
      <c r="B8287" s="4" t="s">
        <v>5</v>
      </c>
      <c r="C8287" s="4" t="s">
        <v>7</v>
      </c>
      <c r="D8287" s="4" t="s">
        <v>7</v>
      </c>
      <c r="E8287" s="4" t="s">
        <v>15</v>
      </c>
      <c r="F8287" s="4" t="s">
        <v>10</v>
      </c>
    </row>
    <row r="8288" spans="1:8">
      <c r="A8288" t="n">
        <v>78170</v>
      </c>
      <c r="B8288" s="54" t="n">
        <v>45</v>
      </c>
      <c r="C8288" s="7" t="n">
        <v>5</v>
      </c>
      <c r="D8288" s="7" t="n">
        <v>3</v>
      </c>
      <c r="E8288" s="7" t="n">
        <v>2.5</v>
      </c>
      <c r="F8288" s="7" t="n">
        <v>0</v>
      </c>
    </row>
    <row r="8289" spans="1:18">
      <c r="A8289" t="s">
        <v>4</v>
      </c>
      <c r="B8289" s="4" t="s">
        <v>5</v>
      </c>
      <c r="C8289" s="4" t="s">
        <v>7</v>
      </c>
      <c r="D8289" s="4" t="s">
        <v>7</v>
      </c>
      <c r="E8289" s="4" t="s">
        <v>15</v>
      </c>
      <c r="F8289" s="4" t="s">
        <v>10</v>
      </c>
    </row>
    <row r="8290" spans="1:18">
      <c r="A8290" t="n">
        <v>78179</v>
      </c>
      <c r="B8290" s="54" t="n">
        <v>45</v>
      </c>
      <c r="C8290" s="7" t="n">
        <v>11</v>
      </c>
      <c r="D8290" s="7" t="n">
        <v>3</v>
      </c>
      <c r="E8290" s="7" t="n">
        <v>34</v>
      </c>
      <c r="F8290" s="7" t="n">
        <v>0</v>
      </c>
    </row>
    <row r="8291" spans="1:18">
      <c r="A8291" t="s">
        <v>4</v>
      </c>
      <c r="B8291" s="4" t="s">
        <v>5</v>
      </c>
      <c r="C8291" s="4" t="s">
        <v>7</v>
      </c>
      <c r="D8291" s="4" t="s">
        <v>10</v>
      </c>
    </row>
    <row r="8292" spans="1:18">
      <c r="A8292" t="n">
        <v>78188</v>
      </c>
      <c r="B8292" s="41" t="n">
        <v>58</v>
      </c>
      <c r="C8292" s="7" t="n">
        <v>255</v>
      </c>
      <c r="D8292" s="7" t="n">
        <v>0</v>
      </c>
    </row>
    <row r="8293" spans="1:18">
      <c r="A8293" t="s">
        <v>4</v>
      </c>
      <c r="B8293" s="4" t="s">
        <v>5</v>
      </c>
      <c r="C8293" s="4" t="s">
        <v>7</v>
      </c>
      <c r="D8293" s="13" t="s">
        <v>12</v>
      </c>
      <c r="E8293" s="4" t="s">
        <v>5</v>
      </c>
      <c r="F8293" s="4" t="s">
        <v>7</v>
      </c>
      <c r="G8293" s="4" t="s">
        <v>10</v>
      </c>
      <c r="H8293" s="13" t="s">
        <v>13</v>
      </c>
      <c r="I8293" s="4" t="s">
        <v>7</v>
      </c>
      <c r="J8293" s="4" t="s">
        <v>7</v>
      </c>
      <c r="K8293" s="4" t="s">
        <v>11</v>
      </c>
    </row>
    <row r="8294" spans="1:18">
      <c r="A8294" t="n">
        <v>78192</v>
      </c>
      <c r="B8294" s="9" t="n">
        <v>5</v>
      </c>
      <c r="C8294" s="7" t="n">
        <v>28</v>
      </c>
      <c r="D8294" s="13" t="s">
        <v>3</v>
      </c>
      <c r="E8294" s="48" t="n">
        <v>64</v>
      </c>
      <c r="F8294" s="7" t="n">
        <v>5</v>
      </c>
      <c r="G8294" s="7" t="n">
        <v>16</v>
      </c>
      <c r="H8294" s="13" t="s">
        <v>3</v>
      </c>
      <c r="I8294" s="7" t="n">
        <v>8</v>
      </c>
      <c r="J8294" s="7" t="n">
        <v>1</v>
      </c>
      <c r="K8294" s="10" t="n">
        <f t="normal" ca="1">A8308</f>
        <v>0</v>
      </c>
    </row>
    <row r="8295" spans="1:18">
      <c r="A8295" t="s">
        <v>4</v>
      </c>
      <c r="B8295" s="4" t="s">
        <v>5</v>
      </c>
      <c r="C8295" s="4" t="s">
        <v>10</v>
      </c>
      <c r="D8295" s="4" t="s">
        <v>7</v>
      </c>
      <c r="E8295" s="4" t="s">
        <v>8</v>
      </c>
      <c r="F8295" s="4" t="s">
        <v>15</v>
      </c>
      <c r="G8295" s="4" t="s">
        <v>15</v>
      </c>
      <c r="H8295" s="4" t="s">
        <v>15</v>
      </c>
    </row>
    <row r="8296" spans="1:18">
      <c r="A8296" t="n">
        <v>78204</v>
      </c>
      <c r="B8296" s="30" t="n">
        <v>48</v>
      </c>
      <c r="C8296" s="7" t="n">
        <v>16</v>
      </c>
      <c r="D8296" s="7" t="n">
        <v>0</v>
      </c>
      <c r="E8296" s="7" t="s">
        <v>243</v>
      </c>
      <c r="F8296" s="7" t="n">
        <v>-1</v>
      </c>
      <c r="G8296" s="7" t="n">
        <v>1</v>
      </c>
      <c r="H8296" s="7" t="n">
        <v>0</v>
      </c>
    </row>
    <row r="8297" spans="1:18">
      <c r="A8297" t="s">
        <v>4</v>
      </c>
      <c r="B8297" s="4" t="s">
        <v>5</v>
      </c>
      <c r="C8297" s="4" t="s">
        <v>7</v>
      </c>
      <c r="D8297" s="4" t="s">
        <v>10</v>
      </c>
      <c r="E8297" s="4" t="s">
        <v>8</v>
      </c>
    </row>
    <row r="8298" spans="1:18">
      <c r="A8298" t="n">
        <v>78233</v>
      </c>
      <c r="B8298" s="32" t="n">
        <v>51</v>
      </c>
      <c r="C8298" s="7" t="n">
        <v>4</v>
      </c>
      <c r="D8298" s="7" t="n">
        <v>16</v>
      </c>
      <c r="E8298" s="7" t="s">
        <v>322</v>
      </c>
    </row>
    <row r="8299" spans="1:18">
      <c r="A8299" t="s">
        <v>4</v>
      </c>
      <c r="B8299" s="4" t="s">
        <v>5</v>
      </c>
      <c r="C8299" s="4" t="s">
        <v>10</v>
      </c>
    </row>
    <row r="8300" spans="1:18">
      <c r="A8300" t="n">
        <v>78246</v>
      </c>
      <c r="B8300" s="27" t="n">
        <v>16</v>
      </c>
      <c r="C8300" s="7" t="n">
        <v>0</v>
      </c>
    </row>
    <row r="8301" spans="1:18">
      <c r="A8301" t="s">
        <v>4</v>
      </c>
      <c r="B8301" s="4" t="s">
        <v>5</v>
      </c>
      <c r="C8301" s="4" t="s">
        <v>10</v>
      </c>
      <c r="D8301" s="4" t="s">
        <v>7</v>
      </c>
      <c r="E8301" s="4" t="s">
        <v>16</v>
      </c>
      <c r="F8301" s="4" t="s">
        <v>59</v>
      </c>
      <c r="G8301" s="4" t="s">
        <v>7</v>
      </c>
      <c r="H8301" s="4" t="s">
        <v>7</v>
      </c>
      <c r="I8301" s="4" t="s">
        <v>7</v>
      </c>
      <c r="J8301" s="4" t="s">
        <v>16</v>
      </c>
      <c r="K8301" s="4" t="s">
        <v>59</v>
      </c>
      <c r="L8301" s="4" t="s">
        <v>7</v>
      </c>
      <c r="M8301" s="4" t="s">
        <v>7</v>
      </c>
    </row>
    <row r="8302" spans="1:18">
      <c r="A8302" t="n">
        <v>78249</v>
      </c>
      <c r="B8302" s="37" t="n">
        <v>26</v>
      </c>
      <c r="C8302" s="7" t="n">
        <v>16</v>
      </c>
      <c r="D8302" s="7" t="n">
        <v>17</v>
      </c>
      <c r="E8302" s="7" t="n">
        <v>60858</v>
      </c>
      <c r="F8302" s="7" t="s">
        <v>747</v>
      </c>
      <c r="G8302" s="7" t="n">
        <v>2</v>
      </c>
      <c r="H8302" s="7" t="n">
        <v>3</v>
      </c>
      <c r="I8302" s="7" t="n">
        <v>17</v>
      </c>
      <c r="J8302" s="7" t="n">
        <v>60859</v>
      </c>
      <c r="K8302" s="7" t="s">
        <v>748</v>
      </c>
      <c r="L8302" s="7" t="n">
        <v>2</v>
      </c>
      <c r="M8302" s="7" t="n">
        <v>0</v>
      </c>
    </row>
    <row r="8303" spans="1:18">
      <c r="A8303" t="s">
        <v>4</v>
      </c>
      <c r="B8303" s="4" t="s">
        <v>5</v>
      </c>
    </row>
    <row r="8304" spans="1:18">
      <c r="A8304" t="n">
        <v>78440</v>
      </c>
      <c r="B8304" s="38" t="n">
        <v>28</v>
      </c>
    </row>
    <row r="8305" spans="1:13">
      <c r="A8305" t="s">
        <v>4</v>
      </c>
      <c r="B8305" s="4" t="s">
        <v>5</v>
      </c>
      <c r="C8305" s="4" t="s">
        <v>11</v>
      </c>
    </row>
    <row r="8306" spans="1:13">
      <c r="A8306" t="n">
        <v>78441</v>
      </c>
      <c r="B8306" s="12" t="n">
        <v>3</v>
      </c>
      <c r="C8306" s="10" t="n">
        <f t="normal" ca="1">A8320</f>
        <v>0</v>
      </c>
    </row>
    <row r="8307" spans="1:13">
      <c r="A8307" t="s">
        <v>4</v>
      </c>
      <c r="B8307" s="4" t="s">
        <v>5</v>
      </c>
      <c r="C8307" s="4" t="s">
        <v>7</v>
      </c>
      <c r="D8307" s="13" t="s">
        <v>12</v>
      </c>
      <c r="E8307" s="4" t="s">
        <v>5</v>
      </c>
      <c r="F8307" s="4" t="s">
        <v>7</v>
      </c>
      <c r="G8307" s="4" t="s">
        <v>10</v>
      </c>
      <c r="H8307" s="13" t="s">
        <v>13</v>
      </c>
      <c r="I8307" s="4" t="s">
        <v>7</v>
      </c>
      <c r="J8307" s="4" t="s">
        <v>7</v>
      </c>
      <c r="K8307" s="4" t="s">
        <v>11</v>
      </c>
    </row>
    <row r="8308" spans="1:13">
      <c r="A8308" t="n">
        <v>78446</v>
      </c>
      <c r="B8308" s="9" t="n">
        <v>5</v>
      </c>
      <c r="C8308" s="7" t="n">
        <v>28</v>
      </c>
      <c r="D8308" s="13" t="s">
        <v>3</v>
      </c>
      <c r="E8308" s="48" t="n">
        <v>64</v>
      </c>
      <c r="F8308" s="7" t="n">
        <v>5</v>
      </c>
      <c r="G8308" s="7" t="n">
        <v>15</v>
      </c>
      <c r="H8308" s="13" t="s">
        <v>3</v>
      </c>
      <c r="I8308" s="7" t="n">
        <v>8</v>
      </c>
      <c r="J8308" s="7" t="n">
        <v>1</v>
      </c>
      <c r="K8308" s="10" t="n">
        <f t="normal" ca="1">A8320</f>
        <v>0</v>
      </c>
    </row>
    <row r="8309" spans="1:13">
      <c r="A8309" t="s">
        <v>4</v>
      </c>
      <c r="B8309" s="4" t="s">
        <v>5</v>
      </c>
      <c r="C8309" s="4" t="s">
        <v>10</v>
      </c>
      <c r="D8309" s="4" t="s">
        <v>7</v>
      </c>
      <c r="E8309" s="4" t="s">
        <v>8</v>
      </c>
      <c r="F8309" s="4" t="s">
        <v>15</v>
      </c>
      <c r="G8309" s="4" t="s">
        <v>15</v>
      </c>
      <c r="H8309" s="4" t="s">
        <v>15</v>
      </c>
    </row>
    <row r="8310" spans="1:13">
      <c r="A8310" t="n">
        <v>78458</v>
      </c>
      <c r="B8310" s="30" t="n">
        <v>48</v>
      </c>
      <c r="C8310" s="7" t="n">
        <v>15</v>
      </c>
      <c r="D8310" s="7" t="n">
        <v>0</v>
      </c>
      <c r="E8310" s="7" t="s">
        <v>500</v>
      </c>
      <c r="F8310" s="7" t="n">
        <v>-1</v>
      </c>
      <c r="G8310" s="7" t="n">
        <v>1</v>
      </c>
      <c r="H8310" s="7" t="n">
        <v>0</v>
      </c>
    </row>
    <row r="8311" spans="1:13">
      <c r="A8311" t="s">
        <v>4</v>
      </c>
      <c r="B8311" s="4" t="s">
        <v>5</v>
      </c>
      <c r="C8311" s="4" t="s">
        <v>7</v>
      </c>
      <c r="D8311" s="4" t="s">
        <v>10</v>
      </c>
      <c r="E8311" s="4" t="s">
        <v>8</v>
      </c>
    </row>
    <row r="8312" spans="1:13">
      <c r="A8312" t="n">
        <v>78488</v>
      </c>
      <c r="B8312" s="32" t="n">
        <v>51</v>
      </c>
      <c r="C8312" s="7" t="n">
        <v>4</v>
      </c>
      <c r="D8312" s="7" t="n">
        <v>15</v>
      </c>
      <c r="E8312" s="7" t="s">
        <v>125</v>
      </c>
    </row>
    <row r="8313" spans="1:13">
      <c r="A8313" t="s">
        <v>4</v>
      </c>
      <c r="B8313" s="4" t="s">
        <v>5</v>
      </c>
      <c r="C8313" s="4" t="s">
        <v>10</v>
      </c>
    </row>
    <row r="8314" spans="1:13">
      <c r="A8314" t="n">
        <v>78502</v>
      </c>
      <c r="B8314" s="27" t="n">
        <v>16</v>
      </c>
      <c r="C8314" s="7" t="n">
        <v>0</v>
      </c>
    </row>
    <row r="8315" spans="1:13">
      <c r="A8315" t="s">
        <v>4</v>
      </c>
      <c r="B8315" s="4" t="s">
        <v>5</v>
      </c>
      <c r="C8315" s="4" t="s">
        <v>10</v>
      </c>
      <c r="D8315" s="4" t="s">
        <v>7</v>
      </c>
      <c r="E8315" s="4" t="s">
        <v>16</v>
      </c>
      <c r="F8315" s="4" t="s">
        <v>59</v>
      </c>
      <c r="G8315" s="4" t="s">
        <v>7</v>
      </c>
      <c r="H8315" s="4" t="s">
        <v>7</v>
      </c>
      <c r="I8315" s="4" t="s">
        <v>7</v>
      </c>
      <c r="J8315" s="4" t="s">
        <v>16</v>
      </c>
      <c r="K8315" s="4" t="s">
        <v>59</v>
      </c>
      <c r="L8315" s="4" t="s">
        <v>7</v>
      </c>
      <c r="M8315" s="4" t="s">
        <v>7</v>
      </c>
    </row>
    <row r="8316" spans="1:13">
      <c r="A8316" t="n">
        <v>78505</v>
      </c>
      <c r="B8316" s="37" t="n">
        <v>26</v>
      </c>
      <c r="C8316" s="7" t="n">
        <v>15</v>
      </c>
      <c r="D8316" s="7" t="n">
        <v>17</v>
      </c>
      <c r="E8316" s="7" t="n">
        <v>60860</v>
      </c>
      <c r="F8316" s="7" t="s">
        <v>749</v>
      </c>
      <c r="G8316" s="7" t="n">
        <v>2</v>
      </c>
      <c r="H8316" s="7" t="n">
        <v>3</v>
      </c>
      <c r="I8316" s="7" t="n">
        <v>17</v>
      </c>
      <c r="J8316" s="7" t="n">
        <v>60861</v>
      </c>
      <c r="K8316" s="7" t="s">
        <v>750</v>
      </c>
      <c r="L8316" s="7" t="n">
        <v>2</v>
      </c>
      <c r="M8316" s="7" t="n">
        <v>0</v>
      </c>
    </row>
    <row r="8317" spans="1:13">
      <c r="A8317" t="s">
        <v>4</v>
      </c>
      <c r="B8317" s="4" t="s">
        <v>5</v>
      </c>
    </row>
    <row r="8318" spans="1:13">
      <c r="A8318" t="n">
        <v>78696</v>
      </c>
      <c r="B8318" s="38" t="n">
        <v>28</v>
      </c>
    </row>
    <row r="8319" spans="1:13">
      <c r="A8319" t="s">
        <v>4</v>
      </c>
      <c r="B8319" s="4" t="s">
        <v>5</v>
      </c>
      <c r="C8319" s="4" t="s">
        <v>7</v>
      </c>
      <c r="D8319" s="13" t="s">
        <v>12</v>
      </c>
      <c r="E8319" s="4" t="s">
        <v>5</v>
      </c>
      <c r="F8319" s="4" t="s">
        <v>7</v>
      </c>
      <c r="G8319" s="4" t="s">
        <v>10</v>
      </c>
      <c r="H8319" s="13" t="s">
        <v>13</v>
      </c>
      <c r="I8319" s="4" t="s">
        <v>7</v>
      </c>
      <c r="J8319" s="4" t="s">
        <v>7</v>
      </c>
      <c r="K8319" s="4" t="s">
        <v>11</v>
      </c>
    </row>
    <row r="8320" spans="1:13">
      <c r="A8320" t="n">
        <v>78697</v>
      </c>
      <c r="B8320" s="9" t="n">
        <v>5</v>
      </c>
      <c r="C8320" s="7" t="n">
        <v>28</v>
      </c>
      <c r="D8320" s="13" t="s">
        <v>3</v>
      </c>
      <c r="E8320" s="48" t="n">
        <v>64</v>
      </c>
      <c r="F8320" s="7" t="n">
        <v>5</v>
      </c>
      <c r="G8320" s="7" t="n">
        <v>14</v>
      </c>
      <c r="H8320" s="13" t="s">
        <v>3</v>
      </c>
      <c r="I8320" s="7" t="n">
        <v>8</v>
      </c>
      <c r="J8320" s="7" t="n">
        <v>1</v>
      </c>
      <c r="K8320" s="10" t="n">
        <f t="normal" ca="1">A8330</f>
        <v>0</v>
      </c>
    </row>
    <row r="8321" spans="1:13">
      <c r="A8321" t="s">
        <v>4</v>
      </c>
      <c r="B8321" s="4" t="s">
        <v>5</v>
      </c>
      <c r="C8321" s="4" t="s">
        <v>7</v>
      </c>
      <c r="D8321" s="4" t="s">
        <v>10</v>
      </c>
      <c r="E8321" s="4" t="s">
        <v>8</v>
      </c>
    </row>
    <row r="8322" spans="1:13">
      <c r="A8322" t="n">
        <v>78709</v>
      </c>
      <c r="B8322" s="32" t="n">
        <v>51</v>
      </c>
      <c r="C8322" s="7" t="n">
        <v>4</v>
      </c>
      <c r="D8322" s="7" t="n">
        <v>14</v>
      </c>
      <c r="E8322" s="7" t="s">
        <v>510</v>
      </c>
    </row>
    <row r="8323" spans="1:13">
      <c r="A8323" t="s">
        <v>4</v>
      </c>
      <c r="B8323" s="4" t="s">
        <v>5</v>
      </c>
      <c r="C8323" s="4" t="s">
        <v>10</v>
      </c>
    </row>
    <row r="8324" spans="1:13">
      <c r="A8324" t="n">
        <v>78723</v>
      </c>
      <c r="B8324" s="27" t="n">
        <v>16</v>
      </c>
      <c r="C8324" s="7" t="n">
        <v>0</v>
      </c>
    </row>
    <row r="8325" spans="1:13">
      <c r="A8325" t="s">
        <v>4</v>
      </c>
      <c r="B8325" s="4" t="s">
        <v>5</v>
      </c>
      <c r="C8325" s="4" t="s">
        <v>10</v>
      </c>
      <c r="D8325" s="4" t="s">
        <v>7</v>
      </c>
      <c r="E8325" s="4" t="s">
        <v>16</v>
      </c>
      <c r="F8325" s="4" t="s">
        <v>59</v>
      </c>
      <c r="G8325" s="4" t="s">
        <v>7</v>
      </c>
      <c r="H8325" s="4" t="s">
        <v>7</v>
      </c>
    </row>
    <row r="8326" spans="1:13">
      <c r="A8326" t="n">
        <v>78726</v>
      </c>
      <c r="B8326" s="37" t="n">
        <v>26</v>
      </c>
      <c r="C8326" s="7" t="n">
        <v>14</v>
      </c>
      <c r="D8326" s="7" t="n">
        <v>17</v>
      </c>
      <c r="E8326" s="7" t="n">
        <v>60862</v>
      </c>
      <c r="F8326" s="7" t="s">
        <v>751</v>
      </c>
      <c r="G8326" s="7" t="n">
        <v>2</v>
      </c>
      <c r="H8326" s="7" t="n">
        <v>0</v>
      </c>
    </row>
    <row r="8327" spans="1:13">
      <c r="A8327" t="s">
        <v>4</v>
      </c>
      <c r="B8327" s="4" t="s">
        <v>5</v>
      </c>
    </row>
    <row r="8328" spans="1:13">
      <c r="A8328" t="n">
        <v>78807</v>
      </c>
      <c r="B8328" s="38" t="n">
        <v>28</v>
      </c>
    </row>
    <row r="8329" spans="1:13">
      <c r="A8329" t="s">
        <v>4</v>
      </c>
      <c r="B8329" s="4" t="s">
        <v>5</v>
      </c>
      <c r="C8329" s="4" t="s">
        <v>7</v>
      </c>
      <c r="D8329" s="4" t="s">
        <v>10</v>
      </c>
      <c r="E8329" s="4" t="s">
        <v>10</v>
      </c>
      <c r="F8329" s="4" t="s">
        <v>7</v>
      </c>
    </row>
    <row r="8330" spans="1:13">
      <c r="A8330" t="n">
        <v>78808</v>
      </c>
      <c r="B8330" s="42" t="n">
        <v>25</v>
      </c>
      <c r="C8330" s="7" t="n">
        <v>1</v>
      </c>
      <c r="D8330" s="7" t="n">
        <v>60</v>
      </c>
      <c r="E8330" s="7" t="n">
        <v>640</v>
      </c>
      <c r="F8330" s="7" t="n">
        <v>1</v>
      </c>
    </row>
    <row r="8331" spans="1:13">
      <c r="A8331" t="s">
        <v>4</v>
      </c>
      <c r="B8331" s="4" t="s">
        <v>5</v>
      </c>
      <c r="C8331" s="4" t="s">
        <v>7</v>
      </c>
      <c r="D8331" s="4" t="s">
        <v>10</v>
      </c>
      <c r="E8331" s="4" t="s">
        <v>8</v>
      </c>
    </row>
    <row r="8332" spans="1:13">
      <c r="A8332" t="n">
        <v>78815</v>
      </c>
      <c r="B8332" s="32" t="n">
        <v>51</v>
      </c>
      <c r="C8332" s="7" t="n">
        <v>4</v>
      </c>
      <c r="D8332" s="7" t="n">
        <v>11</v>
      </c>
      <c r="E8332" s="7" t="s">
        <v>322</v>
      </c>
    </row>
    <row r="8333" spans="1:13">
      <c r="A8333" t="s">
        <v>4</v>
      </c>
      <c r="B8333" s="4" t="s">
        <v>5</v>
      </c>
      <c r="C8333" s="4" t="s">
        <v>10</v>
      </c>
    </row>
    <row r="8334" spans="1:13">
      <c r="A8334" t="n">
        <v>78828</v>
      </c>
      <c r="B8334" s="27" t="n">
        <v>16</v>
      </c>
      <c r="C8334" s="7" t="n">
        <v>0</v>
      </c>
    </row>
    <row r="8335" spans="1:13">
      <c r="A8335" t="s">
        <v>4</v>
      </c>
      <c r="B8335" s="4" t="s">
        <v>5</v>
      </c>
      <c r="C8335" s="4" t="s">
        <v>10</v>
      </c>
      <c r="D8335" s="4" t="s">
        <v>7</v>
      </c>
      <c r="E8335" s="4" t="s">
        <v>16</v>
      </c>
      <c r="F8335" s="4" t="s">
        <v>59</v>
      </c>
      <c r="G8335" s="4" t="s">
        <v>7</v>
      </c>
      <c r="H8335" s="4" t="s">
        <v>7</v>
      </c>
    </row>
    <row r="8336" spans="1:13">
      <c r="A8336" t="n">
        <v>78831</v>
      </c>
      <c r="B8336" s="37" t="n">
        <v>26</v>
      </c>
      <c r="C8336" s="7" t="n">
        <v>11</v>
      </c>
      <c r="D8336" s="7" t="n">
        <v>17</v>
      </c>
      <c r="E8336" s="7" t="n">
        <v>60863</v>
      </c>
      <c r="F8336" s="7" t="s">
        <v>752</v>
      </c>
      <c r="G8336" s="7" t="n">
        <v>2</v>
      </c>
      <c r="H8336" s="7" t="n">
        <v>0</v>
      </c>
    </row>
    <row r="8337" spans="1:8">
      <c r="A8337" t="s">
        <v>4</v>
      </c>
      <c r="B8337" s="4" t="s">
        <v>5</v>
      </c>
    </row>
    <row r="8338" spans="1:8">
      <c r="A8338" t="n">
        <v>78868</v>
      </c>
      <c r="B8338" s="38" t="n">
        <v>28</v>
      </c>
    </row>
    <row r="8339" spans="1:8">
      <c r="A8339" t="s">
        <v>4</v>
      </c>
      <c r="B8339" s="4" t="s">
        <v>5</v>
      </c>
      <c r="C8339" s="4" t="s">
        <v>10</v>
      </c>
      <c r="D8339" s="4" t="s">
        <v>7</v>
      </c>
    </row>
    <row r="8340" spans="1:8">
      <c r="A8340" t="n">
        <v>78869</v>
      </c>
      <c r="B8340" s="40" t="n">
        <v>89</v>
      </c>
      <c r="C8340" s="7" t="n">
        <v>65533</v>
      </c>
      <c r="D8340" s="7" t="n">
        <v>1</v>
      </c>
    </row>
    <row r="8341" spans="1:8">
      <c r="A8341" t="s">
        <v>4</v>
      </c>
      <c r="B8341" s="4" t="s">
        <v>5</v>
      </c>
      <c r="C8341" s="4" t="s">
        <v>7</v>
      </c>
      <c r="D8341" s="4" t="s">
        <v>10</v>
      </c>
      <c r="E8341" s="4" t="s">
        <v>10</v>
      </c>
      <c r="F8341" s="4" t="s">
        <v>7</v>
      </c>
    </row>
    <row r="8342" spans="1:8">
      <c r="A8342" t="n">
        <v>78873</v>
      </c>
      <c r="B8342" s="42" t="n">
        <v>25</v>
      </c>
      <c r="C8342" s="7" t="n">
        <v>1</v>
      </c>
      <c r="D8342" s="7" t="n">
        <v>65535</v>
      </c>
      <c r="E8342" s="7" t="n">
        <v>65535</v>
      </c>
      <c r="F8342" s="7" t="n">
        <v>0</v>
      </c>
    </row>
    <row r="8343" spans="1:8">
      <c r="A8343" t="s">
        <v>4</v>
      </c>
      <c r="B8343" s="4" t="s">
        <v>5</v>
      </c>
      <c r="C8343" s="4" t="s">
        <v>7</v>
      </c>
      <c r="D8343" s="4" t="s">
        <v>10</v>
      </c>
      <c r="E8343" s="4" t="s">
        <v>15</v>
      </c>
    </row>
    <row r="8344" spans="1:8">
      <c r="A8344" t="n">
        <v>78880</v>
      </c>
      <c r="B8344" s="41" t="n">
        <v>58</v>
      </c>
      <c r="C8344" s="7" t="n">
        <v>101</v>
      </c>
      <c r="D8344" s="7" t="n">
        <v>500</v>
      </c>
      <c r="E8344" s="7" t="n">
        <v>1</v>
      </c>
    </row>
    <row r="8345" spans="1:8">
      <c r="A8345" t="s">
        <v>4</v>
      </c>
      <c r="B8345" s="4" t="s">
        <v>5</v>
      </c>
      <c r="C8345" s="4" t="s">
        <v>7</v>
      </c>
      <c r="D8345" s="4" t="s">
        <v>10</v>
      </c>
    </row>
    <row r="8346" spans="1:8">
      <c r="A8346" t="n">
        <v>78888</v>
      </c>
      <c r="B8346" s="41" t="n">
        <v>58</v>
      </c>
      <c r="C8346" s="7" t="n">
        <v>254</v>
      </c>
      <c r="D8346" s="7" t="n">
        <v>0</v>
      </c>
    </row>
    <row r="8347" spans="1:8">
      <c r="A8347" t="s">
        <v>4</v>
      </c>
      <c r="B8347" s="4" t="s">
        <v>5</v>
      </c>
      <c r="C8347" s="4" t="s">
        <v>7</v>
      </c>
      <c r="D8347" s="4" t="s">
        <v>7</v>
      </c>
      <c r="E8347" s="4" t="s">
        <v>15</v>
      </c>
      <c r="F8347" s="4" t="s">
        <v>15</v>
      </c>
      <c r="G8347" s="4" t="s">
        <v>15</v>
      </c>
      <c r="H8347" s="4" t="s">
        <v>10</v>
      </c>
    </row>
    <row r="8348" spans="1:8">
      <c r="A8348" t="n">
        <v>78892</v>
      </c>
      <c r="B8348" s="54" t="n">
        <v>45</v>
      </c>
      <c r="C8348" s="7" t="n">
        <v>2</v>
      </c>
      <c r="D8348" s="7" t="n">
        <v>3</v>
      </c>
      <c r="E8348" s="7" t="n">
        <v>0</v>
      </c>
      <c r="F8348" s="7" t="n">
        <v>1.29999995231628</v>
      </c>
      <c r="G8348" s="7" t="n">
        <v>7.25</v>
      </c>
      <c r="H8348" s="7" t="n">
        <v>0</v>
      </c>
    </row>
    <row r="8349" spans="1:8">
      <c r="A8349" t="s">
        <v>4</v>
      </c>
      <c r="B8349" s="4" t="s">
        <v>5</v>
      </c>
      <c r="C8349" s="4" t="s">
        <v>7</v>
      </c>
      <c r="D8349" s="4" t="s">
        <v>7</v>
      </c>
      <c r="E8349" s="4" t="s">
        <v>15</v>
      </c>
      <c r="F8349" s="4" t="s">
        <v>15</v>
      </c>
      <c r="G8349" s="4" t="s">
        <v>15</v>
      </c>
      <c r="H8349" s="4" t="s">
        <v>10</v>
      </c>
      <c r="I8349" s="4" t="s">
        <v>7</v>
      </c>
    </row>
    <row r="8350" spans="1:8">
      <c r="A8350" t="n">
        <v>78909</v>
      </c>
      <c r="B8350" s="54" t="n">
        <v>45</v>
      </c>
      <c r="C8350" s="7" t="n">
        <v>4</v>
      </c>
      <c r="D8350" s="7" t="n">
        <v>3</v>
      </c>
      <c r="E8350" s="7" t="n">
        <v>9</v>
      </c>
      <c r="F8350" s="7" t="n">
        <v>122</v>
      </c>
      <c r="G8350" s="7" t="n">
        <v>0</v>
      </c>
      <c r="H8350" s="7" t="n">
        <v>0</v>
      </c>
      <c r="I8350" s="7" t="n">
        <v>0</v>
      </c>
    </row>
    <row r="8351" spans="1:8">
      <c r="A8351" t="s">
        <v>4</v>
      </c>
      <c r="B8351" s="4" t="s">
        <v>5</v>
      </c>
      <c r="C8351" s="4" t="s">
        <v>7</v>
      </c>
      <c r="D8351" s="4" t="s">
        <v>7</v>
      </c>
      <c r="E8351" s="4" t="s">
        <v>15</v>
      </c>
      <c r="F8351" s="4" t="s">
        <v>10</v>
      </c>
    </row>
    <row r="8352" spans="1:8">
      <c r="A8352" t="n">
        <v>78927</v>
      </c>
      <c r="B8352" s="54" t="n">
        <v>45</v>
      </c>
      <c r="C8352" s="7" t="n">
        <v>5</v>
      </c>
      <c r="D8352" s="7" t="n">
        <v>3</v>
      </c>
      <c r="E8352" s="7" t="n">
        <v>3.29999995231628</v>
      </c>
      <c r="F8352" s="7" t="n">
        <v>0</v>
      </c>
    </row>
    <row r="8353" spans="1:9">
      <c r="A8353" t="s">
        <v>4</v>
      </c>
      <c r="B8353" s="4" t="s">
        <v>5</v>
      </c>
      <c r="C8353" s="4" t="s">
        <v>7</v>
      </c>
      <c r="D8353" s="4" t="s">
        <v>7</v>
      </c>
      <c r="E8353" s="4" t="s">
        <v>15</v>
      </c>
      <c r="F8353" s="4" t="s">
        <v>10</v>
      </c>
    </row>
    <row r="8354" spans="1:9">
      <c r="A8354" t="n">
        <v>78936</v>
      </c>
      <c r="B8354" s="54" t="n">
        <v>45</v>
      </c>
      <c r="C8354" s="7" t="n">
        <v>11</v>
      </c>
      <c r="D8354" s="7" t="n">
        <v>3</v>
      </c>
      <c r="E8354" s="7" t="n">
        <v>34</v>
      </c>
      <c r="F8354" s="7" t="n">
        <v>0</v>
      </c>
    </row>
    <row r="8355" spans="1:9">
      <c r="A8355" t="s">
        <v>4</v>
      </c>
      <c r="B8355" s="4" t="s">
        <v>5</v>
      </c>
      <c r="C8355" s="4" t="s">
        <v>7</v>
      </c>
      <c r="D8355" s="4" t="s">
        <v>10</v>
      </c>
      <c r="E8355" s="4" t="s">
        <v>8</v>
      </c>
      <c r="F8355" s="4" t="s">
        <v>8</v>
      </c>
      <c r="G8355" s="4" t="s">
        <v>8</v>
      </c>
      <c r="H8355" s="4" t="s">
        <v>8</v>
      </c>
    </row>
    <row r="8356" spans="1:9">
      <c r="A8356" t="n">
        <v>78945</v>
      </c>
      <c r="B8356" s="32" t="n">
        <v>51</v>
      </c>
      <c r="C8356" s="7" t="n">
        <v>3</v>
      </c>
      <c r="D8356" s="7" t="n">
        <v>0</v>
      </c>
      <c r="E8356" s="7" t="s">
        <v>53</v>
      </c>
      <c r="F8356" s="7" t="s">
        <v>40</v>
      </c>
      <c r="G8356" s="7" t="s">
        <v>41</v>
      </c>
      <c r="H8356" s="7" t="s">
        <v>42</v>
      </c>
    </row>
    <row r="8357" spans="1:9">
      <c r="A8357" t="s">
        <v>4</v>
      </c>
      <c r="B8357" s="4" t="s">
        <v>5</v>
      </c>
      <c r="C8357" s="4" t="s">
        <v>7</v>
      </c>
      <c r="D8357" s="4" t="s">
        <v>10</v>
      </c>
      <c r="E8357" s="4" t="s">
        <v>8</v>
      </c>
      <c r="F8357" s="4" t="s">
        <v>8</v>
      </c>
      <c r="G8357" s="4" t="s">
        <v>8</v>
      </c>
      <c r="H8357" s="4" t="s">
        <v>8</v>
      </c>
    </row>
    <row r="8358" spans="1:9">
      <c r="A8358" t="n">
        <v>78974</v>
      </c>
      <c r="B8358" s="32" t="n">
        <v>51</v>
      </c>
      <c r="C8358" s="7" t="n">
        <v>3</v>
      </c>
      <c r="D8358" s="7" t="n">
        <v>1</v>
      </c>
      <c r="E8358" s="7" t="s">
        <v>53</v>
      </c>
      <c r="F8358" s="7" t="s">
        <v>40</v>
      </c>
      <c r="G8358" s="7" t="s">
        <v>41</v>
      </c>
      <c r="H8358" s="7" t="s">
        <v>42</v>
      </c>
    </row>
    <row r="8359" spans="1:9">
      <c r="A8359" t="s">
        <v>4</v>
      </c>
      <c r="B8359" s="4" t="s">
        <v>5</v>
      </c>
      <c r="C8359" s="4" t="s">
        <v>7</v>
      </c>
      <c r="D8359" s="4" t="s">
        <v>10</v>
      </c>
      <c r="E8359" s="4" t="s">
        <v>8</v>
      </c>
      <c r="F8359" s="4" t="s">
        <v>8</v>
      </c>
      <c r="G8359" s="4" t="s">
        <v>8</v>
      </c>
      <c r="H8359" s="4" t="s">
        <v>8</v>
      </c>
    </row>
    <row r="8360" spans="1:9">
      <c r="A8360" t="n">
        <v>79003</v>
      </c>
      <c r="B8360" s="32" t="n">
        <v>51</v>
      </c>
      <c r="C8360" s="7" t="n">
        <v>3</v>
      </c>
      <c r="D8360" s="7" t="n">
        <v>2</v>
      </c>
      <c r="E8360" s="7" t="s">
        <v>53</v>
      </c>
      <c r="F8360" s="7" t="s">
        <v>40</v>
      </c>
      <c r="G8360" s="7" t="s">
        <v>41</v>
      </c>
      <c r="H8360" s="7" t="s">
        <v>42</v>
      </c>
    </row>
    <row r="8361" spans="1:9">
      <c r="A8361" t="s">
        <v>4</v>
      </c>
      <c r="B8361" s="4" t="s">
        <v>5</v>
      </c>
      <c r="C8361" s="4" t="s">
        <v>7</v>
      </c>
      <c r="D8361" s="4" t="s">
        <v>10</v>
      </c>
      <c r="E8361" s="4" t="s">
        <v>8</v>
      </c>
      <c r="F8361" s="4" t="s">
        <v>8</v>
      </c>
      <c r="G8361" s="4" t="s">
        <v>8</v>
      </c>
      <c r="H8361" s="4" t="s">
        <v>8</v>
      </c>
    </row>
    <row r="8362" spans="1:9">
      <c r="A8362" t="n">
        <v>79032</v>
      </c>
      <c r="B8362" s="32" t="n">
        <v>51</v>
      </c>
      <c r="C8362" s="7" t="n">
        <v>3</v>
      </c>
      <c r="D8362" s="7" t="n">
        <v>3</v>
      </c>
      <c r="E8362" s="7" t="s">
        <v>53</v>
      </c>
      <c r="F8362" s="7" t="s">
        <v>40</v>
      </c>
      <c r="G8362" s="7" t="s">
        <v>41</v>
      </c>
      <c r="H8362" s="7" t="s">
        <v>42</v>
      </c>
    </row>
    <row r="8363" spans="1:9">
      <c r="A8363" t="s">
        <v>4</v>
      </c>
      <c r="B8363" s="4" t="s">
        <v>5</v>
      </c>
      <c r="C8363" s="4" t="s">
        <v>7</v>
      </c>
      <c r="D8363" s="4" t="s">
        <v>10</v>
      </c>
      <c r="E8363" s="4" t="s">
        <v>8</v>
      </c>
      <c r="F8363" s="4" t="s">
        <v>8</v>
      </c>
      <c r="G8363" s="4" t="s">
        <v>8</v>
      </c>
      <c r="H8363" s="4" t="s">
        <v>8</v>
      </c>
    </row>
    <row r="8364" spans="1:9">
      <c r="A8364" t="n">
        <v>79061</v>
      </c>
      <c r="B8364" s="32" t="n">
        <v>51</v>
      </c>
      <c r="C8364" s="7" t="n">
        <v>3</v>
      </c>
      <c r="D8364" s="7" t="n">
        <v>4</v>
      </c>
      <c r="E8364" s="7" t="s">
        <v>53</v>
      </c>
      <c r="F8364" s="7" t="s">
        <v>40</v>
      </c>
      <c r="G8364" s="7" t="s">
        <v>41</v>
      </c>
      <c r="H8364" s="7" t="s">
        <v>42</v>
      </c>
    </row>
    <row r="8365" spans="1:9">
      <c r="A8365" t="s">
        <v>4</v>
      </c>
      <c r="B8365" s="4" t="s">
        <v>5</v>
      </c>
      <c r="C8365" s="4" t="s">
        <v>7</v>
      </c>
      <c r="D8365" s="4" t="s">
        <v>10</v>
      </c>
      <c r="E8365" s="4" t="s">
        <v>8</v>
      </c>
      <c r="F8365" s="4" t="s">
        <v>8</v>
      </c>
      <c r="G8365" s="4" t="s">
        <v>8</v>
      </c>
      <c r="H8365" s="4" t="s">
        <v>8</v>
      </c>
    </row>
    <row r="8366" spans="1:9">
      <c r="A8366" t="n">
        <v>79090</v>
      </c>
      <c r="B8366" s="32" t="n">
        <v>51</v>
      </c>
      <c r="C8366" s="7" t="n">
        <v>3</v>
      </c>
      <c r="D8366" s="7" t="n">
        <v>5</v>
      </c>
      <c r="E8366" s="7" t="s">
        <v>53</v>
      </c>
      <c r="F8366" s="7" t="s">
        <v>40</v>
      </c>
      <c r="G8366" s="7" t="s">
        <v>41</v>
      </c>
      <c r="H8366" s="7" t="s">
        <v>42</v>
      </c>
    </row>
    <row r="8367" spans="1:9">
      <c r="A8367" t="s">
        <v>4</v>
      </c>
      <c r="B8367" s="4" t="s">
        <v>5</v>
      </c>
      <c r="C8367" s="4" t="s">
        <v>7</v>
      </c>
      <c r="D8367" s="4" t="s">
        <v>10</v>
      </c>
      <c r="E8367" s="4" t="s">
        <v>8</v>
      </c>
      <c r="F8367" s="4" t="s">
        <v>8</v>
      </c>
      <c r="G8367" s="4" t="s">
        <v>8</v>
      </c>
      <c r="H8367" s="4" t="s">
        <v>8</v>
      </c>
    </row>
    <row r="8368" spans="1:9">
      <c r="A8368" t="n">
        <v>79119</v>
      </c>
      <c r="B8368" s="32" t="n">
        <v>51</v>
      </c>
      <c r="C8368" s="7" t="n">
        <v>3</v>
      </c>
      <c r="D8368" s="7" t="n">
        <v>6</v>
      </c>
      <c r="E8368" s="7" t="s">
        <v>53</v>
      </c>
      <c r="F8368" s="7" t="s">
        <v>40</v>
      </c>
      <c r="G8368" s="7" t="s">
        <v>41</v>
      </c>
      <c r="H8368" s="7" t="s">
        <v>42</v>
      </c>
    </row>
    <row r="8369" spans="1:8">
      <c r="A8369" t="s">
        <v>4</v>
      </c>
      <c r="B8369" s="4" t="s">
        <v>5</v>
      </c>
      <c r="C8369" s="4" t="s">
        <v>7</v>
      </c>
      <c r="D8369" s="4" t="s">
        <v>10</v>
      </c>
      <c r="E8369" s="4" t="s">
        <v>8</v>
      </c>
      <c r="F8369" s="4" t="s">
        <v>8</v>
      </c>
      <c r="G8369" s="4" t="s">
        <v>8</v>
      </c>
      <c r="H8369" s="4" t="s">
        <v>8</v>
      </c>
    </row>
    <row r="8370" spans="1:8">
      <c r="A8370" t="n">
        <v>79148</v>
      </c>
      <c r="B8370" s="32" t="n">
        <v>51</v>
      </c>
      <c r="C8370" s="7" t="n">
        <v>3</v>
      </c>
      <c r="D8370" s="7" t="n">
        <v>7</v>
      </c>
      <c r="E8370" s="7" t="s">
        <v>53</v>
      </c>
      <c r="F8370" s="7" t="s">
        <v>40</v>
      </c>
      <c r="G8370" s="7" t="s">
        <v>41</v>
      </c>
      <c r="H8370" s="7" t="s">
        <v>42</v>
      </c>
    </row>
    <row r="8371" spans="1:8">
      <c r="A8371" t="s">
        <v>4</v>
      </c>
      <c r="B8371" s="4" t="s">
        <v>5</v>
      </c>
      <c r="C8371" s="4" t="s">
        <v>7</v>
      </c>
      <c r="D8371" s="4" t="s">
        <v>10</v>
      </c>
      <c r="E8371" s="4" t="s">
        <v>8</v>
      </c>
      <c r="F8371" s="4" t="s">
        <v>8</v>
      </c>
      <c r="G8371" s="4" t="s">
        <v>8</v>
      </c>
      <c r="H8371" s="4" t="s">
        <v>8</v>
      </c>
    </row>
    <row r="8372" spans="1:8">
      <c r="A8372" t="n">
        <v>79177</v>
      </c>
      <c r="B8372" s="32" t="n">
        <v>51</v>
      </c>
      <c r="C8372" s="7" t="n">
        <v>3</v>
      </c>
      <c r="D8372" s="7" t="n">
        <v>8</v>
      </c>
      <c r="E8372" s="7" t="s">
        <v>53</v>
      </c>
      <c r="F8372" s="7" t="s">
        <v>40</v>
      </c>
      <c r="G8372" s="7" t="s">
        <v>41</v>
      </c>
      <c r="H8372" s="7" t="s">
        <v>42</v>
      </c>
    </row>
    <row r="8373" spans="1:8">
      <c r="A8373" t="s">
        <v>4</v>
      </c>
      <c r="B8373" s="4" t="s">
        <v>5</v>
      </c>
      <c r="C8373" s="4" t="s">
        <v>7</v>
      </c>
      <c r="D8373" s="4" t="s">
        <v>10</v>
      </c>
      <c r="E8373" s="4" t="s">
        <v>8</v>
      </c>
      <c r="F8373" s="4" t="s">
        <v>8</v>
      </c>
      <c r="G8373" s="4" t="s">
        <v>8</v>
      </c>
      <c r="H8373" s="4" t="s">
        <v>8</v>
      </c>
    </row>
    <row r="8374" spans="1:8">
      <c r="A8374" t="n">
        <v>79206</v>
      </c>
      <c r="B8374" s="32" t="n">
        <v>51</v>
      </c>
      <c r="C8374" s="7" t="n">
        <v>3</v>
      </c>
      <c r="D8374" s="7" t="n">
        <v>9</v>
      </c>
      <c r="E8374" s="7" t="s">
        <v>53</v>
      </c>
      <c r="F8374" s="7" t="s">
        <v>40</v>
      </c>
      <c r="G8374" s="7" t="s">
        <v>41</v>
      </c>
      <c r="H8374" s="7" t="s">
        <v>42</v>
      </c>
    </row>
    <row r="8375" spans="1:8">
      <c r="A8375" t="s">
        <v>4</v>
      </c>
      <c r="B8375" s="4" t="s">
        <v>5</v>
      </c>
      <c r="C8375" s="4" t="s">
        <v>7</v>
      </c>
      <c r="D8375" s="4" t="s">
        <v>10</v>
      </c>
      <c r="E8375" s="4" t="s">
        <v>8</v>
      </c>
      <c r="F8375" s="4" t="s">
        <v>8</v>
      </c>
      <c r="G8375" s="4" t="s">
        <v>8</v>
      </c>
      <c r="H8375" s="4" t="s">
        <v>8</v>
      </c>
    </row>
    <row r="8376" spans="1:8">
      <c r="A8376" t="n">
        <v>79235</v>
      </c>
      <c r="B8376" s="32" t="n">
        <v>51</v>
      </c>
      <c r="C8376" s="7" t="n">
        <v>3</v>
      </c>
      <c r="D8376" s="7" t="n">
        <v>16</v>
      </c>
      <c r="E8376" s="7" t="s">
        <v>53</v>
      </c>
      <c r="F8376" s="7" t="s">
        <v>40</v>
      </c>
      <c r="G8376" s="7" t="s">
        <v>41</v>
      </c>
      <c r="H8376" s="7" t="s">
        <v>42</v>
      </c>
    </row>
    <row r="8377" spans="1:8">
      <c r="A8377" t="s">
        <v>4</v>
      </c>
      <c r="B8377" s="4" t="s">
        <v>5</v>
      </c>
      <c r="C8377" s="4" t="s">
        <v>7</v>
      </c>
      <c r="D8377" s="4" t="s">
        <v>10</v>
      </c>
      <c r="E8377" s="4" t="s">
        <v>8</v>
      </c>
      <c r="F8377" s="4" t="s">
        <v>8</v>
      </c>
      <c r="G8377" s="4" t="s">
        <v>8</v>
      </c>
      <c r="H8377" s="4" t="s">
        <v>8</v>
      </c>
    </row>
    <row r="8378" spans="1:8">
      <c r="A8378" t="n">
        <v>79264</v>
      </c>
      <c r="B8378" s="32" t="n">
        <v>51</v>
      </c>
      <c r="C8378" s="7" t="n">
        <v>3</v>
      </c>
      <c r="D8378" s="7" t="n">
        <v>15</v>
      </c>
      <c r="E8378" s="7" t="s">
        <v>53</v>
      </c>
      <c r="F8378" s="7" t="s">
        <v>40</v>
      </c>
      <c r="G8378" s="7" t="s">
        <v>41</v>
      </c>
      <c r="H8378" s="7" t="s">
        <v>42</v>
      </c>
    </row>
    <row r="8379" spans="1:8">
      <c r="A8379" t="s">
        <v>4</v>
      </c>
      <c r="B8379" s="4" t="s">
        <v>5</v>
      </c>
      <c r="C8379" s="4" t="s">
        <v>7</v>
      </c>
      <c r="D8379" s="4" t="s">
        <v>10</v>
      </c>
      <c r="E8379" s="4" t="s">
        <v>8</v>
      </c>
      <c r="F8379" s="4" t="s">
        <v>8</v>
      </c>
      <c r="G8379" s="4" t="s">
        <v>8</v>
      </c>
      <c r="H8379" s="4" t="s">
        <v>8</v>
      </c>
    </row>
    <row r="8380" spans="1:8">
      <c r="A8380" t="n">
        <v>79293</v>
      </c>
      <c r="B8380" s="32" t="n">
        <v>51</v>
      </c>
      <c r="C8380" s="7" t="n">
        <v>3</v>
      </c>
      <c r="D8380" s="7" t="n">
        <v>14</v>
      </c>
      <c r="E8380" s="7" t="s">
        <v>53</v>
      </c>
      <c r="F8380" s="7" t="s">
        <v>40</v>
      </c>
      <c r="G8380" s="7" t="s">
        <v>41</v>
      </c>
      <c r="H8380" s="7" t="s">
        <v>42</v>
      </c>
    </row>
    <row r="8381" spans="1:8">
      <c r="A8381" t="s">
        <v>4</v>
      </c>
      <c r="B8381" s="4" t="s">
        <v>5</v>
      </c>
      <c r="C8381" s="4" t="s">
        <v>7</v>
      </c>
      <c r="D8381" s="4" t="s">
        <v>10</v>
      </c>
      <c r="E8381" s="4" t="s">
        <v>8</v>
      </c>
      <c r="F8381" s="4" t="s">
        <v>8</v>
      </c>
      <c r="G8381" s="4" t="s">
        <v>8</v>
      </c>
      <c r="H8381" s="4" t="s">
        <v>8</v>
      </c>
    </row>
    <row r="8382" spans="1:8">
      <c r="A8382" t="n">
        <v>79322</v>
      </c>
      <c r="B8382" s="32" t="n">
        <v>51</v>
      </c>
      <c r="C8382" s="7" t="n">
        <v>3</v>
      </c>
      <c r="D8382" s="7" t="n">
        <v>7032</v>
      </c>
      <c r="E8382" s="7" t="s">
        <v>53</v>
      </c>
      <c r="F8382" s="7" t="s">
        <v>40</v>
      </c>
      <c r="G8382" s="7" t="s">
        <v>41</v>
      </c>
      <c r="H8382" s="7" t="s">
        <v>42</v>
      </c>
    </row>
    <row r="8383" spans="1:8">
      <c r="A8383" t="s">
        <v>4</v>
      </c>
      <c r="B8383" s="4" t="s">
        <v>5</v>
      </c>
      <c r="C8383" s="4" t="s">
        <v>7</v>
      </c>
      <c r="D8383" s="4" t="s">
        <v>10</v>
      </c>
      <c r="E8383" s="4" t="s">
        <v>8</v>
      </c>
      <c r="F8383" s="4" t="s">
        <v>8</v>
      </c>
      <c r="G8383" s="4" t="s">
        <v>8</v>
      </c>
      <c r="H8383" s="4" t="s">
        <v>8</v>
      </c>
    </row>
    <row r="8384" spans="1:8">
      <c r="A8384" t="n">
        <v>79351</v>
      </c>
      <c r="B8384" s="32" t="n">
        <v>51</v>
      </c>
      <c r="C8384" s="7" t="n">
        <v>3</v>
      </c>
      <c r="D8384" s="7" t="n">
        <v>11</v>
      </c>
      <c r="E8384" s="7" t="s">
        <v>53</v>
      </c>
      <c r="F8384" s="7" t="s">
        <v>40</v>
      </c>
      <c r="G8384" s="7" t="s">
        <v>41</v>
      </c>
      <c r="H8384" s="7" t="s">
        <v>42</v>
      </c>
    </row>
    <row r="8385" spans="1:8">
      <c r="A8385" t="s">
        <v>4</v>
      </c>
      <c r="B8385" s="4" t="s">
        <v>5</v>
      </c>
      <c r="C8385" s="4" t="s">
        <v>7</v>
      </c>
      <c r="D8385" s="4" t="s">
        <v>10</v>
      </c>
    </row>
    <row r="8386" spans="1:8">
      <c r="A8386" t="n">
        <v>79380</v>
      </c>
      <c r="B8386" s="41" t="n">
        <v>58</v>
      </c>
      <c r="C8386" s="7" t="n">
        <v>255</v>
      </c>
      <c r="D8386" s="7" t="n">
        <v>0</v>
      </c>
    </row>
    <row r="8387" spans="1:8">
      <c r="A8387" t="s">
        <v>4</v>
      </c>
      <c r="B8387" s="4" t="s">
        <v>5</v>
      </c>
      <c r="C8387" s="4" t="s">
        <v>7</v>
      </c>
      <c r="D8387" s="4" t="s">
        <v>10</v>
      </c>
      <c r="E8387" s="4" t="s">
        <v>8</v>
      </c>
    </row>
    <row r="8388" spans="1:8">
      <c r="A8388" t="n">
        <v>79384</v>
      </c>
      <c r="B8388" s="32" t="n">
        <v>51</v>
      </c>
      <c r="C8388" s="7" t="n">
        <v>4</v>
      </c>
      <c r="D8388" s="7" t="n">
        <v>5703</v>
      </c>
      <c r="E8388" s="7" t="s">
        <v>58</v>
      </c>
    </row>
    <row r="8389" spans="1:8">
      <c r="A8389" t="s">
        <v>4</v>
      </c>
      <c r="B8389" s="4" t="s">
        <v>5</v>
      </c>
      <c r="C8389" s="4" t="s">
        <v>10</v>
      </c>
    </row>
    <row r="8390" spans="1:8">
      <c r="A8390" t="n">
        <v>79398</v>
      </c>
      <c r="B8390" s="27" t="n">
        <v>16</v>
      </c>
      <c r="C8390" s="7" t="n">
        <v>0</v>
      </c>
    </row>
    <row r="8391" spans="1:8">
      <c r="A8391" t="s">
        <v>4</v>
      </c>
      <c r="B8391" s="4" t="s">
        <v>5</v>
      </c>
      <c r="C8391" s="4" t="s">
        <v>10</v>
      </c>
      <c r="D8391" s="4" t="s">
        <v>7</v>
      </c>
      <c r="E8391" s="4" t="s">
        <v>16</v>
      </c>
      <c r="F8391" s="4" t="s">
        <v>59</v>
      </c>
      <c r="G8391" s="4" t="s">
        <v>7</v>
      </c>
      <c r="H8391" s="4" t="s">
        <v>7</v>
      </c>
    </row>
    <row r="8392" spans="1:8">
      <c r="A8392" t="n">
        <v>79401</v>
      </c>
      <c r="B8392" s="37" t="n">
        <v>26</v>
      </c>
      <c r="C8392" s="7" t="n">
        <v>5703</v>
      </c>
      <c r="D8392" s="7" t="n">
        <v>17</v>
      </c>
      <c r="E8392" s="7" t="n">
        <v>60864</v>
      </c>
      <c r="F8392" s="7" t="s">
        <v>753</v>
      </c>
      <c r="G8392" s="7" t="n">
        <v>2</v>
      </c>
      <c r="H8392" s="7" t="n">
        <v>0</v>
      </c>
    </row>
    <row r="8393" spans="1:8">
      <c r="A8393" t="s">
        <v>4</v>
      </c>
      <c r="B8393" s="4" t="s">
        <v>5</v>
      </c>
    </row>
    <row r="8394" spans="1:8">
      <c r="A8394" t="n">
        <v>79462</v>
      </c>
      <c r="B8394" s="38" t="n">
        <v>28</v>
      </c>
    </row>
    <row r="8395" spans="1:8">
      <c r="A8395" t="s">
        <v>4</v>
      </c>
      <c r="B8395" s="4" t="s">
        <v>5</v>
      </c>
      <c r="C8395" s="4" t="s">
        <v>7</v>
      </c>
      <c r="D8395" s="4" t="s">
        <v>10</v>
      </c>
      <c r="E8395" s="4" t="s">
        <v>8</v>
      </c>
    </row>
    <row r="8396" spans="1:8">
      <c r="A8396" t="n">
        <v>79463</v>
      </c>
      <c r="B8396" s="32" t="n">
        <v>51</v>
      </c>
      <c r="C8396" s="7" t="n">
        <v>4</v>
      </c>
      <c r="D8396" s="7" t="n">
        <v>0</v>
      </c>
      <c r="E8396" s="7" t="s">
        <v>722</v>
      </c>
    </row>
    <row r="8397" spans="1:8">
      <c r="A8397" t="s">
        <v>4</v>
      </c>
      <c r="B8397" s="4" t="s">
        <v>5</v>
      </c>
      <c r="C8397" s="4" t="s">
        <v>10</v>
      </c>
    </row>
    <row r="8398" spans="1:8">
      <c r="A8398" t="n">
        <v>79477</v>
      </c>
      <c r="B8398" s="27" t="n">
        <v>16</v>
      </c>
      <c r="C8398" s="7" t="n">
        <v>0</v>
      </c>
    </row>
    <row r="8399" spans="1:8">
      <c r="A8399" t="s">
        <v>4</v>
      </c>
      <c r="B8399" s="4" t="s">
        <v>5</v>
      </c>
      <c r="C8399" s="4" t="s">
        <v>10</v>
      </c>
      <c r="D8399" s="4" t="s">
        <v>7</v>
      </c>
      <c r="E8399" s="4" t="s">
        <v>16</v>
      </c>
      <c r="F8399" s="4" t="s">
        <v>59</v>
      </c>
      <c r="G8399" s="4" t="s">
        <v>7</v>
      </c>
      <c r="H8399" s="4" t="s">
        <v>7</v>
      </c>
      <c r="I8399" s="4" t="s">
        <v>7</v>
      </c>
      <c r="J8399" s="4" t="s">
        <v>16</v>
      </c>
      <c r="K8399" s="4" t="s">
        <v>59</v>
      </c>
      <c r="L8399" s="4" t="s">
        <v>7</v>
      </c>
      <c r="M8399" s="4" t="s">
        <v>7</v>
      </c>
    </row>
    <row r="8400" spans="1:8">
      <c r="A8400" t="n">
        <v>79480</v>
      </c>
      <c r="B8400" s="37" t="n">
        <v>26</v>
      </c>
      <c r="C8400" s="7" t="n">
        <v>0</v>
      </c>
      <c r="D8400" s="7" t="n">
        <v>17</v>
      </c>
      <c r="E8400" s="7" t="n">
        <v>60865</v>
      </c>
      <c r="F8400" s="7" t="s">
        <v>754</v>
      </c>
      <c r="G8400" s="7" t="n">
        <v>2</v>
      </c>
      <c r="H8400" s="7" t="n">
        <v>3</v>
      </c>
      <c r="I8400" s="7" t="n">
        <v>17</v>
      </c>
      <c r="J8400" s="7" t="n">
        <v>60866</v>
      </c>
      <c r="K8400" s="7" t="s">
        <v>755</v>
      </c>
      <c r="L8400" s="7" t="n">
        <v>2</v>
      </c>
      <c r="M8400" s="7" t="n">
        <v>0</v>
      </c>
    </row>
    <row r="8401" spans="1:13">
      <c r="A8401" t="s">
        <v>4</v>
      </c>
      <c r="B8401" s="4" t="s">
        <v>5</v>
      </c>
    </row>
    <row r="8402" spans="1:13">
      <c r="A8402" t="n">
        <v>79558</v>
      </c>
      <c r="B8402" s="38" t="n">
        <v>28</v>
      </c>
    </row>
    <row r="8403" spans="1:13">
      <c r="A8403" t="s">
        <v>4</v>
      </c>
      <c r="B8403" s="4" t="s">
        <v>5</v>
      </c>
      <c r="C8403" s="4" t="s">
        <v>7</v>
      </c>
      <c r="D8403" s="13" t="s">
        <v>12</v>
      </c>
      <c r="E8403" s="4" t="s">
        <v>5</v>
      </c>
      <c r="F8403" s="4" t="s">
        <v>7</v>
      </c>
      <c r="G8403" s="4" t="s">
        <v>10</v>
      </c>
      <c r="H8403" s="13" t="s">
        <v>13</v>
      </c>
      <c r="I8403" s="4" t="s">
        <v>7</v>
      </c>
      <c r="J8403" s="4" t="s">
        <v>7</v>
      </c>
      <c r="K8403" s="13" t="s">
        <v>12</v>
      </c>
      <c r="L8403" s="4" t="s">
        <v>5</v>
      </c>
      <c r="M8403" s="4" t="s">
        <v>7</v>
      </c>
      <c r="N8403" s="4" t="s">
        <v>10</v>
      </c>
      <c r="O8403" s="13" t="s">
        <v>13</v>
      </c>
      <c r="P8403" s="4" t="s">
        <v>7</v>
      </c>
      <c r="Q8403" s="4" t="s">
        <v>7</v>
      </c>
      <c r="R8403" s="4" t="s">
        <v>7</v>
      </c>
      <c r="S8403" s="4" t="s">
        <v>11</v>
      </c>
    </row>
    <row r="8404" spans="1:13">
      <c r="A8404" t="n">
        <v>79559</v>
      </c>
      <c r="B8404" s="9" t="n">
        <v>5</v>
      </c>
      <c r="C8404" s="7" t="n">
        <v>28</v>
      </c>
      <c r="D8404" s="13" t="s">
        <v>3</v>
      </c>
      <c r="E8404" s="48" t="n">
        <v>64</v>
      </c>
      <c r="F8404" s="7" t="n">
        <v>5</v>
      </c>
      <c r="G8404" s="7" t="n">
        <v>16</v>
      </c>
      <c r="H8404" s="13" t="s">
        <v>3</v>
      </c>
      <c r="I8404" s="7" t="n">
        <v>8</v>
      </c>
      <c r="J8404" s="7" t="n">
        <v>28</v>
      </c>
      <c r="K8404" s="13" t="s">
        <v>3</v>
      </c>
      <c r="L8404" s="48" t="n">
        <v>64</v>
      </c>
      <c r="M8404" s="7" t="n">
        <v>5</v>
      </c>
      <c r="N8404" s="7" t="n">
        <v>15</v>
      </c>
      <c r="O8404" s="13" t="s">
        <v>3</v>
      </c>
      <c r="P8404" s="7" t="n">
        <v>8</v>
      </c>
      <c r="Q8404" s="7" t="n">
        <v>9</v>
      </c>
      <c r="R8404" s="7" t="n">
        <v>1</v>
      </c>
      <c r="S8404" s="10" t="n">
        <f t="normal" ca="1">A8436</f>
        <v>0</v>
      </c>
    </row>
    <row r="8405" spans="1:13">
      <c r="A8405" t="s">
        <v>4</v>
      </c>
      <c r="B8405" s="4" t="s">
        <v>5</v>
      </c>
      <c r="C8405" s="4" t="s">
        <v>7</v>
      </c>
      <c r="D8405" s="4" t="s">
        <v>10</v>
      </c>
      <c r="E8405" s="4" t="s">
        <v>8</v>
      </c>
    </row>
    <row r="8406" spans="1:13">
      <c r="A8406" t="n">
        <v>79578</v>
      </c>
      <c r="B8406" s="32" t="n">
        <v>51</v>
      </c>
      <c r="C8406" s="7" t="n">
        <v>4</v>
      </c>
      <c r="D8406" s="7" t="n">
        <v>5703</v>
      </c>
      <c r="E8406" s="7" t="s">
        <v>322</v>
      </c>
    </row>
    <row r="8407" spans="1:13">
      <c r="A8407" t="s">
        <v>4</v>
      </c>
      <c r="B8407" s="4" t="s">
        <v>5</v>
      </c>
      <c r="C8407" s="4" t="s">
        <v>10</v>
      </c>
    </row>
    <row r="8408" spans="1:13">
      <c r="A8408" t="n">
        <v>79591</v>
      </c>
      <c r="B8408" s="27" t="n">
        <v>16</v>
      </c>
      <c r="C8408" s="7" t="n">
        <v>0</v>
      </c>
    </row>
    <row r="8409" spans="1:13">
      <c r="A8409" t="s">
        <v>4</v>
      </c>
      <c r="B8409" s="4" t="s">
        <v>5</v>
      </c>
      <c r="C8409" s="4" t="s">
        <v>10</v>
      </c>
      <c r="D8409" s="4" t="s">
        <v>7</v>
      </c>
      <c r="E8409" s="4" t="s">
        <v>16</v>
      </c>
      <c r="F8409" s="4" t="s">
        <v>59</v>
      </c>
      <c r="G8409" s="4" t="s">
        <v>7</v>
      </c>
      <c r="H8409" s="4" t="s">
        <v>7</v>
      </c>
      <c r="I8409" s="4" t="s">
        <v>7</v>
      </c>
      <c r="J8409" s="4" t="s">
        <v>16</v>
      </c>
      <c r="K8409" s="4" t="s">
        <v>59</v>
      </c>
      <c r="L8409" s="4" t="s">
        <v>7</v>
      </c>
      <c r="M8409" s="4" t="s">
        <v>7</v>
      </c>
      <c r="N8409" s="4" t="s">
        <v>7</v>
      </c>
      <c r="O8409" s="4" t="s">
        <v>16</v>
      </c>
      <c r="P8409" s="4" t="s">
        <v>59</v>
      </c>
      <c r="Q8409" s="4" t="s">
        <v>7</v>
      </c>
      <c r="R8409" s="4" t="s">
        <v>7</v>
      </c>
    </row>
    <row r="8410" spans="1:13">
      <c r="A8410" t="n">
        <v>79594</v>
      </c>
      <c r="B8410" s="37" t="n">
        <v>26</v>
      </c>
      <c r="C8410" s="7" t="n">
        <v>5703</v>
      </c>
      <c r="D8410" s="7" t="n">
        <v>17</v>
      </c>
      <c r="E8410" s="7" t="n">
        <v>60867</v>
      </c>
      <c r="F8410" s="7" t="s">
        <v>756</v>
      </c>
      <c r="G8410" s="7" t="n">
        <v>2</v>
      </c>
      <c r="H8410" s="7" t="n">
        <v>3</v>
      </c>
      <c r="I8410" s="7" t="n">
        <v>17</v>
      </c>
      <c r="J8410" s="7" t="n">
        <v>60868</v>
      </c>
      <c r="K8410" s="7" t="s">
        <v>757</v>
      </c>
      <c r="L8410" s="7" t="n">
        <v>2</v>
      </c>
      <c r="M8410" s="7" t="n">
        <v>3</v>
      </c>
      <c r="N8410" s="7" t="n">
        <v>17</v>
      </c>
      <c r="O8410" s="7" t="n">
        <v>60869</v>
      </c>
      <c r="P8410" s="7" t="s">
        <v>758</v>
      </c>
      <c r="Q8410" s="7" t="n">
        <v>2</v>
      </c>
      <c r="R8410" s="7" t="n">
        <v>0</v>
      </c>
    </row>
    <row r="8411" spans="1:13">
      <c r="A8411" t="s">
        <v>4</v>
      </c>
      <c r="B8411" s="4" t="s">
        <v>5</v>
      </c>
    </row>
    <row r="8412" spans="1:13">
      <c r="A8412" t="n">
        <v>79892</v>
      </c>
      <c r="B8412" s="38" t="n">
        <v>28</v>
      </c>
    </row>
    <row r="8413" spans="1:13">
      <c r="A8413" t="s">
        <v>4</v>
      </c>
      <c r="B8413" s="4" t="s">
        <v>5</v>
      </c>
      <c r="C8413" s="4" t="s">
        <v>10</v>
      </c>
      <c r="D8413" s="4" t="s">
        <v>10</v>
      </c>
      <c r="E8413" s="4" t="s">
        <v>10</v>
      </c>
    </row>
    <row r="8414" spans="1:13">
      <c r="A8414" t="n">
        <v>79893</v>
      </c>
      <c r="B8414" s="34" t="n">
        <v>61</v>
      </c>
      <c r="C8414" s="7" t="n">
        <v>16</v>
      </c>
      <c r="D8414" s="7" t="n">
        <v>5703</v>
      </c>
      <c r="E8414" s="7" t="n">
        <v>1000</v>
      </c>
    </row>
    <row r="8415" spans="1:13">
      <c r="A8415" t="s">
        <v>4</v>
      </c>
      <c r="B8415" s="4" t="s">
        <v>5</v>
      </c>
      <c r="C8415" s="4" t="s">
        <v>10</v>
      </c>
      <c r="D8415" s="4" t="s">
        <v>10</v>
      </c>
      <c r="E8415" s="4" t="s">
        <v>10</v>
      </c>
    </row>
    <row r="8416" spans="1:13">
      <c r="A8416" t="n">
        <v>79900</v>
      </c>
      <c r="B8416" s="34" t="n">
        <v>61</v>
      </c>
      <c r="C8416" s="7" t="n">
        <v>15</v>
      </c>
      <c r="D8416" s="7" t="n">
        <v>5703</v>
      </c>
      <c r="E8416" s="7" t="n">
        <v>1000</v>
      </c>
    </row>
    <row r="8417" spans="1:19">
      <c r="A8417" t="s">
        <v>4</v>
      </c>
      <c r="B8417" s="4" t="s">
        <v>5</v>
      </c>
      <c r="C8417" s="4" t="s">
        <v>7</v>
      </c>
      <c r="D8417" s="4" t="s">
        <v>10</v>
      </c>
      <c r="E8417" s="4" t="s">
        <v>8</v>
      </c>
    </row>
    <row r="8418" spans="1:19">
      <c r="A8418" t="n">
        <v>79907</v>
      </c>
      <c r="B8418" s="32" t="n">
        <v>51</v>
      </c>
      <c r="C8418" s="7" t="n">
        <v>4</v>
      </c>
      <c r="D8418" s="7" t="n">
        <v>16</v>
      </c>
      <c r="E8418" s="7" t="s">
        <v>322</v>
      </c>
    </row>
    <row r="8419" spans="1:19">
      <c r="A8419" t="s">
        <v>4</v>
      </c>
      <c r="B8419" s="4" t="s">
        <v>5</v>
      </c>
      <c r="C8419" s="4" t="s">
        <v>10</v>
      </c>
    </row>
    <row r="8420" spans="1:19">
      <c r="A8420" t="n">
        <v>79920</v>
      </c>
      <c r="B8420" s="27" t="n">
        <v>16</v>
      </c>
      <c r="C8420" s="7" t="n">
        <v>0</v>
      </c>
    </row>
    <row r="8421" spans="1:19">
      <c r="A8421" t="s">
        <v>4</v>
      </c>
      <c r="B8421" s="4" t="s">
        <v>5</v>
      </c>
      <c r="C8421" s="4" t="s">
        <v>10</v>
      </c>
      <c r="D8421" s="4" t="s">
        <v>7</v>
      </c>
      <c r="E8421" s="4" t="s">
        <v>16</v>
      </c>
      <c r="F8421" s="4" t="s">
        <v>59</v>
      </c>
      <c r="G8421" s="4" t="s">
        <v>7</v>
      </c>
      <c r="H8421" s="4" t="s">
        <v>7</v>
      </c>
    </row>
    <row r="8422" spans="1:19">
      <c r="A8422" t="n">
        <v>79923</v>
      </c>
      <c r="B8422" s="37" t="n">
        <v>26</v>
      </c>
      <c r="C8422" s="7" t="n">
        <v>16</v>
      </c>
      <c r="D8422" s="7" t="n">
        <v>17</v>
      </c>
      <c r="E8422" s="7" t="n">
        <v>60870</v>
      </c>
      <c r="F8422" s="7" t="s">
        <v>759</v>
      </c>
      <c r="G8422" s="7" t="n">
        <v>2</v>
      </c>
      <c r="H8422" s="7" t="n">
        <v>0</v>
      </c>
    </row>
    <row r="8423" spans="1:19">
      <c r="A8423" t="s">
        <v>4</v>
      </c>
      <c r="B8423" s="4" t="s">
        <v>5</v>
      </c>
    </row>
    <row r="8424" spans="1:19">
      <c r="A8424" t="n">
        <v>79982</v>
      </c>
      <c r="B8424" s="38" t="n">
        <v>28</v>
      </c>
    </row>
    <row r="8425" spans="1:19">
      <c r="A8425" t="s">
        <v>4</v>
      </c>
      <c r="B8425" s="4" t="s">
        <v>5</v>
      </c>
      <c r="C8425" s="4" t="s">
        <v>7</v>
      </c>
      <c r="D8425" s="4" t="s">
        <v>10</v>
      </c>
      <c r="E8425" s="4" t="s">
        <v>8</v>
      </c>
    </row>
    <row r="8426" spans="1:19">
      <c r="A8426" t="n">
        <v>79983</v>
      </c>
      <c r="B8426" s="32" t="n">
        <v>51</v>
      </c>
      <c r="C8426" s="7" t="n">
        <v>4</v>
      </c>
      <c r="D8426" s="7" t="n">
        <v>15</v>
      </c>
      <c r="E8426" s="7" t="s">
        <v>63</v>
      </c>
    </row>
    <row r="8427" spans="1:19">
      <c r="A8427" t="s">
        <v>4</v>
      </c>
      <c r="B8427" s="4" t="s">
        <v>5</v>
      </c>
      <c r="C8427" s="4" t="s">
        <v>10</v>
      </c>
    </row>
    <row r="8428" spans="1:19">
      <c r="A8428" t="n">
        <v>79996</v>
      </c>
      <c r="B8428" s="27" t="n">
        <v>16</v>
      </c>
      <c r="C8428" s="7" t="n">
        <v>0</v>
      </c>
    </row>
    <row r="8429" spans="1:19">
      <c r="A8429" t="s">
        <v>4</v>
      </c>
      <c r="B8429" s="4" t="s">
        <v>5</v>
      </c>
      <c r="C8429" s="4" t="s">
        <v>10</v>
      </c>
      <c r="D8429" s="4" t="s">
        <v>7</v>
      </c>
      <c r="E8429" s="4" t="s">
        <v>16</v>
      </c>
      <c r="F8429" s="4" t="s">
        <v>59</v>
      </c>
      <c r="G8429" s="4" t="s">
        <v>7</v>
      </c>
      <c r="H8429" s="4" t="s">
        <v>7</v>
      </c>
    </row>
    <row r="8430" spans="1:19">
      <c r="A8430" t="n">
        <v>79999</v>
      </c>
      <c r="B8430" s="37" t="n">
        <v>26</v>
      </c>
      <c r="C8430" s="7" t="n">
        <v>15</v>
      </c>
      <c r="D8430" s="7" t="n">
        <v>17</v>
      </c>
      <c r="E8430" s="7" t="n">
        <v>60871</v>
      </c>
      <c r="F8430" s="7" t="s">
        <v>760</v>
      </c>
      <c r="G8430" s="7" t="n">
        <v>2</v>
      </c>
      <c r="H8430" s="7" t="n">
        <v>0</v>
      </c>
    </row>
    <row r="8431" spans="1:19">
      <c r="A8431" t="s">
        <v>4</v>
      </c>
      <c r="B8431" s="4" t="s">
        <v>5</v>
      </c>
    </row>
    <row r="8432" spans="1:19">
      <c r="A8432" t="n">
        <v>80059</v>
      </c>
      <c r="B8432" s="38" t="n">
        <v>28</v>
      </c>
    </row>
    <row r="8433" spans="1:8">
      <c r="A8433" t="s">
        <v>4</v>
      </c>
      <c r="B8433" s="4" t="s">
        <v>5</v>
      </c>
      <c r="C8433" s="4" t="s">
        <v>11</v>
      </c>
    </row>
    <row r="8434" spans="1:8">
      <c r="A8434" t="n">
        <v>80060</v>
      </c>
      <c r="B8434" s="12" t="n">
        <v>3</v>
      </c>
      <c r="C8434" s="10" t="n">
        <f t="normal" ca="1">A8498</f>
        <v>0</v>
      </c>
    </row>
    <row r="8435" spans="1:8">
      <c r="A8435" t="s">
        <v>4</v>
      </c>
      <c r="B8435" s="4" t="s">
        <v>5</v>
      </c>
      <c r="C8435" s="4" t="s">
        <v>7</v>
      </c>
      <c r="D8435" s="13" t="s">
        <v>12</v>
      </c>
      <c r="E8435" s="4" t="s">
        <v>5</v>
      </c>
      <c r="F8435" s="4" t="s">
        <v>7</v>
      </c>
      <c r="G8435" s="4" t="s">
        <v>10</v>
      </c>
      <c r="H8435" s="13" t="s">
        <v>13</v>
      </c>
      <c r="I8435" s="4" t="s">
        <v>7</v>
      </c>
      <c r="J8435" s="4" t="s">
        <v>7</v>
      </c>
      <c r="K8435" s="13" t="s">
        <v>12</v>
      </c>
      <c r="L8435" s="4" t="s">
        <v>5</v>
      </c>
      <c r="M8435" s="4" t="s">
        <v>7</v>
      </c>
      <c r="N8435" s="4" t="s">
        <v>10</v>
      </c>
      <c r="O8435" s="13" t="s">
        <v>13</v>
      </c>
      <c r="P8435" s="4" t="s">
        <v>7</v>
      </c>
      <c r="Q8435" s="4" t="s">
        <v>7</v>
      </c>
      <c r="R8435" s="4" t="s">
        <v>7</v>
      </c>
      <c r="S8435" s="4" t="s">
        <v>11</v>
      </c>
    </row>
    <row r="8436" spans="1:8">
      <c r="A8436" t="n">
        <v>80065</v>
      </c>
      <c r="B8436" s="9" t="n">
        <v>5</v>
      </c>
      <c r="C8436" s="7" t="n">
        <v>28</v>
      </c>
      <c r="D8436" s="13" t="s">
        <v>3</v>
      </c>
      <c r="E8436" s="48" t="n">
        <v>64</v>
      </c>
      <c r="F8436" s="7" t="n">
        <v>5</v>
      </c>
      <c r="G8436" s="7" t="n">
        <v>16</v>
      </c>
      <c r="H8436" s="13" t="s">
        <v>3</v>
      </c>
      <c r="I8436" s="7" t="n">
        <v>8</v>
      </c>
      <c r="J8436" s="7" t="n">
        <v>28</v>
      </c>
      <c r="K8436" s="13" t="s">
        <v>3</v>
      </c>
      <c r="L8436" s="48" t="n">
        <v>64</v>
      </c>
      <c r="M8436" s="7" t="n">
        <v>5</v>
      </c>
      <c r="N8436" s="7" t="n">
        <v>14</v>
      </c>
      <c r="O8436" s="13" t="s">
        <v>3</v>
      </c>
      <c r="P8436" s="7" t="n">
        <v>8</v>
      </c>
      <c r="Q8436" s="7" t="n">
        <v>9</v>
      </c>
      <c r="R8436" s="7" t="n">
        <v>1</v>
      </c>
      <c r="S8436" s="10" t="n">
        <f t="normal" ca="1">A8468</f>
        <v>0</v>
      </c>
    </row>
    <row r="8437" spans="1:8">
      <c r="A8437" t="s">
        <v>4</v>
      </c>
      <c r="B8437" s="4" t="s">
        <v>5</v>
      </c>
      <c r="C8437" s="4" t="s">
        <v>7</v>
      </c>
      <c r="D8437" s="4" t="s">
        <v>10</v>
      </c>
      <c r="E8437" s="4" t="s">
        <v>8</v>
      </c>
    </row>
    <row r="8438" spans="1:8">
      <c r="A8438" t="n">
        <v>80084</v>
      </c>
      <c r="B8438" s="32" t="n">
        <v>51</v>
      </c>
      <c r="C8438" s="7" t="n">
        <v>4</v>
      </c>
      <c r="D8438" s="7" t="n">
        <v>5703</v>
      </c>
      <c r="E8438" s="7" t="s">
        <v>322</v>
      </c>
    </row>
    <row r="8439" spans="1:8">
      <c r="A8439" t="s">
        <v>4</v>
      </c>
      <c r="B8439" s="4" t="s">
        <v>5</v>
      </c>
      <c r="C8439" s="4" t="s">
        <v>10</v>
      </c>
    </row>
    <row r="8440" spans="1:8">
      <c r="A8440" t="n">
        <v>80097</v>
      </c>
      <c r="B8440" s="27" t="n">
        <v>16</v>
      </c>
      <c r="C8440" s="7" t="n">
        <v>0</v>
      </c>
    </row>
    <row r="8441" spans="1:8">
      <c r="A8441" t="s">
        <v>4</v>
      </c>
      <c r="B8441" s="4" t="s">
        <v>5</v>
      </c>
      <c r="C8441" s="4" t="s">
        <v>10</v>
      </c>
      <c r="D8441" s="4" t="s">
        <v>7</v>
      </c>
      <c r="E8441" s="4" t="s">
        <v>16</v>
      </c>
      <c r="F8441" s="4" t="s">
        <v>59</v>
      </c>
      <c r="G8441" s="4" t="s">
        <v>7</v>
      </c>
      <c r="H8441" s="4" t="s">
        <v>7</v>
      </c>
      <c r="I8441" s="4" t="s">
        <v>7</v>
      </c>
      <c r="J8441" s="4" t="s">
        <v>16</v>
      </c>
      <c r="K8441" s="4" t="s">
        <v>59</v>
      </c>
      <c r="L8441" s="4" t="s">
        <v>7</v>
      </c>
      <c r="M8441" s="4" t="s">
        <v>7</v>
      </c>
      <c r="N8441" s="4" t="s">
        <v>7</v>
      </c>
      <c r="O8441" s="4" t="s">
        <v>16</v>
      </c>
      <c r="P8441" s="4" t="s">
        <v>59</v>
      </c>
      <c r="Q8441" s="4" t="s">
        <v>7</v>
      </c>
      <c r="R8441" s="4" t="s">
        <v>7</v>
      </c>
    </row>
    <row r="8442" spans="1:8">
      <c r="A8442" t="n">
        <v>80100</v>
      </c>
      <c r="B8442" s="37" t="n">
        <v>26</v>
      </c>
      <c r="C8442" s="7" t="n">
        <v>5703</v>
      </c>
      <c r="D8442" s="7" t="n">
        <v>17</v>
      </c>
      <c r="E8442" s="7" t="n">
        <v>60867</v>
      </c>
      <c r="F8442" s="7" t="s">
        <v>756</v>
      </c>
      <c r="G8442" s="7" t="n">
        <v>2</v>
      </c>
      <c r="H8442" s="7" t="n">
        <v>3</v>
      </c>
      <c r="I8442" s="7" t="n">
        <v>17</v>
      </c>
      <c r="J8442" s="7" t="n">
        <v>60872</v>
      </c>
      <c r="K8442" s="7" t="s">
        <v>761</v>
      </c>
      <c r="L8442" s="7" t="n">
        <v>2</v>
      </c>
      <c r="M8442" s="7" t="n">
        <v>3</v>
      </c>
      <c r="N8442" s="7" t="n">
        <v>17</v>
      </c>
      <c r="O8442" s="7" t="n">
        <v>60869</v>
      </c>
      <c r="P8442" s="7" t="s">
        <v>758</v>
      </c>
      <c r="Q8442" s="7" t="n">
        <v>2</v>
      </c>
      <c r="R8442" s="7" t="n">
        <v>0</v>
      </c>
    </row>
    <row r="8443" spans="1:8">
      <c r="A8443" t="s">
        <v>4</v>
      </c>
      <c r="B8443" s="4" t="s">
        <v>5</v>
      </c>
    </row>
    <row r="8444" spans="1:8">
      <c r="A8444" t="n">
        <v>80390</v>
      </c>
      <c r="B8444" s="38" t="n">
        <v>28</v>
      </c>
    </row>
    <row r="8445" spans="1:8">
      <c r="A8445" t="s">
        <v>4</v>
      </c>
      <c r="B8445" s="4" t="s">
        <v>5</v>
      </c>
      <c r="C8445" s="4" t="s">
        <v>10</v>
      </c>
      <c r="D8445" s="4" t="s">
        <v>10</v>
      </c>
      <c r="E8445" s="4" t="s">
        <v>10</v>
      </c>
    </row>
    <row r="8446" spans="1:8">
      <c r="A8446" t="n">
        <v>80391</v>
      </c>
      <c r="B8446" s="34" t="n">
        <v>61</v>
      </c>
      <c r="C8446" s="7" t="n">
        <v>14</v>
      </c>
      <c r="D8446" s="7" t="n">
        <v>5703</v>
      </c>
      <c r="E8446" s="7" t="n">
        <v>1000</v>
      </c>
    </row>
    <row r="8447" spans="1:8">
      <c r="A8447" t="s">
        <v>4</v>
      </c>
      <c r="B8447" s="4" t="s">
        <v>5</v>
      </c>
      <c r="C8447" s="4" t="s">
        <v>10</v>
      </c>
      <c r="D8447" s="4" t="s">
        <v>10</v>
      </c>
      <c r="E8447" s="4" t="s">
        <v>10</v>
      </c>
    </row>
    <row r="8448" spans="1:8">
      <c r="A8448" t="n">
        <v>80398</v>
      </c>
      <c r="B8448" s="34" t="n">
        <v>61</v>
      </c>
      <c r="C8448" s="7" t="n">
        <v>16</v>
      </c>
      <c r="D8448" s="7" t="n">
        <v>5703</v>
      </c>
      <c r="E8448" s="7" t="n">
        <v>1000</v>
      </c>
    </row>
    <row r="8449" spans="1:19">
      <c r="A8449" t="s">
        <v>4</v>
      </c>
      <c r="B8449" s="4" t="s">
        <v>5</v>
      </c>
      <c r="C8449" s="4" t="s">
        <v>7</v>
      </c>
      <c r="D8449" s="4" t="s">
        <v>10</v>
      </c>
      <c r="E8449" s="4" t="s">
        <v>8</v>
      </c>
    </row>
    <row r="8450" spans="1:19">
      <c r="A8450" t="n">
        <v>80405</v>
      </c>
      <c r="B8450" s="32" t="n">
        <v>51</v>
      </c>
      <c r="C8450" s="7" t="n">
        <v>4</v>
      </c>
      <c r="D8450" s="7" t="n">
        <v>14</v>
      </c>
      <c r="E8450" s="7" t="s">
        <v>58</v>
      </c>
    </row>
    <row r="8451" spans="1:19">
      <c r="A8451" t="s">
        <v>4</v>
      </c>
      <c r="B8451" s="4" t="s">
        <v>5</v>
      </c>
      <c r="C8451" s="4" t="s">
        <v>10</v>
      </c>
    </row>
    <row r="8452" spans="1:19">
      <c r="A8452" t="n">
        <v>80419</v>
      </c>
      <c r="B8452" s="27" t="n">
        <v>16</v>
      </c>
      <c r="C8452" s="7" t="n">
        <v>0</v>
      </c>
    </row>
    <row r="8453" spans="1:19">
      <c r="A8453" t="s">
        <v>4</v>
      </c>
      <c r="B8453" s="4" t="s">
        <v>5</v>
      </c>
      <c r="C8453" s="4" t="s">
        <v>10</v>
      </c>
      <c r="D8453" s="4" t="s">
        <v>7</v>
      </c>
      <c r="E8453" s="4" t="s">
        <v>16</v>
      </c>
      <c r="F8453" s="4" t="s">
        <v>59</v>
      </c>
      <c r="G8453" s="4" t="s">
        <v>7</v>
      </c>
      <c r="H8453" s="4" t="s">
        <v>7</v>
      </c>
    </row>
    <row r="8454" spans="1:19">
      <c r="A8454" t="n">
        <v>80422</v>
      </c>
      <c r="B8454" s="37" t="n">
        <v>26</v>
      </c>
      <c r="C8454" s="7" t="n">
        <v>14</v>
      </c>
      <c r="D8454" s="7" t="n">
        <v>17</v>
      </c>
      <c r="E8454" s="7" t="n">
        <v>60873</v>
      </c>
      <c r="F8454" s="7" t="s">
        <v>762</v>
      </c>
      <c r="G8454" s="7" t="n">
        <v>2</v>
      </c>
      <c r="H8454" s="7" t="n">
        <v>0</v>
      </c>
    </row>
    <row r="8455" spans="1:19">
      <c r="A8455" t="s">
        <v>4</v>
      </c>
      <c r="B8455" s="4" t="s">
        <v>5</v>
      </c>
    </row>
    <row r="8456" spans="1:19">
      <c r="A8456" t="n">
        <v>80483</v>
      </c>
      <c r="B8456" s="38" t="n">
        <v>28</v>
      </c>
    </row>
    <row r="8457" spans="1:19">
      <c r="A8457" t="s">
        <v>4</v>
      </c>
      <c r="B8457" s="4" t="s">
        <v>5</v>
      </c>
      <c r="C8457" s="4" t="s">
        <v>7</v>
      </c>
      <c r="D8457" s="4" t="s">
        <v>10</v>
      </c>
      <c r="E8457" s="4" t="s">
        <v>8</v>
      </c>
    </row>
    <row r="8458" spans="1:19">
      <c r="A8458" t="n">
        <v>80484</v>
      </c>
      <c r="B8458" s="32" t="n">
        <v>51</v>
      </c>
      <c r="C8458" s="7" t="n">
        <v>4</v>
      </c>
      <c r="D8458" s="7" t="n">
        <v>16</v>
      </c>
      <c r="E8458" s="7" t="s">
        <v>322</v>
      </c>
    </row>
    <row r="8459" spans="1:19">
      <c r="A8459" t="s">
        <v>4</v>
      </c>
      <c r="B8459" s="4" t="s">
        <v>5</v>
      </c>
      <c r="C8459" s="4" t="s">
        <v>10</v>
      </c>
    </row>
    <row r="8460" spans="1:19">
      <c r="A8460" t="n">
        <v>80497</v>
      </c>
      <c r="B8460" s="27" t="n">
        <v>16</v>
      </c>
      <c r="C8460" s="7" t="n">
        <v>0</v>
      </c>
    </row>
    <row r="8461" spans="1:19">
      <c r="A8461" t="s">
        <v>4</v>
      </c>
      <c r="B8461" s="4" t="s">
        <v>5</v>
      </c>
      <c r="C8461" s="4" t="s">
        <v>10</v>
      </c>
      <c r="D8461" s="4" t="s">
        <v>7</v>
      </c>
      <c r="E8461" s="4" t="s">
        <v>16</v>
      </c>
      <c r="F8461" s="4" t="s">
        <v>59</v>
      </c>
      <c r="G8461" s="4" t="s">
        <v>7</v>
      </c>
      <c r="H8461" s="4" t="s">
        <v>7</v>
      </c>
    </row>
    <row r="8462" spans="1:19">
      <c r="A8462" t="n">
        <v>80500</v>
      </c>
      <c r="B8462" s="37" t="n">
        <v>26</v>
      </c>
      <c r="C8462" s="7" t="n">
        <v>16</v>
      </c>
      <c r="D8462" s="7" t="n">
        <v>17</v>
      </c>
      <c r="E8462" s="7" t="n">
        <v>60874</v>
      </c>
      <c r="F8462" s="7" t="s">
        <v>763</v>
      </c>
      <c r="G8462" s="7" t="n">
        <v>2</v>
      </c>
      <c r="H8462" s="7" t="n">
        <v>0</v>
      </c>
    </row>
    <row r="8463" spans="1:19">
      <c r="A8463" t="s">
        <v>4</v>
      </c>
      <c r="B8463" s="4" t="s">
        <v>5</v>
      </c>
    </row>
    <row r="8464" spans="1:19">
      <c r="A8464" t="n">
        <v>80554</v>
      </c>
      <c r="B8464" s="38" t="n">
        <v>28</v>
      </c>
    </row>
    <row r="8465" spans="1:8">
      <c r="A8465" t="s">
        <v>4</v>
      </c>
      <c r="B8465" s="4" t="s">
        <v>5</v>
      </c>
      <c r="C8465" s="4" t="s">
        <v>11</v>
      </c>
    </row>
    <row r="8466" spans="1:8">
      <c r="A8466" t="n">
        <v>80555</v>
      </c>
      <c r="B8466" s="12" t="n">
        <v>3</v>
      </c>
      <c r="C8466" s="10" t="n">
        <f t="normal" ca="1">A8498</f>
        <v>0</v>
      </c>
    </row>
    <row r="8467" spans="1:8">
      <c r="A8467" t="s">
        <v>4</v>
      </c>
      <c r="B8467" s="4" t="s">
        <v>5</v>
      </c>
      <c r="C8467" s="4" t="s">
        <v>7</v>
      </c>
      <c r="D8467" s="13" t="s">
        <v>12</v>
      </c>
      <c r="E8467" s="4" t="s">
        <v>5</v>
      </c>
      <c r="F8467" s="4" t="s">
        <v>7</v>
      </c>
      <c r="G8467" s="4" t="s">
        <v>10</v>
      </c>
      <c r="H8467" s="13" t="s">
        <v>13</v>
      </c>
      <c r="I8467" s="4" t="s">
        <v>7</v>
      </c>
      <c r="J8467" s="4" t="s">
        <v>7</v>
      </c>
      <c r="K8467" s="13" t="s">
        <v>12</v>
      </c>
      <c r="L8467" s="4" t="s">
        <v>5</v>
      </c>
      <c r="M8467" s="4" t="s">
        <v>7</v>
      </c>
      <c r="N8467" s="4" t="s">
        <v>10</v>
      </c>
      <c r="O8467" s="13" t="s">
        <v>13</v>
      </c>
      <c r="P8467" s="4" t="s">
        <v>7</v>
      </c>
      <c r="Q8467" s="4" t="s">
        <v>7</v>
      </c>
      <c r="R8467" s="4" t="s">
        <v>7</v>
      </c>
      <c r="S8467" s="4" t="s">
        <v>11</v>
      </c>
    </row>
    <row r="8468" spans="1:8">
      <c r="A8468" t="n">
        <v>80560</v>
      </c>
      <c r="B8468" s="9" t="n">
        <v>5</v>
      </c>
      <c r="C8468" s="7" t="n">
        <v>28</v>
      </c>
      <c r="D8468" s="13" t="s">
        <v>3</v>
      </c>
      <c r="E8468" s="48" t="n">
        <v>64</v>
      </c>
      <c r="F8468" s="7" t="n">
        <v>5</v>
      </c>
      <c r="G8468" s="7" t="n">
        <v>15</v>
      </c>
      <c r="H8468" s="13" t="s">
        <v>3</v>
      </c>
      <c r="I8468" s="7" t="n">
        <v>8</v>
      </c>
      <c r="J8468" s="7" t="n">
        <v>28</v>
      </c>
      <c r="K8468" s="13" t="s">
        <v>3</v>
      </c>
      <c r="L8468" s="48" t="n">
        <v>64</v>
      </c>
      <c r="M8468" s="7" t="n">
        <v>5</v>
      </c>
      <c r="N8468" s="7" t="n">
        <v>14</v>
      </c>
      <c r="O8468" s="13" t="s">
        <v>3</v>
      </c>
      <c r="P8468" s="7" t="n">
        <v>8</v>
      </c>
      <c r="Q8468" s="7" t="n">
        <v>9</v>
      </c>
      <c r="R8468" s="7" t="n">
        <v>1</v>
      </c>
      <c r="S8468" s="10" t="n">
        <f t="normal" ca="1">A8498</f>
        <v>0</v>
      </c>
    </row>
    <row r="8469" spans="1:8">
      <c r="A8469" t="s">
        <v>4</v>
      </c>
      <c r="B8469" s="4" t="s">
        <v>5</v>
      </c>
      <c r="C8469" s="4" t="s">
        <v>7</v>
      </c>
      <c r="D8469" s="4" t="s">
        <v>10</v>
      </c>
      <c r="E8469" s="4" t="s">
        <v>8</v>
      </c>
    </row>
    <row r="8470" spans="1:8">
      <c r="A8470" t="n">
        <v>80579</v>
      </c>
      <c r="B8470" s="32" t="n">
        <v>51</v>
      </c>
      <c r="C8470" s="7" t="n">
        <v>4</v>
      </c>
      <c r="D8470" s="7" t="n">
        <v>5703</v>
      </c>
      <c r="E8470" s="7" t="s">
        <v>322</v>
      </c>
    </row>
    <row r="8471" spans="1:8">
      <c r="A8471" t="s">
        <v>4</v>
      </c>
      <c r="B8471" s="4" t="s">
        <v>5</v>
      </c>
      <c r="C8471" s="4" t="s">
        <v>10</v>
      </c>
    </row>
    <row r="8472" spans="1:8">
      <c r="A8472" t="n">
        <v>80592</v>
      </c>
      <c r="B8472" s="27" t="n">
        <v>16</v>
      </c>
      <c r="C8472" s="7" t="n">
        <v>0</v>
      </c>
    </row>
    <row r="8473" spans="1:8">
      <c r="A8473" t="s">
        <v>4</v>
      </c>
      <c r="B8473" s="4" t="s">
        <v>5</v>
      </c>
      <c r="C8473" s="4" t="s">
        <v>10</v>
      </c>
      <c r="D8473" s="4" t="s">
        <v>7</v>
      </c>
      <c r="E8473" s="4" t="s">
        <v>16</v>
      </c>
      <c r="F8473" s="4" t="s">
        <v>59</v>
      </c>
      <c r="G8473" s="4" t="s">
        <v>7</v>
      </c>
      <c r="H8473" s="4" t="s">
        <v>7</v>
      </c>
      <c r="I8473" s="4" t="s">
        <v>7</v>
      </c>
      <c r="J8473" s="4" t="s">
        <v>16</v>
      </c>
      <c r="K8473" s="4" t="s">
        <v>59</v>
      </c>
      <c r="L8473" s="4" t="s">
        <v>7</v>
      </c>
      <c r="M8473" s="4" t="s">
        <v>7</v>
      </c>
      <c r="N8473" s="4" t="s">
        <v>7</v>
      </c>
      <c r="O8473" s="4" t="s">
        <v>16</v>
      </c>
      <c r="P8473" s="4" t="s">
        <v>59</v>
      </c>
      <c r="Q8473" s="4" t="s">
        <v>7</v>
      </c>
      <c r="R8473" s="4" t="s">
        <v>7</v>
      </c>
    </row>
    <row r="8474" spans="1:8">
      <c r="A8474" t="n">
        <v>80595</v>
      </c>
      <c r="B8474" s="37" t="n">
        <v>26</v>
      </c>
      <c r="C8474" s="7" t="n">
        <v>5703</v>
      </c>
      <c r="D8474" s="7" t="n">
        <v>17</v>
      </c>
      <c r="E8474" s="7" t="n">
        <v>60867</v>
      </c>
      <c r="F8474" s="7" t="s">
        <v>756</v>
      </c>
      <c r="G8474" s="7" t="n">
        <v>2</v>
      </c>
      <c r="H8474" s="7" t="n">
        <v>3</v>
      </c>
      <c r="I8474" s="7" t="n">
        <v>17</v>
      </c>
      <c r="J8474" s="7" t="n">
        <v>60875</v>
      </c>
      <c r="K8474" s="7" t="s">
        <v>764</v>
      </c>
      <c r="L8474" s="7" t="n">
        <v>2</v>
      </c>
      <c r="M8474" s="7" t="n">
        <v>3</v>
      </c>
      <c r="N8474" s="7" t="n">
        <v>17</v>
      </c>
      <c r="O8474" s="7" t="n">
        <v>60869</v>
      </c>
      <c r="P8474" s="7" t="s">
        <v>758</v>
      </c>
      <c r="Q8474" s="7" t="n">
        <v>2</v>
      </c>
      <c r="R8474" s="7" t="n">
        <v>0</v>
      </c>
    </row>
    <row r="8475" spans="1:8">
      <c r="A8475" t="s">
        <v>4</v>
      </c>
      <c r="B8475" s="4" t="s">
        <v>5</v>
      </c>
    </row>
    <row r="8476" spans="1:8">
      <c r="A8476" t="n">
        <v>80894</v>
      </c>
      <c r="B8476" s="38" t="n">
        <v>28</v>
      </c>
    </row>
    <row r="8477" spans="1:8">
      <c r="A8477" t="s">
        <v>4</v>
      </c>
      <c r="B8477" s="4" t="s">
        <v>5</v>
      </c>
      <c r="C8477" s="4" t="s">
        <v>10</v>
      </c>
      <c r="D8477" s="4" t="s">
        <v>10</v>
      </c>
      <c r="E8477" s="4" t="s">
        <v>10</v>
      </c>
    </row>
    <row r="8478" spans="1:8">
      <c r="A8478" t="n">
        <v>80895</v>
      </c>
      <c r="B8478" s="34" t="n">
        <v>61</v>
      </c>
      <c r="C8478" s="7" t="n">
        <v>15</v>
      </c>
      <c r="D8478" s="7" t="n">
        <v>5703</v>
      </c>
      <c r="E8478" s="7" t="n">
        <v>1000</v>
      </c>
    </row>
    <row r="8479" spans="1:8">
      <c r="A8479" t="s">
        <v>4</v>
      </c>
      <c r="B8479" s="4" t="s">
        <v>5</v>
      </c>
      <c r="C8479" s="4" t="s">
        <v>10</v>
      </c>
      <c r="D8479" s="4" t="s">
        <v>10</v>
      </c>
      <c r="E8479" s="4" t="s">
        <v>10</v>
      </c>
    </row>
    <row r="8480" spans="1:8">
      <c r="A8480" t="n">
        <v>80902</v>
      </c>
      <c r="B8480" s="34" t="n">
        <v>61</v>
      </c>
      <c r="C8480" s="7" t="n">
        <v>14</v>
      </c>
      <c r="D8480" s="7" t="n">
        <v>5703</v>
      </c>
      <c r="E8480" s="7" t="n">
        <v>1000</v>
      </c>
    </row>
    <row r="8481" spans="1:19">
      <c r="A8481" t="s">
        <v>4</v>
      </c>
      <c r="B8481" s="4" t="s">
        <v>5</v>
      </c>
      <c r="C8481" s="4" t="s">
        <v>7</v>
      </c>
      <c r="D8481" s="4" t="s">
        <v>10</v>
      </c>
      <c r="E8481" s="4" t="s">
        <v>8</v>
      </c>
    </row>
    <row r="8482" spans="1:19">
      <c r="A8482" t="n">
        <v>80909</v>
      </c>
      <c r="B8482" s="32" t="n">
        <v>51</v>
      </c>
      <c r="C8482" s="7" t="n">
        <v>4</v>
      </c>
      <c r="D8482" s="7" t="n">
        <v>15</v>
      </c>
      <c r="E8482" s="7" t="s">
        <v>362</v>
      </c>
    </row>
    <row r="8483" spans="1:19">
      <c r="A8483" t="s">
        <v>4</v>
      </c>
      <c r="B8483" s="4" t="s">
        <v>5</v>
      </c>
      <c r="C8483" s="4" t="s">
        <v>10</v>
      </c>
    </row>
    <row r="8484" spans="1:19">
      <c r="A8484" t="n">
        <v>80922</v>
      </c>
      <c r="B8484" s="27" t="n">
        <v>16</v>
      </c>
      <c r="C8484" s="7" t="n">
        <v>0</v>
      </c>
    </row>
    <row r="8485" spans="1:19">
      <c r="A8485" t="s">
        <v>4</v>
      </c>
      <c r="B8485" s="4" t="s">
        <v>5</v>
      </c>
      <c r="C8485" s="4" t="s">
        <v>10</v>
      </c>
      <c r="D8485" s="4" t="s">
        <v>7</v>
      </c>
      <c r="E8485" s="4" t="s">
        <v>16</v>
      </c>
      <c r="F8485" s="4" t="s">
        <v>59</v>
      </c>
      <c r="G8485" s="4" t="s">
        <v>7</v>
      </c>
      <c r="H8485" s="4" t="s">
        <v>7</v>
      </c>
    </row>
    <row r="8486" spans="1:19">
      <c r="A8486" t="n">
        <v>80925</v>
      </c>
      <c r="B8486" s="37" t="n">
        <v>26</v>
      </c>
      <c r="C8486" s="7" t="n">
        <v>15</v>
      </c>
      <c r="D8486" s="7" t="n">
        <v>17</v>
      </c>
      <c r="E8486" s="7" t="n">
        <v>60876</v>
      </c>
      <c r="F8486" s="7" t="s">
        <v>765</v>
      </c>
      <c r="G8486" s="7" t="n">
        <v>2</v>
      </c>
      <c r="H8486" s="7" t="n">
        <v>0</v>
      </c>
    </row>
    <row r="8487" spans="1:19">
      <c r="A8487" t="s">
        <v>4</v>
      </c>
      <c r="B8487" s="4" t="s">
        <v>5</v>
      </c>
    </row>
    <row r="8488" spans="1:19">
      <c r="A8488" t="n">
        <v>80981</v>
      </c>
      <c r="B8488" s="38" t="n">
        <v>28</v>
      </c>
    </row>
    <row r="8489" spans="1:19">
      <c r="A8489" t="s">
        <v>4</v>
      </c>
      <c r="B8489" s="4" t="s">
        <v>5</v>
      </c>
      <c r="C8489" s="4" t="s">
        <v>7</v>
      </c>
      <c r="D8489" s="4" t="s">
        <v>10</v>
      </c>
      <c r="E8489" s="4" t="s">
        <v>8</v>
      </c>
    </row>
    <row r="8490" spans="1:19">
      <c r="A8490" t="n">
        <v>80982</v>
      </c>
      <c r="B8490" s="32" t="n">
        <v>51</v>
      </c>
      <c r="C8490" s="7" t="n">
        <v>4</v>
      </c>
      <c r="D8490" s="7" t="n">
        <v>14</v>
      </c>
      <c r="E8490" s="7" t="s">
        <v>510</v>
      </c>
    </row>
    <row r="8491" spans="1:19">
      <c r="A8491" t="s">
        <v>4</v>
      </c>
      <c r="B8491" s="4" t="s">
        <v>5</v>
      </c>
      <c r="C8491" s="4" t="s">
        <v>10</v>
      </c>
    </row>
    <row r="8492" spans="1:19">
      <c r="A8492" t="n">
        <v>80996</v>
      </c>
      <c r="B8492" s="27" t="n">
        <v>16</v>
      </c>
      <c r="C8492" s="7" t="n">
        <v>0</v>
      </c>
    </row>
    <row r="8493" spans="1:19">
      <c r="A8493" t="s">
        <v>4</v>
      </c>
      <c r="B8493" s="4" t="s">
        <v>5</v>
      </c>
      <c r="C8493" s="4" t="s">
        <v>10</v>
      </c>
      <c r="D8493" s="4" t="s">
        <v>7</v>
      </c>
      <c r="E8493" s="4" t="s">
        <v>16</v>
      </c>
      <c r="F8493" s="4" t="s">
        <v>59</v>
      </c>
      <c r="G8493" s="4" t="s">
        <v>7</v>
      </c>
      <c r="H8493" s="4" t="s">
        <v>7</v>
      </c>
    </row>
    <row r="8494" spans="1:19">
      <c r="A8494" t="n">
        <v>80999</v>
      </c>
      <c r="B8494" s="37" t="n">
        <v>26</v>
      </c>
      <c r="C8494" s="7" t="n">
        <v>14</v>
      </c>
      <c r="D8494" s="7" t="n">
        <v>17</v>
      </c>
      <c r="E8494" s="7" t="n">
        <v>60877</v>
      </c>
      <c r="F8494" s="7" t="s">
        <v>766</v>
      </c>
      <c r="G8494" s="7" t="n">
        <v>2</v>
      </c>
      <c r="H8494" s="7" t="n">
        <v>0</v>
      </c>
    </row>
    <row r="8495" spans="1:19">
      <c r="A8495" t="s">
        <v>4</v>
      </c>
      <c r="B8495" s="4" t="s">
        <v>5</v>
      </c>
    </row>
    <row r="8496" spans="1:19">
      <c r="A8496" t="n">
        <v>81070</v>
      </c>
      <c r="B8496" s="38" t="n">
        <v>28</v>
      </c>
    </row>
    <row r="8497" spans="1:8">
      <c r="A8497" t="s">
        <v>4</v>
      </c>
      <c r="B8497" s="4" t="s">
        <v>5</v>
      </c>
      <c r="C8497" s="4" t="s">
        <v>7</v>
      </c>
      <c r="D8497" s="4" t="s">
        <v>10</v>
      </c>
      <c r="E8497" s="4" t="s">
        <v>8</v>
      </c>
    </row>
    <row r="8498" spans="1:8">
      <c r="A8498" t="n">
        <v>81071</v>
      </c>
      <c r="B8498" s="32" t="n">
        <v>51</v>
      </c>
      <c r="C8498" s="7" t="n">
        <v>4</v>
      </c>
      <c r="D8498" s="7" t="n">
        <v>5704</v>
      </c>
      <c r="E8498" s="7" t="s">
        <v>586</v>
      </c>
    </row>
    <row r="8499" spans="1:8">
      <c r="A8499" t="s">
        <v>4</v>
      </c>
      <c r="B8499" s="4" t="s">
        <v>5</v>
      </c>
      <c r="C8499" s="4" t="s">
        <v>10</v>
      </c>
    </row>
    <row r="8500" spans="1:8">
      <c r="A8500" t="n">
        <v>81084</v>
      </c>
      <c r="B8500" s="27" t="n">
        <v>16</v>
      </c>
      <c r="C8500" s="7" t="n">
        <v>0</v>
      </c>
    </row>
    <row r="8501" spans="1:8">
      <c r="A8501" t="s">
        <v>4</v>
      </c>
      <c r="B8501" s="4" t="s">
        <v>5</v>
      </c>
      <c r="C8501" s="4" t="s">
        <v>10</v>
      </c>
      <c r="D8501" s="4" t="s">
        <v>7</v>
      </c>
      <c r="E8501" s="4" t="s">
        <v>16</v>
      </c>
      <c r="F8501" s="4" t="s">
        <v>59</v>
      </c>
      <c r="G8501" s="4" t="s">
        <v>7</v>
      </c>
      <c r="H8501" s="4" t="s">
        <v>7</v>
      </c>
      <c r="I8501" s="4" t="s">
        <v>7</v>
      </c>
      <c r="J8501" s="4" t="s">
        <v>16</v>
      </c>
      <c r="K8501" s="4" t="s">
        <v>59</v>
      </c>
      <c r="L8501" s="4" t="s">
        <v>7</v>
      </c>
      <c r="M8501" s="4" t="s">
        <v>7</v>
      </c>
      <c r="N8501" s="4" t="s">
        <v>7</v>
      </c>
      <c r="O8501" s="4" t="s">
        <v>16</v>
      </c>
      <c r="P8501" s="4" t="s">
        <v>59</v>
      </c>
      <c r="Q8501" s="4" t="s">
        <v>7</v>
      </c>
      <c r="R8501" s="4" t="s">
        <v>7</v>
      </c>
    </row>
    <row r="8502" spans="1:8">
      <c r="A8502" t="n">
        <v>81087</v>
      </c>
      <c r="B8502" s="37" t="n">
        <v>26</v>
      </c>
      <c r="C8502" s="7" t="n">
        <v>5704</v>
      </c>
      <c r="D8502" s="7" t="n">
        <v>17</v>
      </c>
      <c r="E8502" s="7" t="n">
        <v>60878</v>
      </c>
      <c r="F8502" s="7" t="s">
        <v>767</v>
      </c>
      <c r="G8502" s="7" t="n">
        <v>2</v>
      </c>
      <c r="H8502" s="7" t="n">
        <v>3</v>
      </c>
      <c r="I8502" s="7" t="n">
        <v>17</v>
      </c>
      <c r="J8502" s="7" t="n">
        <v>60879</v>
      </c>
      <c r="K8502" s="7" t="s">
        <v>768</v>
      </c>
      <c r="L8502" s="7" t="n">
        <v>2</v>
      </c>
      <c r="M8502" s="7" t="n">
        <v>3</v>
      </c>
      <c r="N8502" s="7" t="n">
        <v>17</v>
      </c>
      <c r="O8502" s="7" t="n">
        <v>60880</v>
      </c>
      <c r="P8502" s="7" t="s">
        <v>769</v>
      </c>
      <c r="Q8502" s="7" t="n">
        <v>2</v>
      </c>
      <c r="R8502" s="7" t="n">
        <v>0</v>
      </c>
    </row>
    <row r="8503" spans="1:8">
      <c r="A8503" t="s">
        <v>4</v>
      </c>
      <c r="B8503" s="4" t="s">
        <v>5</v>
      </c>
    </row>
    <row r="8504" spans="1:8">
      <c r="A8504" t="n">
        <v>81403</v>
      </c>
      <c r="B8504" s="38" t="n">
        <v>28</v>
      </c>
    </row>
    <row r="8505" spans="1:8">
      <c r="A8505" t="s">
        <v>4</v>
      </c>
      <c r="B8505" s="4" t="s">
        <v>5</v>
      </c>
      <c r="C8505" s="4" t="s">
        <v>7</v>
      </c>
      <c r="D8505" s="4" t="s">
        <v>10</v>
      </c>
      <c r="E8505" s="4" t="s">
        <v>8</v>
      </c>
    </row>
    <row r="8506" spans="1:8">
      <c r="A8506" t="n">
        <v>81404</v>
      </c>
      <c r="B8506" s="32" t="n">
        <v>51</v>
      </c>
      <c r="C8506" s="7" t="n">
        <v>4</v>
      </c>
      <c r="D8506" s="7" t="n">
        <v>0</v>
      </c>
      <c r="E8506" s="7" t="s">
        <v>63</v>
      </c>
    </row>
    <row r="8507" spans="1:8">
      <c r="A8507" t="s">
        <v>4</v>
      </c>
      <c r="B8507" s="4" t="s">
        <v>5</v>
      </c>
      <c r="C8507" s="4" t="s">
        <v>10</v>
      </c>
    </row>
    <row r="8508" spans="1:8">
      <c r="A8508" t="n">
        <v>81417</v>
      </c>
      <c r="B8508" s="27" t="n">
        <v>16</v>
      </c>
      <c r="C8508" s="7" t="n">
        <v>0</v>
      </c>
    </row>
    <row r="8509" spans="1:8">
      <c r="A8509" t="s">
        <v>4</v>
      </c>
      <c r="B8509" s="4" t="s">
        <v>5</v>
      </c>
      <c r="C8509" s="4" t="s">
        <v>10</v>
      </c>
      <c r="D8509" s="4" t="s">
        <v>7</v>
      </c>
      <c r="E8509" s="4" t="s">
        <v>16</v>
      </c>
      <c r="F8509" s="4" t="s">
        <v>59</v>
      </c>
      <c r="G8509" s="4" t="s">
        <v>7</v>
      </c>
      <c r="H8509" s="4" t="s">
        <v>7</v>
      </c>
      <c r="I8509" s="4" t="s">
        <v>7</v>
      </c>
      <c r="J8509" s="4" t="s">
        <v>16</v>
      </c>
      <c r="K8509" s="4" t="s">
        <v>59</v>
      </c>
      <c r="L8509" s="4" t="s">
        <v>7</v>
      </c>
      <c r="M8509" s="4" t="s">
        <v>7</v>
      </c>
    </row>
    <row r="8510" spans="1:8">
      <c r="A8510" t="n">
        <v>81420</v>
      </c>
      <c r="B8510" s="37" t="n">
        <v>26</v>
      </c>
      <c r="C8510" s="7" t="n">
        <v>0</v>
      </c>
      <c r="D8510" s="7" t="n">
        <v>17</v>
      </c>
      <c r="E8510" s="7" t="n">
        <v>60881</v>
      </c>
      <c r="F8510" s="7" t="s">
        <v>770</v>
      </c>
      <c r="G8510" s="7" t="n">
        <v>2</v>
      </c>
      <c r="H8510" s="7" t="n">
        <v>3</v>
      </c>
      <c r="I8510" s="7" t="n">
        <v>17</v>
      </c>
      <c r="J8510" s="7" t="n">
        <v>60882</v>
      </c>
      <c r="K8510" s="7" t="s">
        <v>771</v>
      </c>
      <c r="L8510" s="7" t="n">
        <v>2</v>
      </c>
      <c r="M8510" s="7" t="n">
        <v>0</v>
      </c>
    </row>
    <row r="8511" spans="1:8">
      <c r="A8511" t="s">
        <v>4</v>
      </c>
      <c r="B8511" s="4" t="s">
        <v>5</v>
      </c>
    </row>
    <row r="8512" spans="1:8">
      <c r="A8512" t="n">
        <v>81575</v>
      </c>
      <c r="B8512" s="38" t="n">
        <v>28</v>
      </c>
    </row>
    <row r="8513" spans="1:18">
      <c r="A8513" t="s">
        <v>4</v>
      </c>
      <c r="B8513" s="4" t="s">
        <v>5</v>
      </c>
      <c r="C8513" s="4" t="s">
        <v>10</v>
      </c>
      <c r="D8513" s="4" t="s">
        <v>7</v>
      </c>
      <c r="E8513" s="4" t="s">
        <v>8</v>
      </c>
      <c r="F8513" s="4" t="s">
        <v>15</v>
      </c>
      <c r="G8513" s="4" t="s">
        <v>15</v>
      </c>
      <c r="H8513" s="4" t="s">
        <v>15</v>
      </c>
    </row>
    <row r="8514" spans="1:18">
      <c r="A8514" t="n">
        <v>81576</v>
      </c>
      <c r="B8514" s="30" t="n">
        <v>48</v>
      </c>
      <c r="C8514" s="7" t="n">
        <v>5703</v>
      </c>
      <c r="D8514" s="7" t="n">
        <v>0</v>
      </c>
      <c r="E8514" s="7" t="s">
        <v>692</v>
      </c>
      <c r="F8514" s="7" t="n">
        <v>-1</v>
      </c>
      <c r="G8514" s="7" t="n">
        <v>1</v>
      </c>
      <c r="H8514" s="7" t="n">
        <v>0</v>
      </c>
    </row>
    <row r="8515" spans="1:18">
      <c r="A8515" t="s">
        <v>4</v>
      </c>
      <c r="B8515" s="4" t="s">
        <v>5</v>
      </c>
      <c r="C8515" s="4" t="s">
        <v>10</v>
      </c>
    </row>
    <row r="8516" spans="1:18">
      <c r="A8516" t="n">
        <v>81607</v>
      </c>
      <c r="B8516" s="27" t="n">
        <v>16</v>
      </c>
      <c r="C8516" s="7" t="n">
        <v>500</v>
      </c>
    </row>
    <row r="8517" spans="1:18">
      <c r="A8517" t="s">
        <v>4</v>
      </c>
      <c r="B8517" s="4" t="s">
        <v>5</v>
      </c>
      <c r="C8517" s="4" t="s">
        <v>7</v>
      </c>
      <c r="D8517" s="4" t="s">
        <v>10</v>
      </c>
      <c r="E8517" s="4" t="s">
        <v>8</v>
      </c>
    </row>
    <row r="8518" spans="1:18">
      <c r="A8518" t="n">
        <v>81610</v>
      </c>
      <c r="B8518" s="32" t="n">
        <v>51</v>
      </c>
      <c r="C8518" s="7" t="n">
        <v>4</v>
      </c>
      <c r="D8518" s="7" t="n">
        <v>5703</v>
      </c>
      <c r="E8518" s="7" t="s">
        <v>58</v>
      </c>
    </row>
    <row r="8519" spans="1:18">
      <c r="A8519" t="s">
        <v>4</v>
      </c>
      <c r="B8519" s="4" t="s">
        <v>5</v>
      </c>
      <c r="C8519" s="4" t="s">
        <v>10</v>
      </c>
    </row>
    <row r="8520" spans="1:18">
      <c r="A8520" t="n">
        <v>81624</v>
      </c>
      <c r="B8520" s="27" t="n">
        <v>16</v>
      </c>
      <c r="C8520" s="7" t="n">
        <v>0</v>
      </c>
    </row>
    <row r="8521" spans="1:18">
      <c r="A8521" t="s">
        <v>4</v>
      </c>
      <c r="B8521" s="4" t="s">
        <v>5</v>
      </c>
      <c r="C8521" s="4" t="s">
        <v>10</v>
      </c>
      <c r="D8521" s="4" t="s">
        <v>7</v>
      </c>
      <c r="E8521" s="4" t="s">
        <v>16</v>
      </c>
      <c r="F8521" s="4" t="s">
        <v>59</v>
      </c>
      <c r="G8521" s="4" t="s">
        <v>7</v>
      </c>
      <c r="H8521" s="4" t="s">
        <v>7</v>
      </c>
      <c r="I8521" s="4" t="s">
        <v>7</v>
      </c>
      <c r="J8521" s="4" t="s">
        <v>16</v>
      </c>
      <c r="K8521" s="4" t="s">
        <v>59</v>
      </c>
      <c r="L8521" s="4" t="s">
        <v>7</v>
      </c>
      <c r="M8521" s="4" t="s">
        <v>7</v>
      </c>
    </row>
    <row r="8522" spans="1:18">
      <c r="A8522" t="n">
        <v>81627</v>
      </c>
      <c r="B8522" s="37" t="n">
        <v>26</v>
      </c>
      <c r="C8522" s="7" t="n">
        <v>5703</v>
      </c>
      <c r="D8522" s="7" t="n">
        <v>17</v>
      </c>
      <c r="E8522" s="7" t="n">
        <v>60883</v>
      </c>
      <c r="F8522" s="7" t="s">
        <v>772</v>
      </c>
      <c r="G8522" s="7" t="n">
        <v>2</v>
      </c>
      <c r="H8522" s="7" t="n">
        <v>3</v>
      </c>
      <c r="I8522" s="7" t="n">
        <v>17</v>
      </c>
      <c r="J8522" s="7" t="n">
        <v>60884</v>
      </c>
      <c r="K8522" s="7" t="s">
        <v>773</v>
      </c>
      <c r="L8522" s="7" t="n">
        <v>2</v>
      </c>
      <c r="M8522" s="7" t="n">
        <v>0</v>
      </c>
    </row>
    <row r="8523" spans="1:18">
      <c r="A8523" t="s">
        <v>4</v>
      </c>
      <c r="B8523" s="4" t="s">
        <v>5</v>
      </c>
    </row>
    <row r="8524" spans="1:18">
      <c r="A8524" t="n">
        <v>81801</v>
      </c>
      <c r="B8524" s="38" t="n">
        <v>28</v>
      </c>
    </row>
    <row r="8525" spans="1:18">
      <c r="A8525" t="s">
        <v>4</v>
      </c>
      <c r="B8525" s="4" t="s">
        <v>5</v>
      </c>
      <c r="C8525" s="4" t="s">
        <v>10</v>
      </c>
      <c r="D8525" s="4" t="s">
        <v>7</v>
      </c>
      <c r="E8525" s="4" t="s">
        <v>15</v>
      </c>
      <c r="F8525" s="4" t="s">
        <v>10</v>
      </c>
    </row>
    <row r="8526" spans="1:18">
      <c r="A8526" t="n">
        <v>81802</v>
      </c>
      <c r="B8526" s="39" t="n">
        <v>59</v>
      </c>
      <c r="C8526" s="7" t="n">
        <v>0</v>
      </c>
      <c r="D8526" s="7" t="n">
        <v>13</v>
      </c>
      <c r="E8526" s="7" t="n">
        <v>0.150000005960464</v>
      </c>
      <c r="F8526" s="7" t="n">
        <v>0</v>
      </c>
    </row>
    <row r="8527" spans="1:18">
      <c r="A8527" t="s">
        <v>4</v>
      </c>
      <c r="B8527" s="4" t="s">
        <v>5</v>
      </c>
      <c r="C8527" s="4" t="s">
        <v>7</v>
      </c>
      <c r="D8527" s="4" t="s">
        <v>10</v>
      </c>
      <c r="E8527" s="4" t="s">
        <v>8</v>
      </c>
      <c r="F8527" s="4" t="s">
        <v>8</v>
      </c>
      <c r="G8527" s="4" t="s">
        <v>8</v>
      </c>
      <c r="H8527" s="4" t="s">
        <v>8</v>
      </c>
    </row>
    <row r="8528" spans="1:18">
      <c r="A8528" t="n">
        <v>81812</v>
      </c>
      <c r="B8528" s="32" t="n">
        <v>51</v>
      </c>
      <c r="C8528" s="7" t="n">
        <v>3</v>
      </c>
      <c r="D8528" s="7" t="n">
        <v>0</v>
      </c>
      <c r="E8528" s="7" t="s">
        <v>53</v>
      </c>
      <c r="F8528" s="7" t="s">
        <v>40</v>
      </c>
      <c r="G8528" s="7" t="s">
        <v>41</v>
      </c>
      <c r="H8528" s="7" t="s">
        <v>42</v>
      </c>
    </row>
    <row r="8529" spans="1:13">
      <c r="A8529" t="s">
        <v>4</v>
      </c>
      <c r="B8529" s="4" t="s">
        <v>5</v>
      </c>
      <c r="C8529" s="4" t="s">
        <v>10</v>
      </c>
      <c r="D8529" s="4" t="s">
        <v>7</v>
      </c>
      <c r="E8529" s="4" t="s">
        <v>15</v>
      </c>
      <c r="F8529" s="4" t="s">
        <v>10</v>
      </c>
    </row>
    <row r="8530" spans="1:13">
      <c r="A8530" t="n">
        <v>81841</v>
      </c>
      <c r="B8530" s="39" t="n">
        <v>59</v>
      </c>
      <c r="C8530" s="7" t="n">
        <v>1</v>
      </c>
      <c r="D8530" s="7" t="n">
        <v>13</v>
      </c>
      <c r="E8530" s="7" t="n">
        <v>0.150000005960464</v>
      </c>
      <c r="F8530" s="7" t="n">
        <v>0</v>
      </c>
    </row>
    <row r="8531" spans="1:13">
      <c r="A8531" t="s">
        <v>4</v>
      </c>
      <c r="B8531" s="4" t="s">
        <v>5</v>
      </c>
      <c r="C8531" s="4" t="s">
        <v>10</v>
      </c>
      <c r="D8531" s="4" t="s">
        <v>10</v>
      </c>
      <c r="E8531" s="4" t="s">
        <v>10</v>
      </c>
    </row>
    <row r="8532" spans="1:13">
      <c r="A8532" t="n">
        <v>81851</v>
      </c>
      <c r="B8532" s="34" t="n">
        <v>61</v>
      </c>
      <c r="C8532" s="7" t="n">
        <v>0</v>
      </c>
      <c r="D8532" s="7" t="n">
        <v>5703</v>
      </c>
      <c r="E8532" s="7" t="n">
        <v>1000</v>
      </c>
    </row>
    <row r="8533" spans="1:13">
      <c r="A8533" t="s">
        <v>4</v>
      </c>
      <c r="B8533" s="4" t="s">
        <v>5</v>
      </c>
      <c r="C8533" s="4" t="s">
        <v>10</v>
      </c>
      <c r="D8533" s="4" t="s">
        <v>10</v>
      </c>
      <c r="E8533" s="4" t="s">
        <v>10</v>
      </c>
    </row>
    <row r="8534" spans="1:13">
      <c r="A8534" t="n">
        <v>81858</v>
      </c>
      <c r="B8534" s="34" t="n">
        <v>61</v>
      </c>
      <c r="C8534" s="7" t="n">
        <v>1</v>
      </c>
      <c r="D8534" s="7" t="n">
        <v>5703</v>
      </c>
      <c r="E8534" s="7" t="n">
        <v>1000</v>
      </c>
    </row>
    <row r="8535" spans="1:13">
      <c r="A8535" t="s">
        <v>4</v>
      </c>
      <c r="B8535" s="4" t="s">
        <v>5</v>
      </c>
      <c r="C8535" s="4" t="s">
        <v>10</v>
      </c>
    </row>
    <row r="8536" spans="1:13">
      <c r="A8536" t="n">
        <v>81865</v>
      </c>
      <c r="B8536" s="27" t="n">
        <v>16</v>
      </c>
      <c r="C8536" s="7" t="n">
        <v>100</v>
      </c>
    </row>
    <row r="8537" spans="1:13">
      <c r="A8537" t="s">
        <v>4</v>
      </c>
      <c r="B8537" s="4" t="s">
        <v>5</v>
      </c>
      <c r="C8537" s="4" t="s">
        <v>10</v>
      </c>
      <c r="D8537" s="4" t="s">
        <v>7</v>
      </c>
      <c r="E8537" s="4" t="s">
        <v>15</v>
      </c>
      <c r="F8537" s="4" t="s">
        <v>10</v>
      </c>
    </row>
    <row r="8538" spans="1:13">
      <c r="A8538" t="n">
        <v>81868</v>
      </c>
      <c r="B8538" s="39" t="n">
        <v>59</v>
      </c>
      <c r="C8538" s="7" t="n">
        <v>2</v>
      </c>
      <c r="D8538" s="7" t="n">
        <v>13</v>
      </c>
      <c r="E8538" s="7" t="n">
        <v>0.150000005960464</v>
      </c>
      <c r="F8538" s="7" t="n">
        <v>0</v>
      </c>
    </row>
    <row r="8539" spans="1:13">
      <c r="A8539" t="s">
        <v>4</v>
      </c>
      <c r="B8539" s="4" t="s">
        <v>5</v>
      </c>
      <c r="C8539" s="4" t="s">
        <v>10</v>
      </c>
      <c r="D8539" s="4" t="s">
        <v>7</v>
      </c>
      <c r="E8539" s="4" t="s">
        <v>15</v>
      </c>
      <c r="F8539" s="4" t="s">
        <v>10</v>
      </c>
    </row>
    <row r="8540" spans="1:13">
      <c r="A8540" t="n">
        <v>81878</v>
      </c>
      <c r="B8540" s="39" t="n">
        <v>59</v>
      </c>
      <c r="C8540" s="7" t="n">
        <v>3</v>
      </c>
      <c r="D8540" s="7" t="n">
        <v>13</v>
      </c>
      <c r="E8540" s="7" t="n">
        <v>0.150000005960464</v>
      </c>
      <c r="F8540" s="7" t="n">
        <v>0</v>
      </c>
    </row>
    <row r="8541" spans="1:13">
      <c r="A8541" t="s">
        <v>4</v>
      </c>
      <c r="B8541" s="4" t="s">
        <v>5</v>
      </c>
      <c r="C8541" s="4" t="s">
        <v>10</v>
      </c>
      <c r="D8541" s="4" t="s">
        <v>10</v>
      </c>
      <c r="E8541" s="4" t="s">
        <v>10</v>
      </c>
    </row>
    <row r="8542" spans="1:13">
      <c r="A8542" t="n">
        <v>81888</v>
      </c>
      <c r="B8542" s="34" t="n">
        <v>61</v>
      </c>
      <c r="C8542" s="7" t="n">
        <v>2</v>
      </c>
      <c r="D8542" s="7" t="n">
        <v>5703</v>
      </c>
      <c r="E8542" s="7" t="n">
        <v>1000</v>
      </c>
    </row>
    <row r="8543" spans="1:13">
      <c r="A8543" t="s">
        <v>4</v>
      </c>
      <c r="B8543" s="4" t="s">
        <v>5</v>
      </c>
      <c r="C8543" s="4" t="s">
        <v>10</v>
      </c>
      <c r="D8543" s="4" t="s">
        <v>10</v>
      </c>
      <c r="E8543" s="4" t="s">
        <v>10</v>
      </c>
    </row>
    <row r="8544" spans="1:13">
      <c r="A8544" t="n">
        <v>81895</v>
      </c>
      <c r="B8544" s="34" t="n">
        <v>61</v>
      </c>
      <c r="C8544" s="7" t="n">
        <v>3</v>
      </c>
      <c r="D8544" s="7" t="n">
        <v>5703</v>
      </c>
      <c r="E8544" s="7" t="n">
        <v>1000</v>
      </c>
    </row>
    <row r="8545" spans="1:6">
      <c r="A8545" t="s">
        <v>4</v>
      </c>
      <c r="B8545" s="4" t="s">
        <v>5</v>
      </c>
      <c r="C8545" s="4" t="s">
        <v>10</v>
      </c>
    </row>
    <row r="8546" spans="1:6">
      <c r="A8546" t="n">
        <v>81902</v>
      </c>
      <c r="B8546" s="27" t="n">
        <v>16</v>
      </c>
      <c r="C8546" s="7" t="n">
        <v>100</v>
      </c>
    </row>
    <row r="8547" spans="1:6">
      <c r="A8547" t="s">
        <v>4</v>
      </c>
      <c r="B8547" s="4" t="s">
        <v>5</v>
      </c>
      <c r="C8547" s="4" t="s">
        <v>10</v>
      </c>
      <c r="D8547" s="4" t="s">
        <v>7</v>
      </c>
      <c r="E8547" s="4" t="s">
        <v>15</v>
      </c>
      <c r="F8547" s="4" t="s">
        <v>10</v>
      </c>
    </row>
    <row r="8548" spans="1:6">
      <c r="A8548" t="n">
        <v>81905</v>
      </c>
      <c r="B8548" s="39" t="n">
        <v>59</v>
      </c>
      <c r="C8548" s="7" t="n">
        <v>4</v>
      </c>
      <c r="D8548" s="7" t="n">
        <v>13</v>
      </c>
      <c r="E8548" s="7" t="n">
        <v>0.150000005960464</v>
      </c>
      <c r="F8548" s="7" t="n">
        <v>0</v>
      </c>
    </row>
    <row r="8549" spans="1:6">
      <c r="A8549" t="s">
        <v>4</v>
      </c>
      <c r="B8549" s="4" t="s">
        <v>5</v>
      </c>
      <c r="C8549" s="4" t="s">
        <v>10</v>
      </c>
      <c r="D8549" s="4" t="s">
        <v>7</v>
      </c>
      <c r="E8549" s="4" t="s">
        <v>15</v>
      </c>
      <c r="F8549" s="4" t="s">
        <v>10</v>
      </c>
    </row>
    <row r="8550" spans="1:6">
      <c r="A8550" t="n">
        <v>81915</v>
      </c>
      <c r="B8550" s="39" t="n">
        <v>59</v>
      </c>
      <c r="C8550" s="7" t="n">
        <v>5</v>
      </c>
      <c r="D8550" s="7" t="n">
        <v>13</v>
      </c>
      <c r="E8550" s="7" t="n">
        <v>0.150000005960464</v>
      </c>
      <c r="F8550" s="7" t="n">
        <v>0</v>
      </c>
    </row>
    <row r="8551" spans="1:6">
      <c r="A8551" t="s">
        <v>4</v>
      </c>
      <c r="B8551" s="4" t="s">
        <v>5</v>
      </c>
      <c r="C8551" s="4" t="s">
        <v>10</v>
      </c>
      <c r="D8551" s="4" t="s">
        <v>7</v>
      </c>
      <c r="E8551" s="4" t="s">
        <v>15</v>
      </c>
      <c r="F8551" s="4" t="s">
        <v>10</v>
      </c>
    </row>
    <row r="8552" spans="1:6">
      <c r="A8552" t="n">
        <v>81925</v>
      </c>
      <c r="B8552" s="39" t="n">
        <v>59</v>
      </c>
      <c r="C8552" s="7" t="n">
        <v>6</v>
      </c>
      <c r="D8552" s="7" t="n">
        <v>13</v>
      </c>
      <c r="E8552" s="7" t="n">
        <v>0.150000005960464</v>
      </c>
      <c r="F8552" s="7" t="n">
        <v>0</v>
      </c>
    </row>
    <row r="8553" spans="1:6">
      <c r="A8553" t="s">
        <v>4</v>
      </c>
      <c r="B8553" s="4" t="s">
        <v>5</v>
      </c>
      <c r="C8553" s="4" t="s">
        <v>10</v>
      </c>
      <c r="D8553" s="4" t="s">
        <v>10</v>
      </c>
      <c r="E8553" s="4" t="s">
        <v>10</v>
      </c>
    </row>
    <row r="8554" spans="1:6">
      <c r="A8554" t="n">
        <v>81935</v>
      </c>
      <c r="B8554" s="34" t="n">
        <v>61</v>
      </c>
      <c r="C8554" s="7" t="n">
        <v>4</v>
      </c>
      <c r="D8554" s="7" t="n">
        <v>5703</v>
      </c>
      <c r="E8554" s="7" t="n">
        <v>1000</v>
      </c>
    </row>
    <row r="8555" spans="1:6">
      <c r="A8555" t="s">
        <v>4</v>
      </c>
      <c r="B8555" s="4" t="s">
        <v>5</v>
      </c>
      <c r="C8555" s="4" t="s">
        <v>10</v>
      </c>
      <c r="D8555" s="4" t="s">
        <v>10</v>
      </c>
      <c r="E8555" s="4" t="s">
        <v>10</v>
      </c>
    </row>
    <row r="8556" spans="1:6">
      <c r="A8556" t="n">
        <v>81942</v>
      </c>
      <c r="B8556" s="34" t="n">
        <v>61</v>
      </c>
      <c r="C8556" s="7" t="n">
        <v>5</v>
      </c>
      <c r="D8556" s="7" t="n">
        <v>5703</v>
      </c>
      <c r="E8556" s="7" t="n">
        <v>1000</v>
      </c>
    </row>
    <row r="8557" spans="1:6">
      <c r="A8557" t="s">
        <v>4</v>
      </c>
      <c r="B8557" s="4" t="s">
        <v>5</v>
      </c>
      <c r="C8557" s="4" t="s">
        <v>10</v>
      </c>
      <c r="D8557" s="4" t="s">
        <v>10</v>
      </c>
      <c r="E8557" s="4" t="s">
        <v>10</v>
      </c>
    </row>
    <row r="8558" spans="1:6">
      <c r="A8558" t="n">
        <v>81949</v>
      </c>
      <c r="B8558" s="34" t="n">
        <v>61</v>
      </c>
      <c r="C8558" s="7" t="n">
        <v>6</v>
      </c>
      <c r="D8558" s="7" t="n">
        <v>5703</v>
      </c>
      <c r="E8558" s="7" t="n">
        <v>1000</v>
      </c>
    </row>
    <row r="8559" spans="1:6">
      <c r="A8559" t="s">
        <v>4</v>
      </c>
      <c r="B8559" s="4" t="s">
        <v>5</v>
      </c>
      <c r="C8559" s="4" t="s">
        <v>10</v>
      </c>
    </row>
    <row r="8560" spans="1:6">
      <c r="A8560" t="n">
        <v>81956</v>
      </c>
      <c r="B8560" s="27" t="n">
        <v>16</v>
      </c>
      <c r="C8560" s="7" t="n">
        <v>100</v>
      </c>
    </row>
    <row r="8561" spans="1:6">
      <c r="A8561" t="s">
        <v>4</v>
      </c>
      <c r="B8561" s="4" t="s">
        <v>5</v>
      </c>
      <c r="C8561" s="4" t="s">
        <v>10</v>
      </c>
      <c r="D8561" s="4" t="s">
        <v>7</v>
      </c>
      <c r="E8561" s="4" t="s">
        <v>15</v>
      </c>
      <c r="F8561" s="4" t="s">
        <v>10</v>
      </c>
    </row>
    <row r="8562" spans="1:6">
      <c r="A8562" t="n">
        <v>81959</v>
      </c>
      <c r="B8562" s="39" t="n">
        <v>59</v>
      </c>
      <c r="C8562" s="7" t="n">
        <v>7</v>
      </c>
      <c r="D8562" s="7" t="n">
        <v>13</v>
      </c>
      <c r="E8562" s="7" t="n">
        <v>0.150000005960464</v>
      </c>
      <c r="F8562" s="7" t="n">
        <v>0</v>
      </c>
    </row>
    <row r="8563" spans="1:6">
      <c r="A8563" t="s">
        <v>4</v>
      </c>
      <c r="B8563" s="4" t="s">
        <v>5</v>
      </c>
      <c r="C8563" s="4" t="s">
        <v>10</v>
      </c>
      <c r="D8563" s="4" t="s">
        <v>7</v>
      </c>
      <c r="E8563" s="4" t="s">
        <v>15</v>
      </c>
      <c r="F8563" s="4" t="s">
        <v>10</v>
      </c>
    </row>
    <row r="8564" spans="1:6">
      <c r="A8564" t="n">
        <v>81969</v>
      </c>
      <c r="B8564" s="39" t="n">
        <v>59</v>
      </c>
      <c r="C8564" s="7" t="n">
        <v>8</v>
      </c>
      <c r="D8564" s="7" t="n">
        <v>13</v>
      </c>
      <c r="E8564" s="7" t="n">
        <v>0.150000005960464</v>
      </c>
      <c r="F8564" s="7" t="n">
        <v>0</v>
      </c>
    </row>
    <row r="8565" spans="1:6">
      <c r="A8565" t="s">
        <v>4</v>
      </c>
      <c r="B8565" s="4" t="s">
        <v>5</v>
      </c>
      <c r="C8565" s="4" t="s">
        <v>10</v>
      </c>
      <c r="D8565" s="4" t="s">
        <v>7</v>
      </c>
      <c r="E8565" s="4" t="s">
        <v>15</v>
      </c>
      <c r="F8565" s="4" t="s">
        <v>10</v>
      </c>
    </row>
    <row r="8566" spans="1:6">
      <c r="A8566" t="n">
        <v>81979</v>
      </c>
      <c r="B8566" s="39" t="n">
        <v>59</v>
      </c>
      <c r="C8566" s="7" t="n">
        <v>9</v>
      </c>
      <c r="D8566" s="7" t="n">
        <v>13</v>
      </c>
      <c r="E8566" s="7" t="n">
        <v>0.150000005960464</v>
      </c>
      <c r="F8566" s="7" t="n">
        <v>0</v>
      </c>
    </row>
    <row r="8567" spans="1:6">
      <c r="A8567" t="s">
        <v>4</v>
      </c>
      <c r="B8567" s="4" t="s">
        <v>5</v>
      </c>
      <c r="C8567" s="4" t="s">
        <v>10</v>
      </c>
      <c r="D8567" s="4" t="s">
        <v>10</v>
      </c>
      <c r="E8567" s="4" t="s">
        <v>10</v>
      </c>
    </row>
    <row r="8568" spans="1:6">
      <c r="A8568" t="n">
        <v>81989</v>
      </c>
      <c r="B8568" s="34" t="n">
        <v>61</v>
      </c>
      <c r="C8568" s="7" t="n">
        <v>7</v>
      </c>
      <c r="D8568" s="7" t="n">
        <v>5703</v>
      </c>
      <c r="E8568" s="7" t="n">
        <v>1000</v>
      </c>
    </row>
    <row r="8569" spans="1:6">
      <c r="A8569" t="s">
        <v>4</v>
      </c>
      <c r="B8569" s="4" t="s">
        <v>5</v>
      </c>
      <c r="C8569" s="4" t="s">
        <v>10</v>
      </c>
      <c r="D8569" s="4" t="s">
        <v>10</v>
      </c>
      <c r="E8569" s="4" t="s">
        <v>10</v>
      </c>
    </row>
    <row r="8570" spans="1:6">
      <c r="A8570" t="n">
        <v>81996</v>
      </c>
      <c r="B8570" s="34" t="n">
        <v>61</v>
      </c>
      <c r="C8570" s="7" t="n">
        <v>8</v>
      </c>
      <c r="D8570" s="7" t="n">
        <v>5703</v>
      </c>
      <c r="E8570" s="7" t="n">
        <v>1000</v>
      </c>
    </row>
    <row r="8571" spans="1:6">
      <c r="A8571" t="s">
        <v>4</v>
      </c>
      <c r="B8571" s="4" t="s">
        <v>5</v>
      </c>
      <c r="C8571" s="4" t="s">
        <v>10</v>
      </c>
      <c r="D8571" s="4" t="s">
        <v>10</v>
      </c>
      <c r="E8571" s="4" t="s">
        <v>10</v>
      </c>
    </row>
    <row r="8572" spans="1:6">
      <c r="A8572" t="n">
        <v>82003</v>
      </c>
      <c r="B8572" s="34" t="n">
        <v>61</v>
      </c>
      <c r="C8572" s="7" t="n">
        <v>9</v>
      </c>
      <c r="D8572" s="7" t="n">
        <v>5703</v>
      </c>
      <c r="E8572" s="7" t="n">
        <v>1000</v>
      </c>
    </row>
    <row r="8573" spans="1:6">
      <c r="A8573" t="s">
        <v>4</v>
      </c>
      <c r="B8573" s="4" t="s">
        <v>5</v>
      </c>
      <c r="C8573" s="4" t="s">
        <v>10</v>
      </c>
    </row>
    <row r="8574" spans="1:6">
      <c r="A8574" t="n">
        <v>82010</v>
      </c>
      <c r="B8574" s="27" t="n">
        <v>16</v>
      </c>
      <c r="C8574" s="7" t="n">
        <v>100</v>
      </c>
    </row>
    <row r="8575" spans="1:6">
      <c r="A8575" t="s">
        <v>4</v>
      </c>
      <c r="B8575" s="4" t="s">
        <v>5</v>
      </c>
      <c r="C8575" s="4" t="s">
        <v>10</v>
      </c>
      <c r="D8575" s="4" t="s">
        <v>7</v>
      </c>
      <c r="E8575" s="4" t="s">
        <v>15</v>
      </c>
      <c r="F8575" s="4" t="s">
        <v>10</v>
      </c>
    </row>
    <row r="8576" spans="1:6">
      <c r="A8576" t="n">
        <v>82013</v>
      </c>
      <c r="B8576" s="39" t="n">
        <v>59</v>
      </c>
      <c r="C8576" s="7" t="n">
        <v>11</v>
      </c>
      <c r="D8576" s="7" t="n">
        <v>13</v>
      </c>
      <c r="E8576" s="7" t="n">
        <v>0.150000005960464</v>
      </c>
      <c r="F8576" s="7" t="n">
        <v>0</v>
      </c>
    </row>
    <row r="8577" spans="1:6">
      <c r="A8577" t="s">
        <v>4</v>
      </c>
      <c r="B8577" s="4" t="s">
        <v>5</v>
      </c>
      <c r="C8577" s="4" t="s">
        <v>10</v>
      </c>
      <c r="D8577" s="4" t="s">
        <v>7</v>
      </c>
      <c r="E8577" s="4" t="s">
        <v>15</v>
      </c>
      <c r="F8577" s="4" t="s">
        <v>10</v>
      </c>
    </row>
    <row r="8578" spans="1:6">
      <c r="A8578" t="n">
        <v>82023</v>
      </c>
      <c r="B8578" s="39" t="n">
        <v>59</v>
      </c>
      <c r="C8578" s="7" t="n">
        <v>16</v>
      </c>
      <c r="D8578" s="7" t="n">
        <v>13</v>
      </c>
      <c r="E8578" s="7" t="n">
        <v>0.150000005960464</v>
      </c>
      <c r="F8578" s="7" t="n">
        <v>0</v>
      </c>
    </row>
    <row r="8579" spans="1:6">
      <c r="A8579" t="s">
        <v>4</v>
      </c>
      <c r="B8579" s="4" t="s">
        <v>5</v>
      </c>
      <c r="C8579" s="4" t="s">
        <v>10</v>
      </c>
      <c r="D8579" s="4" t="s">
        <v>7</v>
      </c>
      <c r="E8579" s="4" t="s">
        <v>15</v>
      </c>
      <c r="F8579" s="4" t="s">
        <v>10</v>
      </c>
    </row>
    <row r="8580" spans="1:6">
      <c r="A8580" t="n">
        <v>82033</v>
      </c>
      <c r="B8580" s="39" t="n">
        <v>59</v>
      </c>
      <c r="C8580" s="7" t="n">
        <v>15</v>
      </c>
      <c r="D8580" s="7" t="n">
        <v>13</v>
      </c>
      <c r="E8580" s="7" t="n">
        <v>0.150000005960464</v>
      </c>
      <c r="F8580" s="7" t="n">
        <v>0</v>
      </c>
    </row>
    <row r="8581" spans="1:6">
      <c r="A8581" t="s">
        <v>4</v>
      </c>
      <c r="B8581" s="4" t="s">
        <v>5</v>
      </c>
      <c r="C8581" s="4" t="s">
        <v>10</v>
      </c>
      <c r="D8581" s="4" t="s">
        <v>7</v>
      </c>
      <c r="E8581" s="4" t="s">
        <v>15</v>
      </c>
      <c r="F8581" s="4" t="s">
        <v>10</v>
      </c>
    </row>
    <row r="8582" spans="1:6">
      <c r="A8582" t="n">
        <v>82043</v>
      </c>
      <c r="B8582" s="39" t="n">
        <v>59</v>
      </c>
      <c r="C8582" s="7" t="n">
        <v>14</v>
      </c>
      <c r="D8582" s="7" t="n">
        <v>13</v>
      </c>
      <c r="E8582" s="7" t="n">
        <v>0.150000005960464</v>
      </c>
      <c r="F8582" s="7" t="n">
        <v>0</v>
      </c>
    </row>
    <row r="8583" spans="1:6">
      <c r="A8583" t="s">
        <v>4</v>
      </c>
      <c r="B8583" s="4" t="s">
        <v>5</v>
      </c>
      <c r="C8583" s="4" t="s">
        <v>7</v>
      </c>
      <c r="D8583" s="4" t="s">
        <v>10</v>
      </c>
      <c r="E8583" s="4" t="s">
        <v>8</v>
      </c>
      <c r="F8583" s="4" t="s">
        <v>8</v>
      </c>
      <c r="G8583" s="4" t="s">
        <v>8</v>
      </c>
      <c r="H8583" s="4" t="s">
        <v>8</v>
      </c>
    </row>
    <row r="8584" spans="1:6">
      <c r="A8584" t="n">
        <v>82053</v>
      </c>
      <c r="B8584" s="32" t="n">
        <v>51</v>
      </c>
      <c r="C8584" s="7" t="n">
        <v>3</v>
      </c>
      <c r="D8584" s="7" t="n">
        <v>16</v>
      </c>
      <c r="E8584" s="7" t="s">
        <v>53</v>
      </c>
      <c r="F8584" s="7" t="s">
        <v>40</v>
      </c>
      <c r="G8584" s="7" t="s">
        <v>41</v>
      </c>
      <c r="H8584" s="7" t="s">
        <v>42</v>
      </c>
    </row>
    <row r="8585" spans="1:6">
      <c r="A8585" t="s">
        <v>4</v>
      </c>
      <c r="B8585" s="4" t="s">
        <v>5</v>
      </c>
      <c r="C8585" s="4" t="s">
        <v>7</v>
      </c>
      <c r="D8585" s="4" t="s">
        <v>10</v>
      </c>
      <c r="E8585" s="4" t="s">
        <v>8</v>
      </c>
      <c r="F8585" s="4" t="s">
        <v>8</v>
      </c>
      <c r="G8585" s="4" t="s">
        <v>8</v>
      </c>
      <c r="H8585" s="4" t="s">
        <v>8</v>
      </c>
    </row>
    <row r="8586" spans="1:6">
      <c r="A8586" t="n">
        <v>82082</v>
      </c>
      <c r="B8586" s="32" t="n">
        <v>51</v>
      </c>
      <c r="C8586" s="7" t="n">
        <v>3</v>
      </c>
      <c r="D8586" s="7" t="n">
        <v>15</v>
      </c>
      <c r="E8586" s="7" t="s">
        <v>53</v>
      </c>
      <c r="F8586" s="7" t="s">
        <v>40</v>
      </c>
      <c r="G8586" s="7" t="s">
        <v>41</v>
      </c>
      <c r="H8586" s="7" t="s">
        <v>42</v>
      </c>
    </row>
    <row r="8587" spans="1:6">
      <c r="A8587" t="s">
        <v>4</v>
      </c>
      <c r="B8587" s="4" t="s">
        <v>5</v>
      </c>
      <c r="C8587" s="4" t="s">
        <v>7</v>
      </c>
      <c r="D8587" s="4" t="s">
        <v>10</v>
      </c>
      <c r="E8587" s="4" t="s">
        <v>8</v>
      </c>
      <c r="F8587" s="4" t="s">
        <v>8</v>
      </c>
      <c r="G8587" s="4" t="s">
        <v>8</v>
      </c>
      <c r="H8587" s="4" t="s">
        <v>8</v>
      </c>
    </row>
    <row r="8588" spans="1:6">
      <c r="A8588" t="n">
        <v>82111</v>
      </c>
      <c r="B8588" s="32" t="n">
        <v>51</v>
      </c>
      <c r="C8588" s="7" t="n">
        <v>3</v>
      </c>
      <c r="D8588" s="7" t="n">
        <v>14</v>
      </c>
      <c r="E8588" s="7" t="s">
        <v>53</v>
      </c>
      <c r="F8588" s="7" t="s">
        <v>40</v>
      </c>
      <c r="G8588" s="7" t="s">
        <v>41</v>
      </c>
      <c r="H8588" s="7" t="s">
        <v>42</v>
      </c>
    </row>
    <row r="8589" spans="1:6">
      <c r="A8589" t="s">
        <v>4</v>
      </c>
      <c r="B8589" s="4" t="s">
        <v>5</v>
      </c>
      <c r="C8589" s="4" t="s">
        <v>10</v>
      </c>
      <c r="D8589" s="4" t="s">
        <v>10</v>
      </c>
      <c r="E8589" s="4" t="s">
        <v>10</v>
      </c>
    </row>
    <row r="8590" spans="1:6">
      <c r="A8590" t="n">
        <v>82140</v>
      </c>
      <c r="B8590" s="34" t="n">
        <v>61</v>
      </c>
      <c r="C8590" s="7" t="n">
        <v>11</v>
      </c>
      <c r="D8590" s="7" t="n">
        <v>5703</v>
      </c>
      <c r="E8590" s="7" t="n">
        <v>1000</v>
      </c>
    </row>
    <row r="8591" spans="1:6">
      <c r="A8591" t="s">
        <v>4</v>
      </c>
      <c r="B8591" s="4" t="s">
        <v>5</v>
      </c>
      <c r="C8591" s="4" t="s">
        <v>10</v>
      </c>
      <c r="D8591" s="4" t="s">
        <v>10</v>
      </c>
      <c r="E8591" s="4" t="s">
        <v>10</v>
      </c>
    </row>
    <row r="8592" spans="1:6">
      <c r="A8592" t="n">
        <v>82147</v>
      </c>
      <c r="B8592" s="34" t="n">
        <v>61</v>
      </c>
      <c r="C8592" s="7" t="n">
        <v>16</v>
      </c>
      <c r="D8592" s="7" t="n">
        <v>5703</v>
      </c>
      <c r="E8592" s="7" t="n">
        <v>1000</v>
      </c>
    </row>
    <row r="8593" spans="1:8">
      <c r="A8593" t="s">
        <v>4</v>
      </c>
      <c r="B8593" s="4" t="s">
        <v>5</v>
      </c>
      <c r="C8593" s="4" t="s">
        <v>10</v>
      </c>
      <c r="D8593" s="4" t="s">
        <v>10</v>
      </c>
      <c r="E8593" s="4" t="s">
        <v>10</v>
      </c>
    </row>
    <row r="8594" spans="1:8">
      <c r="A8594" t="n">
        <v>82154</v>
      </c>
      <c r="B8594" s="34" t="n">
        <v>61</v>
      </c>
      <c r="C8594" s="7" t="n">
        <v>15</v>
      </c>
      <c r="D8594" s="7" t="n">
        <v>5703</v>
      </c>
      <c r="E8594" s="7" t="n">
        <v>1000</v>
      </c>
    </row>
    <row r="8595" spans="1:8">
      <c r="A8595" t="s">
        <v>4</v>
      </c>
      <c r="B8595" s="4" t="s">
        <v>5</v>
      </c>
      <c r="C8595" s="4" t="s">
        <v>10</v>
      </c>
      <c r="D8595" s="4" t="s">
        <v>10</v>
      </c>
      <c r="E8595" s="4" t="s">
        <v>10</v>
      </c>
    </row>
    <row r="8596" spans="1:8">
      <c r="A8596" t="n">
        <v>82161</v>
      </c>
      <c r="B8596" s="34" t="n">
        <v>61</v>
      </c>
      <c r="C8596" s="7" t="n">
        <v>14</v>
      </c>
      <c r="D8596" s="7" t="n">
        <v>5703</v>
      </c>
      <c r="E8596" s="7" t="n">
        <v>1000</v>
      </c>
    </row>
    <row r="8597" spans="1:8">
      <c r="A8597" t="s">
        <v>4</v>
      </c>
      <c r="B8597" s="4" t="s">
        <v>5</v>
      </c>
      <c r="C8597" s="4" t="s">
        <v>10</v>
      </c>
    </row>
    <row r="8598" spans="1:8">
      <c r="A8598" t="n">
        <v>82168</v>
      </c>
      <c r="B8598" s="27" t="n">
        <v>16</v>
      </c>
      <c r="C8598" s="7" t="n">
        <v>1000</v>
      </c>
    </row>
    <row r="8599" spans="1:8">
      <c r="A8599" t="s">
        <v>4</v>
      </c>
      <c r="B8599" s="4" t="s">
        <v>5</v>
      </c>
      <c r="C8599" s="4" t="s">
        <v>7</v>
      </c>
      <c r="D8599" s="4" t="s">
        <v>10</v>
      </c>
      <c r="E8599" s="4" t="s">
        <v>8</v>
      </c>
    </row>
    <row r="8600" spans="1:8">
      <c r="A8600" t="n">
        <v>82171</v>
      </c>
      <c r="B8600" s="32" t="n">
        <v>51</v>
      </c>
      <c r="C8600" s="7" t="n">
        <v>4</v>
      </c>
      <c r="D8600" s="7" t="n">
        <v>7</v>
      </c>
      <c r="E8600" s="7" t="s">
        <v>189</v>
      </c>
    </row>
    <row r="8601" spans="1:8">
      <c r="A8601" t="s">
        <v>4</v>
      </c>
      <c r="B8601" s="4" t="s">
        <v>5</v>
      </c>
      <c r="C8601" s="4" t="s">
        <v>10</v>
      </c>
    </row>
    <row r="8602" spans="1:8">
      <c r="A8602" t="n">
        <v>82185</v>
      </c>
      <c r="B8602" s="27" t="n">
        <v>16</v>
      </c>
      <c r="C8602" s="7" t="n">
        <v>0</v>
      </c>
    </row>
    <row r="8603" spans="1:8">
      <c r="A8603" t="s">
        <v>4</v>
      </c>
      <c r="B8603" s="4" t="s">
        <v>5</v>
      </c>
      <c r="C8603" s="4" t="s">
        <v>10</v>
      </c>
      <c r="D8603" s="4" t="s">
        <v>7</v>
      </c>
      <c r="E8603" s="4" t="s">
        <v>16</v>
      </c>
      <c r="F8603" s="4" t="s">
        <v>59</v>
      </c>
      <c r="G8603" s="4" t="s">
        <v>7</v>
      </c>
      <c r="H8603" s="4" t="s">
        <v>7</v>
      </c>
    </row>
    <row r="8604" spans="1:8">
      <c r="A8604" t="n">
        <v>82188</v>
      </c>
      <c r="B8604" s="37" t="n">
        <v>26</v>
      </c>
      <c r="C8604" s="7" t="n">
        <v>7</v>
      </c>
      <c r="D8604" s="7" t="n">
        <v>17</v>
      </c>
      <c r="E8604" s="7" t="n">
        <v>60885</v>
      </c>
      <c r="F8604" s="7" t="s">
        <v>774</v>
      </c>
      <c r="G8604" s="7" t="n">
        <v>2</v>
      </c>
      <c r="H8604" s="7" t="n">
        <v>0</v>
      </c>
    </row>
    <row r="8605" spans="1:8">
      <c r="A8605" t="s">
        <v>4</v>
      </c>
      <c r="B8605" s="4" t="s">
        <v>5</v>
      </c>
    </row>
    <row r="8606" spans="1:8">
      <c r="A8606" t="n">
        <v>82209</v>
      </c>
      <c r="B8606" s="38" t="n">
        <v>28</v>
      </c>
    </row>
    <row r="8607" spans="1:8">
      <c r="A8607" t="s">
        <v>4</v>
      </c>
      <c r="B8607" s="4" t="s">
        <v>5</v>
      </c>
      <c r="C8607" s="4" t="s">
        <v>7</v>
      </c>
      <c r="D8607" s="4" t="s">
        <v>10</v>
      </c>
      <c r="E8607" s="4" t="s">
        <v>8</v>
      </c>
    </row>
    <row r="8608" spans="1:8">
      <c r="A8608" t="n">
        <v>82210</v>
      </c>
      <c r="B8608" s="32" t="n">
        <v>51</v>
      </c>
      <c r="C8608" s="7" t="n">
        <v>4</v>
      </c>
      <c r="D8608" s="7" t="n">
        <v>3</v>
      </c>
      <c r="E8608" s="7" t="s">
        <v>775</v>
      </c>
    </row>
    <row r="8609" spans="1:8">
      <c r="A8609" t="s">
        <v>4</v>
      </c>
      <c r="B8609" s="4" t="s">
        <v>5</v>
      </c>
      <c r="C8609" s="4" t="s">
        <v>10</v>
      </c>
    </row>
    <row r="8610" spans="1:8">
      <c r="A8610" t="n">
        <v>82224</v>
      </c>
      <c r="B8610" s="27" t="n">
        <v>16</v>
      </c>
      <c r="C8610" s="7" t="n">
        <v>0</v>
      </c>
    </row>
    <row r="8611" spans="1:8">
      <c r="A8611" t="s">
        <v>4</v>
      </c>
      <c r="B8611" s="4" t="s">
        <v>5</v>
      </c>
      <c r="C8611" s="4" t="s">
        <v>10</v>
      </c>
      <c r="D8611" s="4" t="s">
        <v>7</v>
      </c>
      <c r="E8611" s="4" t="s">
        <v>16</v>
      </c>
      <c r="F8611" s="4" t="s">
        <v>59</v>
      </c>
      <c r="G8611" s="4" t="s">
        <v>7</v>
      </c>
      <c r="H8611" s="4" t="s">
        <v>7</v>
      </c>
    </row>
    <row r="8612" spans="1:8">
      <c r="A8612" t="n">
        <v>82227</v>
      </c>
      <c r="B8612" s="37" t="n">
        <v>26</v>
      </c>
      <c r="C8612" s="7" t="n">
        <v>3</v>
      </c>
      <c r="D8612" s="7" t="n">
        <v>17</v>
      </c>
      <c r="E8612" s="7" t="n">
        <v>60886</v>
      </c>
      <c r="F8612" s="7" t="s">
        <v>776</v>
      </c>
      <c r="G8612" s="7" t="n">
        <v>2</v>
      </c>
      <c r="H8612" s="7" t="n">
        <v>0</v>
      </c>
    </row>
    <row r="8613" spans="1:8">
      <c r="A8613" t="s">
        <v>4</v>
      </c>
      <c r="B8613" s="4" t="s">
        <v>5</v>
      </c>
    </row>
    <row r="8614" spans="1:8">
      <c r="A8614" t="n">
        <v>82288</v>
      </c>
      <c r="B8614" s="38" t="n">
        <v>28</v>
      </c>
    </row>
    <row r="8615" spans="1:8">
      <c r="A8615" t="s">
        <v>4</v>
      </c>
      <c r="B8615" s="4" t="s">
        <v>5</v>
      </c>
      <c r="C8615" s="4" t="s">
        <v>10</v>
      </c>
      <c r="D8615" s="4" t="s">
        <v>7</v>
      </c>
      <c r="E8615" s="4" t="s">
        <v>7</v>
      </c>
      <c r="F8615" s="4" t="s">
        <v>8</v>
      </c>
    </row>
    <row r="8616" spans="1:8">
      <c r="A8616" t="n">
        <v>82289</v>
      </c>
      <c r="B8616" s="23" t="n">
        <v>20</v>
      </c>
      <c r="C8616" s="7" t="n">
        <v>5703</v>
      </c>
      <c r="D8616" s="7" t="n">
        <v>2</v>
      </c>
      <c r="E8616" s="7" t="n">
        <v>10</v>
      </c>
      <c r="F8616" s="7" t="s">
        <v>470</v>
      </c>
    </row>
    <row r="8617" spans="1:8">
      <c r="A8617" t="s">
        <v>4</v>
      </c>
      <c r="B8617" s="4" t="s">
        <v>5</v>
      </c>
      <c r="C8617" s="4" t="s">
        <v>7</v>
      </c>
      <c r="D8617" s="4" t="s">
        <v>10</v>
      </c>
      <c r="E8617" s="4" t="s">
        <v>8</v>
      </c>
    </row>
    <row r="8618" spans="1:8">
      <c r="A8618" t="n">
        <v>82310</v>
      </c>
      <c r="B8618" s="32" t="n">
        <v>51</v>
      </c>
      <c r="C8618" s="7" t="n">
        <v>4</v>
      </c>
      <c r="D8618" s="7" t="n">
        <v>5703</v>
      </c>
      <c r="E8618" s="7" t="s">
        <v>68</v>
      </c>
    </row>
    <row r="8619" spans="1:8">
      <c r="A8619" t="s">
        <v>4</v>
      </c>
      <c r="B8619" s="4" t="s">
        <v>5</v>
      </c>
      <c r="C8619" s="4" t="s">
        <v>10</v>
      </c>
    </row>
    <row r="8620" spans="1:8">
      <c r="A8620" t="n">
        <v>82323</v>
      </c>
      <c r="B8620" s="27" t="n">
        <v>16</v>
      </c>
      <c r="C8620" s="7" t="n">
        <v>0</v>
      </c>
    </row>
    <row r="8621" spans="1:8">
      <c r="A8621" t="s">
        <v>4</v>
      </c>
      <c r="B8621" s="4" t="s">
        <v>5</v>
      </c>
      <c r="C8621" s="4" t="s">
        <v>10</v>
      </c>
      <c r="D8621" s="4" t="s">
        <v>7</v>
      </c>
      <c r="E8621" s="4" t="s">
        <v>16</v>
      </c>
      <c r="F8621" s="4" t="s">
        <v>59</v>
      </c>
      <c r="G8621" s="4" t="s">
        <v>7</v>
      </c>
      <c r="H8621" s="4" t="s">
        <v>7</v>
      </c>
    </row>
    <row r="8622" spans="1:8">
      <c r="A8622" t="n">
        <v>82326</v>
      </c>
      <c r="B8622" s="37" t="n">
        <v>26</v>
      </c>
      <c r="C8622" s="7" t="n">
        <v>5703</v>
      </c>
      <c r="D8622" s="7" t="n">
        <v>17</v>
      </c>
      <c r="E8622" s="7" t="n">
        <v>60887</v>
      </c>
      <c r="F8622" s="7" t="s">
        <v>777</v>
      </c>
      <c r="G8622" s="7" t="n">
        <v>2</v>
      </c>
      <c r="H8622" s="7" t="n">
        <v>0</v>
      </c>
    </row>
    <row r="8623" spans="1:8">
      <c r="A8623" t="s">
        <v>4</v>
      </c>
      <c r="B8623" s="4" t="s">
        <v>5</v>
      </c>
    </row>
    <row r="8624" spans="1:8">
      <c r="A8624" t="n">
        <v>82440</v>
      </c>
      <c r="B8624" s="38" t="n">
        <v>28</v>
      </c>
    </row>
    <row r="8625" spans="1:8">
      <c r="A8625" t="s">
        <v>4</v>
      </c>
      <c r="B8625" s="4" t="s">
        <v>5</v>
      </c>
      <c r="C8625" s="4" t="s">
        <v>7</v>
      </c>
      <c r="D8625" s="4" t="s">
        <v>10</v>
      </c>
      <c r="E8625" s="4" t="s">
        <v>8</v>
      </c>
    </row>
    <row r="8626" spans="1:8">
      <c r="A8626" t="n">
        <v>82441</v>
      </c>
      <c r="B8626" s="32" t="n">
        <v>51</v>
      </c>
      <c r="C8626" s="7" t="n">
        <v>4</v>
      </c>
      <c r="D8626" s="7" t="n">
        <v>5704</v>
      </c>
      <c r="E8626" s="7" t="s">
        <v>58</v>
      </c>
    </row>
    <row r="8627" spans="1:8">
      <c r="A8627" t="s">
        <v>4</v>
      </c>
      <c r="B8627" s="4" t="s">
        <v>5</v>
      </c>
      <c r="C8627" s="4" t="s">
        <v>10</v>
      </c>
    </row>
    <row r="8628" spans="1:8">
      <c r="A8628" t="n">
        <v>82455</v>
      </c>
      <c r="B8628" s="27" t="n">
        <v>16</v>
      </c>
      <c r="C8628" s="7" t="n">
        <v>0</v>
      </c>
    </row>
    <row r="8629" spans="1:8">
      <c r="A8629" t="s">
        <v>4</v>
      </c>
      <c r="B8629" s="4" t="s">
        <v>5</v>
      </c>
      <c r="C8629" s="4" t="s">
        <v>10</v>
      </c>
      <c r="D8629" s="4" t="s">
        <v>7</v>
      </c>
      <c r="E8629" s="4" t="s">
        <v>16</v>
      </c>
      <c r="F8629" s="4" t="s">
        <v>59</v>
      </c>
      <c r="G8629" s="4" t="s">
        <v>7</v>
      </c>
      <c r="H8629" s="4" t="s">
        <v>7</v>
      </c>
      <c r="I8629" s="4" t="s">
        <v>7</v>
      </c>
      <c r="J8629" s="4" t="s">
        <v>16</v>
      </c>
      <c r="K8629" s="4" t="s">
        <v>59</v>
      </c>
      <c r="L8629" s="4" t="s">
        <v>7</v>
      </c>
      <c r="M8629" s="4" t="s">
        <v>7</v>
      </c>
    </row>
    <row r="8630" spans="1:8">
      <c r="A8630" t="n">
        <v>82458</v>
      </c>
      <c r="B8630" s="37" t="n">
        <v>26</v>
      </c>
      <c r="C8630" s="7" t="n">
        <v>5704</v>
      </c>
      <c r="D8630" s="7" t="n">
        <v>17</v>
      </c>
      <c r="E8630" s="7" t="n">
        <v>60888</v>
      </c>
      <c r="F8630" s="7" t="s">
        <v>778</v>
      </c>
      <c r="G8630" s="7" t="n">
        <v>2</v>
      </c>
      <c r="H8630" s="7" t="n">
        <v>3</v>
      </c>
      <c r="I8630" s="7" t="n">
        <v>17</v>
      </c>
      <c r="J8630" s="7" t="n">
        <v>60889</v>
      </c>
      <c r="K8630" s="7" t="s">
        <v>779</v>
      </c>
      <c r="L8630" s="7" t="n">
        <v>2</v>
      </c>
      <c r="M8630" s="7" t="n">
        <v>0</v>
      </c>
    </row>
    <row r="8631" spans="1:8">
      <c r="A8631" t="s">
        <v>4</v>
      </c>
      <c r="B8631" s="4" t="s">
        <v>5</v>
      </c>
    </row>
    <row r="8632" spans="1:8">
      <c r="A8632" t="n">
        <v>82620</v>
      </c>
      <c r="B8632" s="38" t="n">
        <v>28</v>
      </c>
    </row>
    <row r="8633" spans="1:8">
      <c r="A8633" t="s">
        <v>4</v>
      </c>
      <c r="B8633" s="4" t="s">
        <v>5</v>
      </c>
      <c r="C8633" s="4" t="s">
        <v>7</v>
      </c>
      <c r="D8633" s="4" t="s">
        <v>7</v>
      </c>
      <c r="E8633" s="4" t="s">
        <v>15</v>
      </c>
      <c r="F8633" s="4" t="s">
        <v>10</v>
      </c>
    </row>
    <row r="8634" spans="1:8">
      <c r="A8634" t="n">
        <v>82621</v>
      </c>
      <c r="B8634" s="54" t="n">
        <v>45</v>
      </c>
      <c r="C8634" s="7" t="n">
        <v>5</v>
      </c>
      <c r="D8634" s="7" t="n">
        <v>3</v>
      </c>
      <c r="E8634" s="7" t="n">
        <v>3.79999995231628</v>
      </c>
      <c r="F8634" s="7" t="n">
        <v>5000</v>
      </c>
    </row>
    <row r="8635" spans="1:8">
      <c r="A8635" t="s">
        <v>4</v>
      </c>
      <c r="B8635" s="4" t="s">
        <v>5</v>
      </c>
      <c r="C8635" s="4" t="s">
        <v>7</v>
      </c>
      <c r="D8635" s="4" t="s">
        <v>10</v>
      </c>
      <c r="E8635" s="4" t="s">
        <v>7</v>
      </c>
    </row>
    <row r="8636" spans="1:8">
      <c r="A8636" t="n">
        <v>82630</v>
      </c>
      <c r="B8636" s="17" t="n">
        <v>49</v>
      </c>
      <c r="C8636" s="7" t="n">
        <v>1</v>
      </c>
      <c r="D8636" s="7" t="n">
        <v>4000</v>
      </c>
      <c r="E8636" s="7" t="n">
        <v>0</v>
      </c>
    </row>
    <row r="8637" spans="1:8">
      <c r="A8637" t="s">
        <v>4</v>
      </c>
      <c r="B8637" s="4" t="s">
        <v>5</v>
      </c>
      <c r="C8637" s="4" t="s">
        <v>7</v>
      </c>
      <c r="D8637" s="4" t="s">
        <v>10</v>
      </c>
    </row>
    <row r="8638" spans="1:8">
      <c r="A8638" t="n">
        <v>82635</v>
      </c>
      <c r="B8638" s="17" t="n">
        <v>49</v>
      </c>
      <c r="C8638" s="7" t="n">
        <v>6</v>
      </c>
      <c r="D8638" s="7" t="n">
        <v>1</v>
      </c>
    </row>
    <row r="8639" spans="1:8">
      <c r="A8639" t="s">
        <v>4</v>
      </c>
      <c r="B8639" s="4" t="s">
        <v>5</v>
      </c>
      <c r="C8639" s="4" t="s">
        <v>7</v>
      </c>
      <c r="D8639" s="4" t="s">
        <v>10</v>
      </c>
      <c r="E8639" s="4" t="s">
        <v>15</v>
      </c>
    </row>
    <row r="8640" spans="1:8">
      <c r="A8640" t="n">
        <v>82639</v>
      </c>
      <c r="B8640" s="41" t="n">
        <v>58</v>
      </c>
      <c r="C8640" s="7" t="n">
        <v>0</v>
      </c>
      <c r="D8640" s="7" t="n">
        <v>2000</v>
      </c>
      <c r="E8640" s="7" t="n">
        <v>1</v>
      </c>
    </row>
    <row r="8641" spans="1:13">
      <c r="A8641" t="s">
        <v>4</v>
      </c>
      <c r="B8641" s="4" t="s">
        <v>5</v>
      </c>
      <c r="C8641" s="4" t="s">
        <v>7</v>
      </c>
      <c r="D8641" s="4" t="s">
        <v>10</v>
      </c>
    </row>
    <row r="8642" spans="1:13">
      <c r="A8642" t="n">
        <v>82647</v>
      </c>
      <c r="B8642" s="41" t="n">
        <v>58</v>
      </c>
      <c r="C8642" s="7" t="n">
        <v>255</v>
      </c>
      <c r="D8642" s="7" t="n">
        <v>0</v>
      </c>
    </row>
    <row r="8643" spans="1:13">
      <c r="A8643" t="s">
        <v>4</v>
      </c>
      <c r="B8643" s="4" t="s">
        <v>5</v>
      </c>
      <c r="C8643" s="4" t="s">
        <v>7</v>
      </c>
      <c r="D8643" s="4" t="s">
        <v>7</v>
      </c>
    </row>
    <row r="8644" spans="1:13">
      <c r="A8644" t="n">
        <v>82651</v>
      </c>
      <c r="B8644" s="17" t="n">
        <v>49</v>
      </c>
      <c r="C8644" s="7" t="n">
        <v>2</v>
      </c>
      <c r="D8644" s="7" t="n">
        <v>0</v>
      </c>
    </row>
    <row r="8645" spans="1:13">
      <c r="A8645" t="s">
        <v>4</v>
      </c>
      <c r="B8645" s="4" t="s">
        <v>5</v>
      </c>
      <c r="C8645" s="4" t="s">
        <v>7</v>
      </c>
      <c r="D8645" s="4" t="s">
        <v>7</v>
      </c>
      <c r="E8645" s="4" t="s">
        <v>7</v>
      </c>
      <c r="F8645" s="4" t="s">
        <v>15</v>
      </c>
      <c r="G8645" s="4" t="s">
        <v>15</v>
      </c>
      <c r="H8645" s="4" t="s">
        <v>15</v>
      </c>
      <c r="I8645" s="4" t="s">
        <v>15</v>
      </c>
      <c r="J8645" s="4" t="s">
        <v>15</v>
      </c>
    </row>
    <row r="8646" spans="1:13">
      <c r="A8646" t="n">
        <v>82654</v>
      </c>
      <c r="B8646" s="51" t="n">
        <v>76</v>
      </c>
      <c r="C8646" s="7" t="n">
        <v>0</v>
      </c>
      <c r="D8646" s="7" t="n">
        <v>3</v>
      </c>
      <c r="E8646" s="7" t="n">
        <v>0</v>
      </c>
      <c r="F8646" s="7" t="n">
        <v>1</v>
      </c>
      <c r="G8646" s="7" t="n">
        <v>1</v>
      </c>
      <c r="H8646" s="7" t="n">
        <v>1</v>
      </c>
      <c r="I8646" s="7" t="n">
        <v>1</v>
      </c>
      <c r="J8646" s="7" t="n">
        <v>1000</v>
      </c>
    </row>
    <row r="8647" spans="1:13">
      <c r="A8647" t="s">
        <v>4</v>
      </c>
      <c r="B8647" s="4" t="s">
        <v>5</v>
      </c>
      <c r="C8647" s="4" t="s">
        <v>7</v>
      </c>
      <c r="D8647" s="4" t="s">
        <v>7</v>
      </c>
    </row>
    <row r="8648" spans="1:13">
      <c r="A8648" t="n">
        <v>82678</v>
      </c>
      <c r="B8648" s="56" t="n">
        <v>77</v>
      </c>
      <c r="C8648" s="7" t="n">
        <v>0</v>
      </c>
      <c r="D8648" s="7" t="n">
        <v>3</v>
      </c>
    </row>
    <row r="8649" spans="1:13">
      <c r="A8649" t="s">
        <v>4</v>
      </c>
      <c r="B8649" s="4" t="s">
        <v>5</v>
      </c>
      <c r="C8649" s="4" t="s">
        <v>10</v>
      </c>
    </row>
    <row r="8650" spans="1:13">
      <c r="A8650" t="n">
        <v>82681</v>
      </c>
      <c r="B8650" s="27" t="n">
        <v>16</v>
      </c>
      <c r="C8650" s="7" t="n">
        <v>2500</v>
      </c>
    </row>
    <row r="8651" spans="1:13">
      <c r="A8651" t="s">
        <v>4</v>
      </c>
      <c r="B8651" s="4" t="s">
        <v>5</v>
      </c>
      <c r="C8651" s="4" t="s">
        <v>10</v>
      </c>
    </row>
    <row r="8652" spans="1:13">
      <c r="A8652" t="n">
        <v>82684</v>
      </c>
      <c r="B8652" s="27" t="n">
        <v>16</v>
      </c>
      <c r="C8652" s="7" t="n">
        <v>0</v>
      </c>
    </row>
    <row r="8653" spans="1:13">
      <c r="A8653" t="s">
        <v>4</v>
      </c>
      <c r="B8653" s="4" t="s">
        <v>5</v>
      </c>
      <c r="C8653" s="4" t="s">
        <v>7</v>
      </c>
    </row>
    <row r="8654" spans="1:13">
      <c r="A8654" t="n">
        <v>82687</v>
      </c>
      <c r="B8654" s="88" t="n">
        <v>165</v>
      </c>
      <c r="C8654" s="7" t="n">
        <v>0</v>
      </c>
    </row>
    <row r="8655" spans="1:13">
      <c r="A8655" t="s">
        <v>4</v>
      </c>
      <c r="B8655" s="4" t="s">
        <v>5</v>
      </c>
      <c r="C8655" s="4" t="s">
        <v>10</v>
      </c>
    </row>
    <row r="8656" spans="1:13">
      <c r="A8656" t="n">
        <v>82689</v>
      </c>
      <c r="B8656" s="11" t="n">
        <v>12</v>
      </c>
      <c r="C8656" s="7" t="n">
        <v>6410</v>
      </c>
    </row>
    <row r="8657" spans="1:10">
      <c r="A8657" t="s">
        <v>4</v>
      </c>
      <c r="B8657" s="4" t="s">
        <v>5</v>
      </c>
      <c r="C8657" s="4" t="s">
        <v>10</v>
      </c>
    </row>
    <row r="8658" spans="1:10">
      <c r="A8658" t="n">
        <v>82692</v>
      </c>
      <c r="B8658" s="11" t="n">
        <v>12</v>
      </c>
      <c r="C8658" s="7" t="n">
        <v>6527</v>
      </c>
    </row>
    <row r="8659" spans="1:10">
      <c r="A8659" t="s">
        <v>4</v>
      </c>
      <c r="B8659" s="4" t="s">
        <v>5</v>
      </c>
      <c r="C8659" s="4" t="s">
        <v>7</v>
      </c>
      <c r="D8659" s="4" t="s">
        <v>7</v>
      </c>
    </row>
    <row r="8660" spans="1:10">
      <c r="A8660" t="n">
        <v>82695</v>
      </c>
      <c r="B8660" s="89" t="n">
        <v>137</v>
      </c>
      <c r="C8660" s="7" t="n">
        <v>0</v>
      </c>
      <c r="D8660" s="7" t="n">
        <v>0</v>
      </c>
    </row>
    <row r="8661" spans="1:10">
      <c r="A8661" t="s">
        <v>4</v>
      </c>
      <c r="B8661" s="4" t="s">
        <v>5</v>
      </c>
      <c r="C8661" s="4" t="s">
        <v>7</v>
      </c>
    </row>
    <row r="8662" spans="1:10">
      <c r="A8662" t="n">
        <v>82698</v>
      </c>
      <c r="B8662" s="89" t="n">
        <v>137</v>
      </c>
      <c r="C8662" s="7" t="n">
        <v>1</v>
      </c>
    </row>
    <row r="8663" spans="1:10">
      <c r="A8663" t="s">
        <v>4</v>
      </c>
      <c r="B8663" s="4" t="s">
        <v>5</v>
      </c>
      <c r="C8663" s="4" t="s">
        <v>10</v>
      </c>
    </row>
    <row r="8664" spans="1:10">
      <c r="A8664" t="n">
        <v>82700</v>
      </c>
      <c r="B8664" s="14" t="n">
        <v>13</v>
      </c>
      <c r="C8664" s="7" t="n">
        <v>6527</v>
      </c>
    </row>
    <row r="8665" spans="1:10">
      <c r="A8665" t="s">
        <v>4</v>
      </c>
      <c r="B8665" s="4" t="s">
        <v>5</v>
      </c>
      <c r="C8665" s="4" t="s">
        <v>10</v>
      </c>
    </row>
    <row r="8666" spans="1:10">
      <c r="A8666" t="n">
        <v>82703</v>
      </c>
      <c r="B8666" s="14" t="n">
        <v>13</v>
      </c>
      <c r="C8666" s="7" t="n">
        <v>6410</v>
      </c>
    </row>
    <row r="8667" spans="1:10">
      <c r="A8667" t="s">
        <v>4</v>
      </c>
      <c r="B8667" s="4" t="s">
        <v>5</v>
      </c>
      <c r="C8667" s="4" t="s">
        <v>7</v>
      </c>
      <c r="D8667" s="4" t="s">
        <v>7</v>
      </c>
      <c r="E8667" s="4" t="s">
        <v>7</v>
      </c>
      <c r="F8667" s="4" t="s">
        <v>15</v>
      </c>
      <c r="G8667" s="4" t="s">
        <v>15</v>
      </c>
      <c r="H8667" s="4" t="s">
        <v>15</v>
      </c>
      <c r="I8667" s="4" t="s">
        <v>15</v>
      </c>
      <c r="J8667" s="4" t="s">
        <v>15</v>
      </c>
    </row>
    <row r="8668" spans="1:10">
      <c r="A8668" t="n">
        <v>82706</v>
      </c>
      <c r="B8668" s="51" t="n">
        <v>76</v>
      </c>
      <c r="C8668" s="7" t="n">
        <v>0</v>
      </c>
      <c r="D8668" s="7" t="n">
        <v>3</v>
      </c>
      <c r="E8668" s="7" t="n">
        <v>0</v>
      </c>
      <c r="F8668" s="7" t="n">
        <v>1</v>
      </c>
      <c r="G8668" s="7" t="n">
        <v>1</v>
      </c>
      <c r="H8668" s="7" t="n">
        <v>1</v>
      </c>
      <c r="I8668" s="7" t="n">
        <v>0</v>
      </c>
      <c r="J8668" s="7" t="n">
        <v>1000</v>
      </c>
    </row>
    <row r="8669" spans="1:10">
      <c r="A8669" t="s">
        <v>4</v>
      </c>
      <c r="B8669" s="4" t="s">
        <v>5</v>
      </c>
      <c r="C8669" s="4" t="s">
        <v>7</v>
      </c>
      <c r="D8669" s="4" t="s">
        <v>7</v>
      </c>
    </row>
    <row r="8670" spans="1:10">
      <c r="A8670" t="n">
        <v>82730</v>
      </c>
      <c r="B8670" s="56" t="n">
        <v>77</v>
      </c>
      <c r="C8670" s="7" t="n">
        <v>0</v>
      </c>
      <c r="D8670" s="7" t="n">
        <v>3</v>
      </c>
    </row>
    <row r="8671" spans="1:10">
      <c r="A8671" t="s">
        <v>4</v>
      </c>
      <c r="B8671" s="4" t="s">
        <v>5</v>
      </c>
      <c r="C8671" s="4" t="s">
        <v>7</v>
      </c>
    </row>
    <row r="8672" spans="1:10">
      <c r="A8672" t="n">
        <v>82733</v>
      </c>
      <c r="B8672" s="88" t="n">
        <v>165</v>
      </c>
      <c r="C8672" s="7" t="n">
        <v>1</v>
      </c>
    </row>
    <row r="8673" spans="1:10">
      <c r="A8673" t="s">
        <v>4</v>
      </c>
      <c r="B8673" s="4" t="s">
        <v>5</v>
      </c>
      <c r="C8673" s="4" t="s">
        <v>7</v>
      </c>
    </row>
    <row r="8674" spans="1:10">
      <c r="A8674" t="n">
        <v>82735</v>
      </c>
      <c r="B8674" s="59" t="n">
        <v>78</v>
      </c>
      <c r="C8674" s="7" t="n">
        <v>255</v>
      </c>
    </row>
    <row r="8675" spans="1:10">
      <c r="A8675" t="s">
        <v>4</v>
      </c>
      <c r="B8675" s="4" t="s">
        <v>5</v>
      </c>
      <c r="C8675" s="4" t="s">
        <v>10</v>
      </c>
    </row>
    <row r="8676" spans="1:10">
      <c r="A8676" t="n">
        <v>82737</v>
      </c>
      <c r="B8676" s="11" t="n">
        <v>12</v>
      </c>
      <c r="C8676" s="7" t="n">
        <v>6767</v>
      </c>
    </row>
    <row r="8677" spans="1:10">
      <c r="A8677" t="s">
        <v>4</v>
      </c>
      <c r="B8677" s="4" t="s">
        <v>5</v>
      </c>
      <c r="C8677" s="4" t="s">
        <v>7</v>
      </c>
      <c r="D8677" s="4" t="s">
        <v>10</v>
      </c>
      <c r="E8677" s="4" t="s">
        <v>7</v>
      </c>
    </row>
    <row r="8678" spans="1:10">
      <c r="A8678" t="n">
        <v>82740</v>
      </c>
      <c r="B8678" s="29" t="n">
        <v>36</v>
      </c>
      <c r="C8678" s="7" t="n">
        <v>9</v>
      </c>
      <c r="D8678" s="7" t="n">
        <v>5704</v>
      </c>
      <c r="E8678" s="7" t="n">
        <v>0</v>
      </c>
    </row>
    <row r="8679" spans="1:10">
      <c r="A8679" t="s">
        <v>4</v>
      </c>
      <c r="B8679" s="4" t="s">
        <v>5</v>
      </c>
      <c r="C8679" s="4" t="s">
        <v>7</v>
      </c>
      <c r="D8679" s="4" t="s">
        <v>10</v>
      </c>
      <c r="E8679" s="4" t="s">
        <v>7</v>
      </c>
    </row>
    <row r="8680" spans="1:10">
      <c r="A8680" t="n">
        <v>82745</v>
      </c>
      <c r="B8680" s="29" t="n">
        <v>36</v>
      </c>
      <c r="C8680" s="7" t="n">
        <v>9</v>
      </c>
      <c r="D8680" s="7" t="n">
        <v>5703</v>
      </c>
      <c r="E8680" s="7" t="n">
        <v>0</v>
      </c>
    </row>
    <row r="8681" spans="1:10">
      <c r="A8681" t="s">
        <v>4</v>
      </c>
      <c r="B8681" s="4" t="s">
        <v>5</v>
      </c>
      <c r="C8681" s="4" t="s">
        <v>7</v>
      </c>
      <c r="D8681" s="4" t="s">
        <v>10</v>
      </c>
      <c r="E8681" s="4" t="s">
        <v>7</v>
      </c>
    </row>
    <row r="8682" spans="1:10">
      <c r="A8682" t="n">
        <v>82750</v>
      </c>
      <c r="B8682" s="29" t="n">
        <v>36</v>
      </c>
      <c r="C8682" s="7" t="n">
        <v>9</v>
      </c>
      <c r="D8682" s="7" t="n">
        <v>1</v>
      </c>
      <c r="E8682" s="7" t="n">
        <v>0</v>
      </c>
    </row>
    <row r="8683" spans="1:10">
      <c r="A8683" t="s">
        <v>4</v>
      </c>
      <c r="B8683" s="4" t="s">
        <v>5</v>
      </c>
      <c r="C8683" s="4" t="s">
        <v>7</v>
      </c>
      <c r="D8683" s="4" t="s">
        <v>10</v>
      </c>
      <c r="E8683" s="4" t="s">
        <v>7</v>
      </c>
    </row>
    <row r="8684" spans="1:10">
      <c r="A8684" t="n">
        <v>82755</v>
      </c>
      <c r="B8684" s="29" t="n">
        <v>36</v>
      </c>
      <c r="C8684" s="7" t="n">
        <v>9</v>
      </c>
      <c r="D8684" s="7" t="n">
        <v>15</v>
      </c>
      <c r="E8684" s="7" t="n">
        <v>0</v>
      </c>
    </row>
    <row r="8685" spans="1:10">
      <c r="A8685" t="s">
        <v>4</v>
      </c>
      <c r="B8685" s="4" t="s">
        <v>5</v>
      </c>
      <c r="C8685" s="4" t="s">
        <v>7</v>
      </c>
      <c r="D8685" s="4" t="s">
        <v>10</v>
      </c>
      <c r="E8685" s="4" t="s">
        <v>7</v>
      </c>
    </row>
    <row r="8686" spans="1:10">
      <c r="A8686" t="n">
        <v>82760</v>
      </c>
      <c r="B8686" s="29" t="n">
        <v>36</v>
      </c>
      <c r="C8686" s="7" t="n">
        <v>9</v>
      </c>
      <c r="D8686" s="7" t="n">
        <v>16</v>
      </c>
      <c r="E8686" s="7" t="n">
        <v>0</v>
      </c>
    </row>
    <row r="8687" spans="1:10">
      <c r="A8687" t="s">
        <v>4</v>
      </c>
      <c r="B8687" s="4" t="s">
        <v>5</v>
      </c>
      <c r="C8687" s="4" t="s">
        <v>7</v>
      </c>
      <c r="D8687" s="4" t="s">
        <v>10</v>
      </c>
      <c r="E8687" s="4" t="s">
        <v>7</v>
      </c>
    </row>
    <row r="8688" spans="1:10">
      <c r="A8688" t="n">
        <v>82765</v>
      </c>
      <c r="B8688" s="29" t="n">
        <v>36</v>
      </c>
      <c r="C8688" s="7" t="n">
        <v>9</v>
      </c>
      <c r="D8688" s="7" t="n">
        <v>4</v>
      </c>
      <c r="E8688" s="7" t="n">
        <v>0</v>
      </c>
    </row>
    <row r="8689" spans="1:5">
      <c r="A8689" t="s">
        <v>4</v>
      </c>
      <c r="B8689" s="4" t="s">
        <v>5</v>
      </c>
      <c r="C8689" s="4" t="s">
        <v>7</v>
      </c>
      <c r="D8689" s="4" t="s">
        <v>10</v>
      </c>
      <c r="E8689" s="4" t="s">
        <v>7</v>
      </c>
    </row>
    <row r="8690" spans="1:5">
      <c r="A8690" t="n">
        <v>82770</v>
      </c>
      <c r="B8690" s="29" t="n">
        <v>36</v>
      </c>
      <c r="C8690" s="7" t="n">
        <v>9</v>
      </c>
      <c r="D8690" s="7" t="n">
        <v>9</v>
      </c>
      <c r="E8690" s="7" t="n">
        <v>0</v>
      </c>
    </row>
    <row r="8691" spans="1:5">
      <c r="A8691" t="s">
        <v>4</v>
      </c>
      <c r="B8691" s="4" t="s">
        <v>5</v>
      </c>
      <c r="C8691" s="4" t="s">
        <v>7</v>
      </c>
      <c r="D8691" s="4" t="s">
        <v>10</v>
      </c>
      <c r="E8691" s="4" t="s">
        <v>7</v>
      </c>
    </row>
    <row r="8692" spans="1:5">
      <c r="A8692" t="n">
        <v>82775</v>
      </c>
      <c r="B8692" s="29" t="n">
        <v>36</v>
      </c>
      <c r="C8692" s="7" t="n">
        <v>9</v>
      </c>
      <c r="D8692" s="7" t="n">
        <v>2</v>
      </c>
      <c r="E8692" s="7" t="n">
        <v>0</v>
      </c>
    </row>
    <row r="8693" spans="1:5">
      <c r="A8693" t="s">
        <v>4</v>
      </c>
      <c r="B8693" s="4" t="s">
        <v>5</v>
      </c>
      <c r="C8693" s="4" t="s">
        <v>7</v>
      </c>
      <c r="D8693" s="4" t="s">
        <v>10</v>
      </c>
      <c r="E8693" s="4" t="s">
        <v>7</v>
      </c>
    </row>
    <row r="8694" spans="1:5">
      <c r="A8694" t="n">
        <v>82780</v>
      </c>
      <c r="B8694" s="29" t="n">
        <v>36</v>
      </c>
      <c r="C8694" s="7" t="n">
        <v>9</v>
      </c>
      <c r="D8694" s="7" t="n">
        <v>7</v>
      </c>
      <c r="E8694" s="7" t="n">
        <v>0</v>
      </c>
    </row>
    <row r="8695" spans="1:5">
      <c r="A8695" t="s">
        <v>4</v>
      </c>
      <c r="B8695" s="4" t="s">
        <v>5</v>
      </c>
      <c r="C8695" s="4" t="s">
        <v>7</v>
      </c>
      <c r="D8695" s="4" t="s">
        <v>10</v>
      </c>
    </row>
    <row r="8696" spans="1:5">
      <c r="A8696" t="n">
        <v>82785</v>
      </c>
      <c r="B8696" s="8" t="n">
        <v>162</v>
      </c>
      <c r="C8696" s="7" t="n">
        <v>1</v>
      </c>
      <c r="D8696" s="7" t="n">
        <v>0</v>
      </c>
    </row>
    <row r="8697" spans="1:5">
      <c r="A8697" t="s">
        <v>4</v>
      </c>
      <c r="B8697" s="4" t="s">
        <v>5</v>
      </c>
    </row>
    <row r="8698" spans="1:5">
      <c r="A8698" t="n">
        <v>82789</v>
      </c>
      <c r="B8698" s="5" t="n">
        <v>1</v>
      </c>
    </row>
    <row r="8699" spans="1:5" s="3" customFormat="1" customHeight="0">
      <c r="A8699" s="3" t="s">
        <v>2</v>
      </c>
      <c r="B8699" s="3" t="s">
        <v>780</v>
      </c>
    </row>
    <row r="8700" spans="1:5">
      <c r="A8700" t="s">
        <v>4</v>
      </c>
      <c r="B8700" s="4" t="s">
        <v>5</v>
      </c>
      <c r="C8700" s="4" t="s">
        <v>10</v>
      </c>
      <c r="D8700" s="4" t="s">
        <v>7</v>
      </c>
      <c r="E8700" s="4" t="s">
        <v>8</v>
      </c>
      <c r="F8700" s="4" t="s">
        <v>15</v>
      </c>
      <c r="G8700" s="4" t="s">
        <v>15</v>
      </c>
      <c r="H8700" s="4" t="s">
        <v>15</v>
      </c>
    </row>
    <row r="8701" spans="1:5">
      <c r="A8701" t="n">
        <v>82792</v>
      </c>
      <c r="B8701" s="30" t="n">
        <v>48</v>
      </c>
      <c r="C8701" s="7" t="n">
        <v>65534</v>
      </c>
      <c r="D8701" s="7" t="n">
        <v>0</v>
      </c>
      <c r="E8701" s="7" t="s">
        <v>699</v>
      </c>
      <c r="F8701" s="7" t="n">
        <v>-1</v>
      </c>
      <c r="G8701" s="7" t="n">
        <v>1</v>
      </c>
      <c r="H8701" s="7" t="n">
        <v>0</v>
      </c>
    </row>
    <row r="8702" spans="1:5">
      <c r="A8702" t="s">
        <v>4</v>
      </c>
      <c r="B8702" s="4" t="s">
        <v>5</v>
      </c>
      <c r="C8702" s="4" t="s">
        <v>10</v>
      </c>
      <c r="D8702" s="4" t="s">
        <v>10</v>
      </c>
      <c r="E8702" s="4" t="s">
        <v>15</v>
      </c>
      <c r="F8702" s="4" t="s">
        <v>15</v>
      </c>
      <c r="G8702" s="4" t="s">
        <v>15</v>
      </c>
      <c r="H8702" s="4" t="s">
        <v>15</v>
      </c>
      <c r="I8702" s="4" t="s">
        <v>7</v>
      </c>
      <c r="J8702" s="4" t="s">
        <v>10</v>
      </c>
    </row>
    <row r="8703" spans="1:5">
      <c r="A8703" t="n">
        <v>82818</v>
      </c>
      <c r="B8703" s="67" t="n">
        <v>55</v>
      </c>
      <c r="C8703" s="7" t="n">
        <v>65534</v>
      </c>
      <c r="D8703" s="7" t="n">
        <v>65533</v>
      </c>
      <c r="E8703" s="7" t="n">
        <v>1.05999994277954</v>
      </c>
      <c r="F8703" s="7" t="n">
        <v>0</v>
      </c>
      <c r="G8703" s="7" t="n">
        <v>8.07999992370605</v>
      </c>
      <c r="H8703" s="7" t="n">
        <v>3.3600001335144</v>
      </c>
      <c r="I8703" s="7" t="n">
        <v>0</v>
      </c>
      <c r="J8703" s="7" t="n">
        <v>0</v>
      </c>
    </row>
    <row r="8704" spans="1:5">
      <c r="A8704" t="s">
        <v>4</v>
      </c>
      <c r="B8704" s="4" t="s">
        <v>5</v>
      </c>
      <c r="C8704" s="4" t="s">
        <v>7</v>
      </c>
      <c r="D8704" s="4" t="s">
        <v>10</v>
      </c>
      <c r="E8704" s="4" t="s">
        <v>15</v>
      </c>
      <c r="F8704" s="4" t="s">
        <v>10</v>
      </c>
      <c r="G8704" s="4" t="s">
        <v>16</v>
      </c>
      <c r="H8704" s="4" t="s">
        <v>16</v>
      </c>
      <c r="I8704" s="4" t="s">
        <v>10</v>
      </c>
      <c r="J8704" s="4" t="s">
        <v>10</v>
      </c>
      <c r="K8704" s="4" t="s">
        <v>16</v>
      </c>
      <c r="L8704" s="4" t="s">
        <v>16</v>
      </c>
      <c r="M8704" s="4" t="s">
        <v>16</v>
      </c>
      <c r="N8704" s="4" t="s">
        <v>16</v>
      </c>
      <c r="O8704" s="4" t="s">
        <v>8</v>
      </c>
    </row>
    <row r="8705" spans="1:15">
      <c r="A8705" t="n">
        <v>82842</v>
      </c>
      <c r="B8705" s="18" t="n">
        <v>50</v>
      </c>
      <c r="C8705" s="7" t="n">
        <v>0</v>
      </c>
      <c r="D8705" s="7" t="n">
        <v>4360</v>
      </c>
      <c r="E8705" s="7" t="n">
        <v>0.800000011920929</v>
      </c>
      <c r="F8705" s="7" t="n">
        <v>100</v>
      </c>
      <c r="G8705" s="7" t="n">
        <v>0</v>
      </c>
      <c r="H8705" s="7" t="n">
        <v>0</v>
      </c>
      <c r="I8705" s="7" t="n">
        <v>0</v>
      </c>
      <c r="J8705" s="7" t="n">
        <v>65533</v>
      </c>
      <c r="K8705" s="7" t="n">
        <v>0</v>
      </c>
      <c r="L8705" s="7" t="n">
        <v>0</v>
      </c>
      <c r="M8705" s="7" t="n">
        <v>0</v>
      </c>
      <c r="N8705" s="7" t="n">
        <v>0</v>
      </c>
      <c r="O8705" s="7" t="s">
        <v>20</v>
      </c>
    </row>
    <row r="8706" spans="1:15">
      <c r="A8706" t="s">
        <v>4</v>
      </c>
      <c r="B8706" s="4" t="s">
        <v>5</v>
      </c>
      <c r="C8706" s="4" t="s">
        <v>10</v>
      </c>
    </row>
    <row r="8707" spans="1:15">
      <c r="A8707" t="n">
        <v>82881</v>
      </c>
      <c r="B8707" s="27" t="n">
        <v>16</v>
      </c>
      <c r="C8707" s="7" t="n">
        <v>350</v>
      </c>
    </row>
    <row r="8708" spans="1:15">
      <c r="A8708" t="s">
        <v>4</v>
      </c>
      <c r="B8708" s="4" t="s">
        <v>5</v>
      </c>
      <c r="C8708" s="4" t="s">
        <v>10</v>
      </c>
      <c r="D8708" s="4" t="s">
        <v>7</v>
      </c>
      <c r="E8708" s="4" t="s">
        <v>8</v>
      </c>
      <c r="F8708" s="4" t="s">
        <v>15</v>
      </c>
      <c r="G8708" s="4" t="s">
        <v>15</v>
      </c>
      <c r="H8708" s="4" t="s">
        <v>15</v>
      </c>
    </row>
    <row r="8709" spans="1:15">
      <c r="A8709" t="n">
        <v>82884</v>
      </c>
      <c r="B8709" s="30" t="n">
        <v>48</v>
      </c>
      <c r="C8709" s="7" t="n">
        <v>6</v>
      </c>
      <c r="D8709" s="7" t="n">
        <v>0</v>
      </c>
      <c r="E8709" s="7" t="s">
        <v>696</v>
      </c>
      <c r="F8709" s="7" t="n">
        <v>-1</v>
      </c>
      <c r="G8709" s="7" t="n">
        <v>1</v>
      </c>
      <c r="H8709" s="7" t="n">
        <v>0</v>
      </c>
    </row>
    <row r="8710" spans="1:15">
      <c r="A8710" t="s">
        <v>4</v>
      </c>
      <c r="B8710" s="4" t="s">
        <v>5</v>
      </c>
      <c r="C8710" s="4" t="s">
        <v>7</v>
      </c>
      <c r="D8710" s="4" t="s">
        <v>10</v>
      </c>
      <c r="E8710" s="4" t="s">
        <v>15</v>
      </c>
      <c r="F8710" s="4" t="s">
        <v>10</v>
      </c>
      <c r="G8710" s="4" t="s">
        <v>16</v>
      </c>
      <c r="H8710" s="4" t="s">
        <v>16</v>
      </c>
      <c r="I8710" s="4" t="s">
        <v>10</v>
      </c>
      <c r="J8710" s="4" t="s">
        <v>10</v>
      </c>
      <c r="K8710" s="4" t="s">
        <v>16</v>
      </c>
      <c r="L8710" s="4" t="s">
        <v>16</v>
      </c>
      <c r="M8710" s="4" t="s">
        <v>16</v>
      </c>
      <c r="N8710" s="4" t="s">
        <v>16</v>
      </c>
      <c r="O8710" s="4" t="s">
        <v>8</v>
      </c>
    </row>
    <row r="8711" spans="1:15">
      <c r="A8711" t="n">
        <v>82910</v>
      </c>
      <c r="B8711" s="18" t="n">
        <v>50</v>
      </c>
      <c r="C8711" s="7" t="n">
        <v>0</v>
      </c>
      <c r="D8711" s="7" t="n">
        <v>14003</v>
      </c>
      <c r="E8711" s="7" t="n">
        <v>1</v>
      </c>
      <c r="F8711" s="7" t="n">
        <v>0</v>
      </c>
      <c r="G8711" s="7" t="n">
        <v>0</v>
      </c>
      <c r="H8711" s="7" t="n">
        <v>0</v>
      </c>
      <c r="I8711" s="7" t="n">
        <v>0</v>
      </c>
      <c r="J8711" s="7" t="n">
        <v>65533</v>
      </c>
      <c r="K8711" s="7" t="n">
        <v>0</v>
      </c>
      <c r="L8711" s="7" t="n">
        <v>0</v>
      </c>
      <c r="M8711" s="7" t="n">
        <v>0</v>
      </c>
      <c r="N8711" s="7" t="n">
        <v>0</v>
      </c>
      <c r="O8711" s="7" t="s">
        <v>20</v>
      </c>
    </row>
    <row r="8712" spans="1:15">
      <c r="A8712" t="s">
        <v>4</v>
      </c>
      <c r="B8712" s="4" t="s">
        <v>5</v>
      </c>
      <c r="C8712" s="4" t="s">
        <v>10</v>
      </c>
      <c r="D8712" s="4" t="s">
        <v>10</v>
      </c>
      <c r="E8712" s="4" t="s">
        <v>15</v>
      </c>
      <c r="F8712" s="4" t="s">
        <v>15</v>
      </c>
      <c r="G8712" s="4" t="s">
        <v>15</v>
      </c>
      <c r="H8712" s="4" t="s">
        <v>15</v>
      </c>
      <c r="I8712" s="4" t="s">
        <v>7</v>
      </c>
      <c r="J8712" s="4" t="s">
        <v>10</v>
      </c>
    </row>
    <row r="8713" spans="1:15">
      <c r="A8713" t="n">
        <v>82949</v>
      </c>
      <c r="B8713" s="67" t="n">
        <v>55</v>
      </c>
      <c r="C8713" s="7" t="n">
        <v>6</v>
      </c>
      <c r="D8713" s="7" t="n">
        <v>65533</v>
      </c>
      <c r="E8713" s="7" t="n">
        <v>1.58000004291534</v>
      </c>
      <c r="F8713" s="7" t="n">
        <v>0.00999999977648258</v>
      </c>
      <c r="G8713" s="7" t="n">
        <v>8.3100004196167</v>
      </c>
      <c r="H8713" s="7" t="n">
        <v>2.29999995231628</v>
      </c>
      <c r="I8713" s="7" t="n">
        <v>0</v>
      </c>
      <c r="J8713" s="7" t="n">
        <v>1</v>
      </c>
    </row>
    <row r="8714" spans="1:15">
      <c r="A8714" t="s">
        <v>4</v>
      </c>
      <c r="B8714" s="4" t="s">
        <v>5</v>
      </c>
      <c r="C8714" s="4" t="s">
        <v>10</v>
      </c>
    </row>
    <row r="8715" spans="1:15">
      <c r="A8715" t="n">
        <v>82973</v>
      </c>
      <c r="B8715" s="27" t="n">
        <v>16</v>
      </c>
      <c r="C8715" s="7" t="n">
        <v>800</v>
      </c>
    </row>
    <row r="8716" spans="1:15">
      <c r="A8716" t="s">
        <v>4</v>
      </c>
      <c r="B8716" s="4" t="s">
        <v>5</v>
      </c>
      <c r="C8716" s="4" t="s">
        <v>7</v>
      </c>
      <c r="D8716" s="4" t="s">
        <v>10</v>
      </c>
      <c r="E8716" s="4" t="s">
        <v>15</v>
      </c>
      <c r="F8716" s="4" t="s">
        <v>10</v>
      </c>
      <c r="G8716" s="4" t="s">
        <v>16</v>
      </c>
      <c r="H8716" s="4" t="s">
        <v>16</v>
      </c>
      <c r="I8716" s="4" t="s">
        <v>10</v>
      </c>
      <c r="J8716" s="4" t="s">
        <v>10</v>
      </c>
      <c r="K8716" s="4" t="s">
        <v>16</v>
      </c>
      <c r="L8716" s="4" t="s">
        <v>16</v>
      </c>
      <c r="M8716" s="4" t="s">
        <v>16</v>
      </c>
      <c r="N8716" s="4" t="s">
        <v>16</v>
      </c>
      <c r="O8716" s="4" t="s">
        <v>8</v>
      </c>
    </row>
    <row r="8717" spans="1:15">
      <c r="A8717" t="n">
        <v>82976</v>
      </c>
      <c r="B8717" s="18" t="n">
        <v>50</v>
      </c>
      <c r="C8717" s="7" t="n">
        <v>0</v>
      </c>
      <c r="D8717" s="7" t="n">
        <v>2015</v>
      </c>
      <c r="E8717" s="7" t="n">
        <v>1</v>
      </c>
      <c r="F8717" s="7" t="n">
        <v>200</v>
      </c>
      <c r="G8717" s="7" t="n">
        <v>0</v>
      </c>
      <c r="H8717" s="7" t="n">
        <v>1077936128</v>
      </c>
      <c r="I8717" s="7" t="n">
        <v>0</v>
      </c>
      <c r="J8717" s="7" t="n">
        <v>65533</v>
      </c>
      <c r="K8717" s="7" t="n">
        <v>0</v>
      </c>
      <c r="L8717" s="7" t="n">
        <v>0</v>
      </c>
      <c r="M8717" s="7" t="n">
        <v>0</v>
      </c>
      <c r="N8717" s="7" t="n">
        <v>0</v>
      </c>
      <c r="O8717" s="7" t="s">
        <v>20</v>
      </c>
    </row>
    <row r="8718" spans="1:15">
      <c r="A8718" t="s">
        <v>4</v>
      </c>
      <c r="B8718" s="4" t="s">
        <v>5</v>
      </c>
      <c r="C8718" s="4" t="s">
        <v>10</v>
      </c>
    </row>
    <row r="8719" spans="1:15">
      <c r="A8719" t="n">
        <v>83015</v>
      </c>
      <c r="B8719" s="27" t="n">
        <v>16</v>
      </c>
      <c r="C8719" s="7" t="n">
        <v>1200</v>
      </c>
    </row>
    <row r="8720" spans="1:15">
      <c r="A8720" t="s">
        <v>4</v>
      </c>
      <c r="B8720" s="4" t="s">
        <v>5</v>
      </c>
    </row>
    <row r="8721" spans="1:15">
      <c r="A8721" t="n">
        <v>83018</v>
      </c>
      <c r="B8721" s="5" t="n">
        <v>1</v>
      </c>
    </row>
    <row r="8722" spans="1:15" s="3" customFormat="1" customHeight="0">
      <c r="A8722" s="3" t="s">
        <v>2</v>
      </c>
      <c r="B8722" s="3" t="s">
        <v>781</v>
      </c>
    </row>
    <row r="8723" spans="1:15">
      <c r="A8723" t="s">
        <v>4</v>
      </c>
      <c r="B8723" s="4" t="s">
        <v>5</v>
      </c>
      <c r="C8723" s="4" t="s">
        <v>7</v>
      </c>
      <c r="D8723" s="4" t="s">
        <v>10</v>
      </c>
    </row>
    <row r="8724" spans="1:15">
      <c r="A8724" t="n">
        <v>83020</v>
      </c>
      <c r="B8724" s="36" t="n">
        <v>22</v>
      </c>
      <c r="C8724" s="7" t="n">
        <v>0</v>
      </c>
      <c r="D8724" s="7" t="n">
        <v>0</v>
      </c>
    </row>
    <row r="8725" spans="1:15">
      <c r="A8725" t="s">
        <v>4</v>
      </c>
      <c r="B8725" s="4" t="s">
        <v>5</v>
      </c>
      <c r="C8725" s="4" t="s">
        <v>7</v>
      </c>
      <c r="D8725" s="4" t="s">
        <v>10</v>
      </c>
      <c r="E8725" s="4" t="s">
        <v>15</v>
      </c>
    </row>
    <row r="8726" spans="1:15">
      <c r="A8726" t="n">
        <v>83024</v>
      </c>
      <c r="B8726" s="41" t="n">
        <v>58</v>
      </c>
      <c r="C8726" s="7" t="n">
        <v>0</v>
      </c>
      <c r="D8726" s="7" t="n">
        <v>0</v>
      </c>
      <c r="E8726" s="7" t="n">
        <v>1</v>
      </c>
    </row>
    <row r="8727" spans="1:15">
      <c r="A8727" t="s">
        <v>4</v>
      </c>
      <c r="B8727" s="4" t="s">
        <v>5</v>
      </c>
      <c r="C8727" s="4" t="s">
        <v>7</v>
      </c>
    </row>
    <row r="8728" spans="1:15">
      <c r="A8728" t="n">
        <v>83032</v>
      </c>
      <c r="B8728" s="48" t="n">
        <v>64</v>
      </c>
      <c r="C8728" s="7" t="n">
        <v>7</v>
      </c>
    </row>
    <row r="8729" spans="1:15">
      <c r="A8729" t="s">
        <v>4</v>
      </c>
      <c r="B8729" s="4" t="s">
        <v>5</v>
      </c>
      <c r="C8729" s="4" t="s">
        <v>10</v>
      </c>
    </row>
    <row r="8730" spans="1:15">
      <c r="A8730" t="n">
        <v>83034</v>
      </c>
      <c r="B8730" s="14" t="n">
        <v>13</v>
      </c>
      <c r="C8730" s="7" t="n">
        <v>6410</v>
      </c>
    </row>
    <row r="8731" spans="1:15">
      <c r="A8731" t="s">
        <v>4</v>
      </c>
      <c r="B8731" s="4" t="s">
        <v>5</v>
      </c>
      <c r="C8731" s="4" t="s">
        <v>10</v>
      </c>
    </row>
    <row r="8732" spans="1:15">
      <c r="A8732" t="n">
        <v>83037</v>
      </c>
      <c r="B8732" s="11" t="n">
        <v>12</v>
      </c>
      <c r="C8732" s="7" t="n">
        <v>6767</v>
      </c>
    </row>
    <row r="8733" spans="1:15">
      <c r="A8733" t="s">
        <v>4</v>
      </c>
      <c r="B8733" s="4" t="s">
        <v>5</v>
      </c>
      <c r="C8733" s="4" t="s">
        <v>7</v>
      </c>
      <c r="D8733" s="4" t="s">
        <v>10</v>
      </c>
    </row>
    <row r="8734" spans="1:15">
      <c r="A8734" t="n">
        <v>83040</v>
      </c>
      <c r="B8734" s="8" t="n">
        <v>162</v>
      </c>
      <c r="C8734" s="7" t="n">
        <v>1</v>
      </c>
      <c r="D8734" s="7" t="n">
        <v>4246</v>
      </c>
    </row>
    <row r="8735" spans="1:15">
      <c r="A8735" t="s">
        <v>4</v>
      </c>
      <c r="B8735" s="4" t="s">
        <v>5</v>
      </c>
    </row>
    <row r="8736" spans="1:15">
      <c r="A8736" t="n">
        <v>83044</v>
      </c>
      <c r="B8736" s="5" t="n">
        <v>1</v>
      </c>
    </row>
    <row r="8737" spans="1:5" s="3" customFormat="1" customHeight="0">
      <c r="A8737" s="3" t="s">
        <v>2</v>
      </c>
      <c r="B8737" s="3" t="s">
        <v>782</v>
      </c>
    </row>
    <row r="8738" spans="1:5">
      <c r="A8738" t="s">
        <v>4</v>
      </c>
      <c r="B8738" s="4" t="s">
        <v>5</v>
      </c>
      <c r="C8738" s="4" t="s">
        <v>7</v>
      </c>
      <c r="D8738" s="4" t="s">
        <v>7</v>
      </c>
      <c r="E8738" s="4" t="s">
        <v>7</v>
      </c>
      <c r="F8738" s="4" t="s">
        <v>7</v>
      </c>
    </row>
    <row r="8739" spans="1:5">
      <c r="A8739" t="n">
        <v>83048</v>
      </c>
      <c r="B8739" s="15" t="n">
        <v>14</v>
      </c>
      <c r="C8739" s="7" t="n">
        <v>2</v>
      </c>
      <c r="D8739" s="7" t="n">
        <v>0</v>
      </c>
      <c r="E8739" s="7" t="n">
        <v>0</v>
      </c>
      <c r="F8739" s="7" t="n">
        <v>0</v>
      </c>
    </row>
    <row r="8740" spans="1:5">
      <c r="A8740" t="s">
        <v>4</v>
      </c>
      <c r="B8740" s="4" t="s">
        <v>5</v>
      </c>
      <c r="C8740" s="4" t="s">
        <v>7</v>
      </c>
      <c r="D8740" s="13" t="s">
        <v>12</v>
      </c>
      <c r="E8740" s="4" t="s">
        <v>5</v>
      </c>
      <c r="F8740" s="4" t="s">
        <v>7</v>
      </c>
      <c r="G8740" s="4" t="s">
        <v>10</v>
      </c>
      <c r="H8740" s="13" t="s">
        <v>13</v>
      </c>
      <c r="I8740" s="4" t="s">
        <v>7</v>
      </c>
      <c r="J8740" s="4" t="s">
        <v>16</v>
      </c>
      <c r="K8740" s="4" t="s">
        <v>7</v>
      </c>
      <c r="L8740" s="4" t="s">
        <v>7</v>
      </c>
      <c r="M8740" s="13" t="s">
        <v>12</v>
      </c>
      <c r="N8740" s="4" t="s">
        <v>5</v>
      </c>
      <c r="O8740" s="4" t="s">
        <v>7</v>
      </c>
      <c r="P8740" s="4" t="s">
        <v>10</v>
      </c>
      <c r="Q8740" s="13" t="s">
        <v>13</v>
      </c>
      <c r="R8740" s="4" t="s">
        <v>7</v>
      </c>
      <c r="S8740" s="4" t="s">
        <v>16</v>
      </c>
      <c r="T8740" s="4" t="s">
        <v>7</v>
      </c>
      <c r="U8740" s="4" t="s">
        <v>7</v>
      </c>
      <c r="V8740" s="4" t="s">
        <v>7</v>
      </c>
      <c r="W8740" s="4" t="s">
        <v>11</v>
      </c>
    </row>
    <row r="8741" spans="1:5">
      <c r="A8741" t="n">
        <v>83053</v>
      </c>
      <c r="B8741" s="9" t="n">
        <v>5</v>
      </c>
      <c r="C8741" s="7" t="n">
        <v>28</v>
      </c>
      <c r="D8741" s="13" t="s">
        <v>3</v>
      </c>
      <c r="E8741" s="8" t="n">
        <v>162</v>
      </c>
      <c r="F8741" s="7" t="n">
        <v>3</v>
      </c>
      <c r="G8741" s="7" t="n">
        <v>4262</v>
      </c>
      <c r="H8741" s="13" t="s">
        <v>3</v>
      </c>
      <c r="I8741" s="7" t="n">
        <v>0</v>
      </c>
      <c r="J8741" s="7" t="n">
        <v>1</v>
      </c>
      <c r="K8741" s="7" t="n">
        <v>2</v>
      </c>
      <c r="L8741" s="7" t="n">
        <v>28</v>
      </c>
      <c r="M8741" s="13" t="s">
        <v>3</v>
      </c>
      <c r="N8741" s="8" t="n">
        <v>162</v>
      </c>
      <c r="O8741" s="7" t="n">
        <v>3</v>
      </c>
      <c r="P8741" s="7" t="n">
        <v>4262</v>
      </c>
      <c r="Q8741" s="13" t="s">
        <v>3</v>
      </c>
      <c r="R8741" s="7" t="n">
        <v>0</v>
      </c>
      <c r="S8741" s="7" t="n">
        <v>2</v>
      </c>
      <c r="T8741" s="7" t="n">
        <v>2</v>
      </c>
      <c r="U8741" s="7" t="n">
        <v>11</v>
      </c>
      <c r="V8741" s="7" t="n">
        <v>1</v>
      </c>
      <c r="W8741" s="10" t="n">
        <f t="normal" ca="1">A8745</f>
        <v>0</v>
      </c>
    </row>
    <row r="8742" spans="1:5">
      <c r="A8742" t="s">
        <v>4</v>
      </c>
      <c r="B8742" s="4" t="s">
        <v>5</v>
      </c>
      <c r="C8742" s="4" t="s">
        <v>7</v>
      </c>
      <c r="D8742" s="4" t="s">
        <v>10</v>
      </c>
      <c r="E8742" s="4" t="s">
        <v>15</v>
      </c>
    </row>
    <row r="8743" spans="1:5">
      <c r="A8743" t="n">
        <v>83082</v>
      </c>
      <c r="B8743" s="41" t="n">
        <v>58</v>
      </c>
      <c r="C8743" s="7" t="n">
        <v>0</v>
      </c>
      <c r="D8743" s="7" t="n">
        <v>0</v>
      </c>
      <c r="E8743" s="7" t="n">
        <v>1</v>
      </c>
    </row>
    <row r="8744" spans="1:5">
      <c r="A8744" t="s">
        <v>4</v>
      </c>
      <c r="B8744" s="4" t="s">
        <v>5</v>
      </c>
      <c r="C8744" s="4" t="s">
        <v>7</v>
      </c>
      <c r="D8744" s="13" t="s">
        <v>12</v>
      </c>
      <c r="E8744" s="4" t="s">
        <v>5</v>
      </c>
      <c r="F8744" s="4" t="s">
        <v>7</v>
      </c>
      <c r="G8744" s="4" t="s">
        <v>10</v>
      </c>
      <c r="H8744" s="13" t="s">
        <v>13</v>
      </c>
      <c r="I8744" s="4" t="s">
        <v>7</v>
      </c>
      <c r="J8744" s="4" t="s">
        <v>16</v>
      </c>
      <c r="K8744" s="4" t="s">
        <v>7</v>
      </c>
      <c r="L8744" s="4" t="s">
        <v>7</v>
      </c>
      <c r="M8744" s="13" t="s">
        <v>12</v>
      </c>
      <c r="N8744" s="4" t="s">
        <v>5</v>
      </c>
      <c r="O8744" s="4" t="s">
        <v>7</v>
      </c>
      <c r="P8744" s="4" t="s">
        <v>10</v>
      </c>
      <c r="Q8744" s="13" t="s">
        <v>13</v>
      </c>
      <c r="R8744" s="4" t="s">
        <v>7</v>
      </c>
      <c r="S8744" s="4" t="s">
        <v>16</v>
      </c>
      <c r="T8744" s="4" t="s">
        <v>7</v>
      </c>
      <c r="U8744" s="4" t="s">
        <v>7</v>
      </c>
      <c r="V8744" s="4" t="s">
        <v>7</v>
      </c>
      <c r="W8744" s="4" t="s">
        <v>11</v>
      </c>
    </row>
    <row r="8745" spans="1:5">
      <c r="A8745" t="n">
        <v>83090</v>
      </c>
      <c r="B8745" s="9" t="n">
        <v>5</v>
      </c>
      <c r="C8745" s="7" t="n">
        <v>28</v>
      </c>
      <c r="D8745" s="13" t="s">
        <v>3</v>
      </c>
      <c r="E8745" s="8" t="n">
        <v>162</v>
      </c>
      <c r="F8745" s="7" t="n">
        <v>3</v>
      </c>
      <c r="G8745" s="7" t="n">
        <v>4262</v>
      </c>
      <c r="H8745" s="13" t="s">
        <v>3</v>
      </c>
      <c r="I8745" s="7" t="n">
        <v>0</v>
      </c>
      <c r="J8745" s="7" t="n">
        <v>1</v>
      </c>
      <c r="K8745" s="7" t="n">
        <v>3</v>
      </c>
      <c r="L8745" s="7" t="n">
        <v>28</v>
      </c>
      <c r="M8745" s="13" t="s">
        <v>3</v>
      </c>
      <c r="N8745" s="8" t="n">
        <v>162</v>
      </c>
      <c r="O8745" s="7" t="n">
        <v>3</v>
      </c>
      <c r="P8745" s="7" t="n">
        <v>4262</v>
      </c>
      <c r="Q8745" s="13" t="s">
        <v>3</v>
      </c>
      <c r="R8745" s="7" t="n">
        <v>0</v>
      </c>
      <c r="S8745" s="7" t="n">
        <v>2</v>
      </c>
      <c r="T8745" s="7" t="n">
        <v>3</v>
      </c>
      <c r="U8745" s="7" t="n">
        <v>9</v>
      </c>
      <c r="V8745" s="7" t="n">
        <v>1</v>
      </c>
      <c r="W8745" s="10" t="n">
        <f t="normal" ca="1">A8755</f>
        <v>0</v>
      </c>
    </row>
    <row r="8746" spans="1:5">
      <c r="A8746" t="s">
        <v>4</v>
      </c>
      <c r="B8746" s="4" t="s">
        <v>5</v>
      </c>
      <c r="C8746" s="4" t="s">
        <v>7</v>
      </c>
      <c r="D8746" s="13" t="s">
        <v>12</v>
      </c>
      <c r="E8746" s="4" t="s">
        <v>5</v>
      </c>
      <c r="F8746" s="4" t="s">
        <v>10</v>
      </c>
      <c r="G8746" s="4" t="s">
        <v>7</v>
      </c>
      <c r="H8746" s="4" t="s">
        <v>7</v>
      </c>
      <c r="I8746" s="4" t="s">
        <v>8</v>
      </c>
      <c r="J8746" s="13" t="s">
        <v>13</v>
      </c>
      <c r="K8746" s="4" t="s">
        <v>7</v>
      </c>
      <c r="L8746" s="4" t="s">
        <v>7</v>
      </c>
      <c r="M8746" s="13" t="s">
        <v>12</v>
      </c>
      <c r="N8746" s="4" t="s">
        <v>5</v>
      </c>
      <c r="O8746" s="4" t="s">
        <v>7</v>
      </c>
      <c r="P8746" s="13" t="s">
        <v>13</v>
      </c>
      <c r="Q8746" s="4" t="s">
        <v>7</v>
      </c>
      <c r="R8746" s="4" t="s">
        <v>16</v>
      </c>
      <c r="S8746" s="4" t="s">
        <v>7</v>
      </c>
      <c r="T8746" s="4" t="s">
        <v>7</v>
      </c>
      <c r="U8746" s="4" t="s">
        <v>7</v>
      </c>
      <c r="V8746" s="13" t="s">
        <v>12</v>
      </c>
      <c r="W8746" s="4" t="s">
        <v>5</v>
      </c>
      <c r="X8746" s="4" t="s">
        <v>7</v>
      </c>
      <c r="Y8746" s="13" t="s">
        <v>13</v>
      </c>
      <c r="Z8746" s="4" t="s">
        <v>7</v>
      </c>
      <c r="AA8746" s="4" t="s">
        <v>16</v>
      </c>
      <c r="AB8746" s="4" t="s">
        <v>7</v>
      </c>
      <c r="AC8746" s="4" t="s">
        <v>7</v>
      </c>
      <c r="AD8746" s="4" t="s">
        <v>7</v>
      </c>
      <c r="AE8746" s="4" t="s">
        <v>11</v>
      </c>
    </row>
    <row r="8747" spans="1:5">
      <c r="A8747" t="n">
        <v>83119</v>
      </c>
      <c r="B8747" s="9" t="n">
        <v>5</v>
      </c>
      <c r="C8747" s="7" t="n">
        <v>28</v>
      </c>
      <c r="D8747" s="13" t="s">
        <v>3</v>
      </c>
      <c r="E8747" s="46" t="n">
        <v>47</v>
      </c>
      <c r="F8747" s="7" t="n">
        <v>61456</v>
      </c>
      <c r="G8747" s="7" t="n">
        <v>2</v>
      </c>
      <c r="H8747" s="7" t="n">
        <v>0</v>
      </c>
      <c r="I8747" s="7" t="s">
        <v>273</v>
      </c>
      <c r="J8747" s="13" t="s">
        <v>3</v>
      </c>
      <c r="K8747" s="7" t="n">
        <v>8</v>
      </c>
      <c r="L8747" s="7" t="n">
        <v>28</v>
      </c>
      <c r="M8747" s="13" t="s">
        <v>3</v>
      </c>
      <c r="N8747" s="35" t="n">
        <v>74</v>
      </c>
      <c r="O8747" s="7" t="n">
        <v>65</v>
      </c>
      <c r="P8747" s="13" t="s">
        <v>3</v>
      </c>
      <c r="Q8747" s="7" t="n">
        <v>0</v>
      </c>
      <c r="R8747" s="7" t="n">
        <v>1</v>
      </c>
      <c r="S8747" s="7" t="n">
        <v>3</v>
      </c>
      <c r="T8747" s="7" t="n">
        <v>9</v>
      </c>
      <c r="U8747" s="7" t="n">
        <v>28</v>
      </c>
      <c r="V8747" s="13" t="s">
        <v>3</v>
      </c>
      <c r="W8747" s="35" t="n">
        <v>74</v>
      </c>
      <c r="X8747" s="7" t="n">
        <v>65</v>
      </c>
      <c r="Y8747" s="13" t="s">
        <v>3</v>
      </c>
      <c r="Z8747" s="7" t="n">
        <v>0</v>
      </c>
      <c r="AA8747" s="7" t="n">
        <v>2</v>
      </c>
      <c r="AB8747" s="7" t="n">
        <v>3</v>
      </c>
      <c r="AC8747" s="7" t="n">
        <v>9</v>
      </c>
      <c r="AD8747" s="7" t="n">
        <v>1</v>
      </c>
      <c r="AE8747" s="10" t="n">
        <f t="normal" ca="1">A8751</f>
        <v>0</v>
      </c>
    </row>
    <row r="8748" spans="1:5">
      <c r="A8748" t="s">
        <v>4</v>
      </c>
      <c r="B8748" s="4" t="s">
        <v>5</v>
      </c>
      <c r="C8748" s="4" t="s">
        <v>10</v>
      </c>
      <c r="D8748" s="4" t="s">
        <v>7</v>
      </c>
      <c r="E8748" s="4" t="s">
        <v>7</v>
      </c>
      <c r="F8748" s="4" t="s">
        <v>8</v>
      </c>
    </row>
    <row r="8749" spans="1:5">
      <c r="A8749" t="n">
        <v>83167</v>
      </c>
      <c r="B8749" s="46" t="n">
        <v>47</v>
      </c>
      <c r="C8749" s="7" t="n">
        <v>61456</v>
      </c>
      <c r="D8749" s="7" t="n">
        <v>0</v>
      </c>
      <c r="E8749" s="7" t="n">
        <v>0</v>
      </c>
      <c r="F8749" s="7" t="s">
        <v>220</v>
      </c>
    </row>
    <row r="8750" spans="1:5">
      <c r="A8750" t="s">
        <v>4</v>
      </c>
      <c r="B8750" s="4" t="s">
        <v>5</v>
      </c>
      <c r="C8750" s="4" t="s">
        <v>7</v>
      </c>
      <c r="D8750" s="4" t="s">
        <v>10</v>
      </c>
      <c r="E8750" s="4" t="s">
        <v>15</v>
      </c>
    </row>
    <row r="8751" spans="1:5">
      <c r="A8751" t="n">
        <v>83180</v>
      </c>
      <c r="B8751" s="41" t="n">
        <v>58</v>
      </c>
      <c r="C8751" s="7" t="n">
        <v>0</v>
      </c>
      <c r="D8751" s="7" t="n">
        <v>300</v>
      </c>
      <c r="E8751" s="7" t="n">
        <v>1</v>
      </c>
    </row>
    <row r="8752" spans="1:5">
      <c r="A8752" t="s">
        <v>4</v>
      </c>
      <c r="B8752" s="4" t="s">
        <v>5</v>
      </c>
      <c r="C8752" s="4" t="s">
        <v>7</v>
      </c>
      <c r="D8752" s="4" t="s">
        <v>10</v>
      </c>
    </row>
    <row r="8753" spans="1:31">
      <c r="A8753" t="n">
        <v>83188</v>
      </c>
      <c r="B8753" s="41" t="n">
        <v>58</v>
      </c>
      <c r="C8753" s="7" t="n">
        <v>255</v>
      </c>
      <c r="D8753" s="7" t="n">
        <v>0</v>
      </c>
    </row>
    <row r="8754" spans="1:31">
      <c r="A8754" t="s">
        <v>4</v>
      </c>
      <c r="B8754" s="4" t="s">
        <v>5</v>
      </c>
      <c r="C8754" s="4" t="s">
        <v>7</v>
      </c>
      <c r="D8754" s="4" t="s">
        <v>7</v>
      </c>
      <c r="E8754" s="4" t="s">
        <v>7</v>
      </c>
      <c r="F8754" s="4" t="s">
        <v>7</v>
      </c>
    </row>
    <row r="8755" spans="1:31">
      <c r="A8755" t="n">
        <v>83192</v>
      </c>
      <c r="B8755" s="15" t="n">
        <v>14</v>
      </c>
      <c r="C8755" s="7" t="n">
        <v>0</v>
      </c>
      <c r="D8755" s="7" t="n">
        <v>0</v>
      </c>
      <c r="E8755" s="7" t="n">
        <v>0</v>
      </c>
      <c r="F8755" s="7" t="n">
        <v>64</v>
      </c>
    </row>
    <row r="8756" spans="1:31">
      <c r="A8756" t="s">
        <v>4</v>
      </c>
      <c r="B8756" s="4" t="s">
        <v>5</v>
      </c>
      <c r="C8756" s="4" t="s">
        <v>7</v>
      </c>
      <c r="D8756" s="4" t="s">
        <v>10</v>
      </c>
    </row>
    <row r="8757" spans="1:31">
      <c r="A8757" t="n">
        <v>83197</v>
      </c>
      <c r="B8757" s="36" t="n">
        <v>22</v>
      </c>
      <c r="C8757" s="7" t="n">
        <v>0</v>
      </c>
      <c r="D8757" s="7" t="n">
        <v>4262</v>
      </c>
    </row>
    <row r="8758" spans="1:31">
      <c r="A8758" t="s">
        <v>4</v>
      </c>
      <c r="B8758" s="4" t="s">
        <v>5</v>
      </c>
      <c r="C8758" s="4" t="s">
        <v>7</v>
      </c>
      <c r="D8758" s="4" t="s">
        <v>10</v>
      </c>
    </row>
    <row r="8759" spans="1:31">
      <c r="A8759" t="n">
        <v>83201</v>
      </c>
      <c r="B8759" s="41" t="n">
        <v>58</v>
      </c>
      <c r="C8759" s="7" t="n">
        <v>5</v>
      </c>
      <c r="D8759" s="7" t="n">
        <v>300</v>
      </c>
    </row>
    <row r="8760" spans="1:31">
      <c r="A8760" t="s">
        <v>4</v>
      </c>
      <c r="B8760" s="4" t="s">
        <v>5</v>
      </c>
      <c r="C8760" s="4" t="s">
        <v>15</v>
      </c>
      <c r="D8760" s="4" t="s">
        <v>10</v>
      </c>
    </row>
    <row r="8761" spans="1:31">
      <c r="A8761" t="n">
        <v>83205</v>
      </c>
      <c r="B8761" s="47" t="n">
        <v>103</v>
      </c>
      <c r="C8761" s="7" t="n">
        <v>0</v>
      </c>
      <c r="D8761" s="7" t="n">
        <v>300</v>
      </c>
    </row>
    <row r="8762" spans="1:31">
      <c r="A8762" t="s">
        <v>4</v>
      </c>
      <c r="B8762" s="4" t="s">
        <v>5</v>
      </c>
      <c r="C8762" s="4" t="s">
        <v>7</v>
      </c>
    </row>
    <row r="8763" spans="1:31">
      <c r="A8763" t="n">
        <v>83212</v>
      </c>
      <c r="B8763" s="48" t="n">
        <v>64</v>
      </c>
      <c r="C8763" s="7" t="n">
        <v>7</v>
      </c>
    </row>
    <row r="8764" spans="1:31">
      <c r="A8764" t="s">
        <v>4</v>
      </c>
      <c r="B8764" s="4" t="s">
        <v>5</v>
      </c>
      <c r="C8764" s="4" t="s">
        <v>7</v>
      </c>
      <c r="D8764" s="4" t="s">
        <v>10</v>
      </c>
    </row>
    <row r="8765" spans="1:31">
      <c r="A8765" t="n">
        <v>83214</v>
      </c>
      <c r="B8765" s="49" t="n">
        <v>72</v>
      </c>
      <c r="C8765" s="7" t="n">
        <v>5</v>
      </c>
      <c r="D8765" s="7" t="n">
        <v>0</v>
      </c>
    </row>
    <row r="8766" spans="1:31">
      <c r="A8766" t="s">
        <v>4</v>
      </c>
      <c r="B8766" s="4" t="s">
        <v>5</v>
      </c>
      <c r="C8766" s="4" t="s">
        <v>7</v>
      </c>
      <c r="D8766" s="13" t="s">
        <v>12</v>
      </c>
      <c r="E8766" s="4" t="s">
        <v>5</v>
      </c>
      <c r="F8766" s="4" t="s">
        <v>7</v>
      </c>
      <c r="G8766" s="4" t="s">
        <v>10</v>
      </c>
      <c r="H8766" s="13" t="s">
        <v>13</v>
      </c>
      <c r="I8766" s="4" t="s">
        <v>7</v>
      </c>
      <c r="J8766" s="4" t="s">
        <v>16</v>
      </c>
      <c r="K8766" s="4" t="s">
        <v>7</v>
      </c>
      <c r="L8766" s="4" t="s">
        <v>7</v>
      </c>
      <c r="M8766" s="4" t="s">
        <v>11</v>
      </c>
    </row>
    <row r="8767" spans="1:31">
      <c r="A8767" t="n">
        <v>83218</v>
      </c>
      <c r="B8767" s="9" t="n">
        <v>5</v>
      </c>
      <c r="C8767" s="7" t="n">
        <v>28</v>
      </c>
      <c r="D8767" s="13" t="s">
        <v>3</v>
      </c>
      <c r="E8767" s="8" t="n">
        <v>162</v>
      </c>
      <c r="F8767" s="7" t="n">
        <v>4</v>
      </c>
      <c r="G8767" s="7" t="n">
        <v>4262</v>
      </c>
      <c r="H8767" s="13" t="s">
        <v>3</v>
      </c>
      <c r="I8767" s="7" t="n">
        <v>0</v>
      </c>
      <c r="J8767" s="7" t="n">
        <v>1</v>
      </c>
      <c r="K8767" s="7" t="n">
        <v>2</v>
      </c>
      <c r="L8767" s="7" t="n">
        <v>1</v>
      </c>
      <c r="M8767" s="10" t="n">
        <f t="normal" ca="1">A8773</f>
        <v>0</v>
      </c>
    </row>
    <row r="8768" spans="1:31">
      <c r="A8768" t="s">
        <v>4</v>
      </c>
      <c r="B8768" s="4" t="s">
        <v>5</v>
      </c>
      <c r="C8768" s="4" t="s">
        <v>7</v>
      </c>
      <c r="D8768" s="4" t="s">
        <v>8</v>
      </c>
    </row>
    <row r="8769" spans="1:13">
      <c r="A8769" t="n">
        <v>83235</v>
      </c>
      <c r="B8769" s="6" t="n">
        <v>2</v>
      </c>
      <c r="C8769" s="7" t="n">
        <v>10</v>
      </c>
      <c r="D8769" s="7" t="s">
        <v>274</v>
      </c>
    </row>
    <row r="8770" spans="1:13">
      <c r="A8770" t="s">
        <v>4</v>
      </c>
      <c r="B8770" s="4" t="s">
        <v>5</v>
      </c>
      <c r="C8770" s="4" t="s">
        <v>10</v>
      </c>
    </row>
    <row r="8771" spans="1:13">
      <c r="A8771" t="n">
        <v>83252</v>
      </c>
      <c r="B8771" s="27" t="n">
        <v>16</v>
      </c>
      <c r="C8771" s="7" t="n">
        <v>0</v>
      </c>
    </row>
    <row r="8772" spans="1:13">
      <c r="A8772" t="s">
        <v>4</v>
      </c>
      <c r="B8772" s="4" t="s">
        <v>5</v>
      </c>
      <c r="C8772" s="4" t="s">
        <v>10</v>
      </c>
      <c r="D8772" s="4" t="s">
        <v>15</v>
      </c>
      <c r="E8772" s="4" t="s">
        <v>15</v>
      </c>
      <c r="F8772" s="4" t="s">
        <v>15</v>
      </c>
      <c r="G8772" s="4" t="s">
        <v>15</v>
      </c>
    </row>
    <row r="8773" spans="1:13">
      <c r="A8773" t="n">
        <v>83255</v>
      </c>
      <c r="B8773" s="26" t="n">
        <v>46</v>
      </c>
      <c r="C8773" s="7" t="n">
        <v>0</v>
      </c>
      <c r="D8773" s="7" t="n">
        <v>-10.5</v>
      </c>
      <c r="E8773" s="7" t="n">
        <v>4</v>
      </c>
      <c r="F8773" s="7" t="n">
        <v>-2.5</v>
      </c>
      <c r="G8773" s="7" t="n">
        <v>90</v>
      </c>
    </row>
    <row r="8774" spans="1:13">
      <c r="A8774" t="s">
        <v>4</v>
      </c>
      <c r="B8774" s="4" t="s">
        <v>5</v>
      </c>
      <c r="C8774" s="4" t="s">
        <v>10</v>
      </c>
      <c r="D8774" s="4" t="s">
        <v>7</v>
      </c>
      <c r="E8774" s="4" t="s">
        <v>7</v>
      </c>
      <c r="F8774" s="4" t="s">
        <v>8</v>
      </c>
    </row>
    <row r="8775" spans="1:13">
      <c r="A8775" t="n">
        <v>83274</v>
      </c>
      <c r="B8775" s="23" t="n">
        <v>20</v>
      </c>
      <c r="C8775" s="7" t="n">
        <v>0</v>
      </c>
      <c r="D8775" s="7" t="n">
        <v>3</v>
      </c>
      <c r="E8775" s="7" t="n">
        <v>10</v>
      </c>
      <c r="F8775" s="7" t="s">
        <v>289</v>
      </c>
    </row>
    <row r="8776" spans="1:13">
      <c r="A8776" t="s">
        <v>4</v>
      </c>
      <c r="B8776" s="4" t="s">
        <v>5</v>
      </c>
      <c r="C8776" s="4" t="s">
        <v>10</v>
      </c>
    </row>
    <row r="8777" spans="1:13">
      <c r="A8777" t="n">
        <v>83292</v>
      </c>
      <c r="B8777" s="27" t="n">
        <v>16</v>
      </c>
      <c r="C8777" s="7" t="n">
        <v>0</v>
      </c>
    </row>
    <row r="8778" spans="1:13">
      <c r="A8778" t="s">
        <v>4</v>
      </c>
      <c r="B8778" s="4" t="s">
        <v>5</v>
      </c>
      <c r="C8778" s="4" t="s">
        <v>7</v>
      </c>
      <c r="D8778" s="4" t="s">
        <v>7</v>
      </c>
      <c r="E8778" s="4" t="s">
        <v>15</v>
      </c>
      <c r="F8778" s="4" t="s">
        <v>15</v>
      </c>
      <c r="G8778" s="4" t="s">
        <v>15</v>
      </c>
      <c r="H8778" s="4" t="s">
        <v>10</v>
      </c>
    </row>
    <row r="8779" spans="1:13">
      <c r="A8779" t="n">
        <v>83295</v>
      </c>
      <c r="B8779" s="54" t="n">
        <v>45</v>
      </c>
      <c r="C8779" s="7" t="n">
        <v>2</v>
      </c>
      <c r="D8779" s="7" t="n">
        <v>3</v>
      </c>
      <c r="E8779" s="7" t="n">
        <v>-8.02000045776367</v>
      </c>
      <c r="F8779" s="7" t="n">
        <v>5.75</v>
      </c>
      <c r="G8779" s="7" t="n">
        <v>-2.53999996185303</v>
      </c>
      <c r="H8779" s="7" t="n">
        <v>0</v>
      </c>
    </row>
    <row r="8780" spans="1:13">
      <c r="A8780" t="s">
        <v>4</v>
      </c>
      <c r="B8780" s="4" t="s">
        <v>5</v>
      </c>
      <c r="C8780" s="4" t="s">
        <v>7</v>
      </c>
      <c r="D8780" s="4" t="s">
        <v>7</v>
      </c>
      <c r="E8780" s="4" t="s">
        <v>15</v>
      </c>
      <c r="F8780" s="4" t="s">
        <v>15</v>
      </c>
      <c r="G8780" s="4" t="s">
        <v>15</v>
      </c>
      <c r="H8780" s="4" t="s">
        <v>10</v>
      </c>
      <c r="I8780" s="4" t="s">
        <v>7</v>
      </c>
    </row>
    <row r="8781" spans="1:13">
      <c r="A8781" t="n">
        <v>83312</v>
      </c>
      <c r="B8781" s="54" t="n">
        <v>45</v>
      </c>
      <c r="C8781" s="7" t="n">
        <v>4</v>
      </c>
      <c r="D8781" s="7" t="n">
        <v>3</v>
      </c>
      <c r="E8781" s="7" t="n">
        <v>2</v>
      </c>
      <c r="F8781" s="7" t="n">
        <v>120</v>
      </c>
      <c r="G8781" s="7" t="n">
        <v>0</v>
      </c>
      <c r="H8781" s="7" t="n">
        <v>0</v>
      </c>
      <c r="I8781" s="7" t="n">
        <v>0</v>
      </c>
    </row>
    <row r="8782" spans="1:13">
      <c r="A8782" t="s">
        <v>4</v>
      </c>
      <c r="B8782" s="4" t="s">
        <v>5</v>
      </c>
      <c r="C8782" s="4" t="s">
        <v>7</v>
      </c>
      <c r="D8782" s="4" t="s">
        <v>7</v>
      </c>
      <c r="E8782" s="4" t="s">
        <v>15</v>
      </c>
      <c r="F8782" s="4" t="s">
        <v>10</v>
      </c>
    </row>
    <row r="8783" spans="1:13">
      <c r="A8783" t="n">
        <v>83330</v>
      </c>
      <c r="B8783" s="54" t="n">
        <v>45</v>
      </c>
      <c r="C8783" s="7" t="n">
        <v>5</v>
      </c>
      <c r="D8783" s="7" t="n">
        <v>3</v>
      </c>
      <c r="E8783" s="7" t="n">
        <v>3.29999995231628</v>
      </c>
      <c r="F8783" s="7" t="n">
        <v>0</v>
      </c>
    </row>
    <row r="8784" spans="1:13">
      <c r="A8784" t="s">
        <v>4</v>
      </c>
      <c r="B8784" s="4" t="s">
        <v>5</v>
      </c>
      <c r="C8784" s="4" t="s">
        <v>7</v>
      </c>
      <c r="D8784" s="4" t="s">
        <v>7</v>
      </c>
      <c r="E8784" s="4" t="s">
        <v>15</v>
      </c>
      <c r="F8784" s="4" t="s">
        <v>10</v>
      </c>
    </row>
    <row r="8785" spans="1:9">
      <c r="A8785" t="n">
        <v>83339</v>
      </c>
      <c r="B8785" s="54" t="n">
        <v>45</v>
      </c>
      <c r="C8785" s="7" t="n">
        <v>11</v>
      </c>
      <c r="D8785" s="7" t="n">
        <v>3</v>
      </c>
      <c r="E8785" s="7" t="n">
        <v>34</v>
      </c>
      <c r="F8785" s="7" t="n">
        <v>0</v>
      </c>
    </row>
    <row r="8786" spans="1:9">
      <c r="A8786" t="s">
        <v>4</v>
      </c>
      <c r="B8786" s="4" t="s">
        <v>5</v>
      </c>
      <c r="C8786" s="4" t="s">
        <v>7</v>
      </c>
      <c r="D8786" s="4" t="s">
        <v>7</v>
      </c>
      <c r="E8786" s="4" t="s">
        <v>15</v>
      </c>
      <c r="F8786" s="4" t="s">
        <v>15</v>
      </c>
      <c r="G8786" s="4" t="s">
        <v>15</v>
      </c>
      <c r="H8786" s="4" t="s">
        <v>10</v>
      </c>
    </row>
    <row r="8787" spans="1:9">
      <c r="A8787" t="n">
        <v>83348</v>
      </c>
      <c r="B8787" s="54" t="n">
        <v>45</v>
      </c>
      <c r="C8787" s="7" t="n">
        <v>2</v>
      </c>
      <c r="D8787" s="7" t="n">
        <v>3</v>
      </c>
      <c r="E8787" s="7" t="n">
        <v>-8.02999973297119</v>
      </c>
      <c r="F8787" s="7" t="n">
        <v>5.25</v>
      </c>
      <c r="G8787" s="7" t="n">
        <v>-2.54999995231628</v>
      </c>
      <c r="H8787" s="7" t="n">
        <v>3500</v>
      </c>
    </row>
    <row r="8788" spans="1:9">
      <c r="A8788" t="s">
        <v>4</v>
      </c>
      <c r="B8788" s="4" t="s">
        <v>5</v>
      </c>
      <c r="C8788" s="4" t="s">
        <v>7</v>
      </c>
      <c r="D8788" s="4" t="s">
        <v>10</v>
      </c>
      <c r="E8788" s="4" t="s">
        <v>15</v>
      </c>
    </row>
    <row r="8789" spans="1:9">
      <c r="A8789" t="n">
        <v>83365</v>
      </c>
      <c r="B8789" s="41" t="n">
        <v>58</v>
      </c>
      <c r="C8789" s="7" t="n">
        <v>100</v>
      </c>
      <c r="D8789" s="7" t="n">
        <v>1000</v>
      </c>
      <c r="E8789" s="7" t="n">
        <v>1</v>
      </c>
    </row>
    <row r="8790" spans="1:9">
      <c r="A8790" t="s">
        <v>4</v>
      </c>
      <c r="B8790" s="4" t="s">
        <v>5</v>
      </c>
      <c r="C8790" s="4" t="s">
        <v>7</v>
      </c>
      <c r="D8790" s="4" t="s">
        <v>10</v>
      </c>
    </row>
    <row r="8791" spans="1:9">
      <c r="A8791" t="n">
        <v>83373</v>
      </c>
      <c r="B8791" s="41" t="n">
        <v>58</v>
      </c>
      <c r="C8791" s="7" t="n">
        <v>255</v>
      </c>
      <c r="D8791" s="7" t="n">
        <v>0</v>
      </c>
    </row>
    <row r="8792" spans="1:9">
      <c r="A8792" t="s">
        <v>4</v>
      </c>
      <c r="B8792" s="4" t="s">
        <v>5</v>
      </c>
      <c r="C8792" s="4" t="s">
        <v>8</v>
      </c>
      <c r="D8792" s="4" t="s">
        <v>8</v>
      </c>
    </row>
    <row r="8793" spans="1:9">
      <c r="A8793" t="n">
        <v>83377</v>
      </c>
      <c r="B8793" s="70" t="n">
        <v>70</v>
      </c>
      <c r="C8793" s="7" t="s">
        <v>29</v>
      </c>
      <c r="D8793" s="7" t="s">
        <v>525</v>
      </c>
    </row>
    <row r="8794" spans="1:9">
      <c r="A8794" t="s">
        <v>4</v>
      </c>
      <c r="B8794" s="4" t="s">
        <v>5</v>
      </c>
      <c r="C8794" s="4" t="s">
        <v>10</v>
      </c>
    </row>
    <row r="8795" spans="1:9">
      <c r="A8795" t="n">
        <v>83391</v>
      </c>
      <c r="B8795" s="27" t="n">
        <v>16</v>
      </c>
      <c r="C8795" s="7" t="n">
        <v>500</v>
      </c>
    </row>
    <row r="8796" spans="1:9">
      <c r="A8796" t="s">
        <v>4</v>
      </c>
      <c r="B8796" s="4" t="s">
        <v>5</v>
      </c>
      <c r="C8796" s="4" t="s">
        <v>10</v>
      </c>
      <c r="D8796" s="4" t="s">
        <v>10</v>
      </c>
      <c r="E8796" s="4" t="s">
        <v>15</v>
      </c>
      <c r="F8796" s="4" t="s">
        <v>15</v>
      </c>
      <c r="G8796" s="4" t="s">
        <v>15</v>
      </c>
      <c r="H8796" s="4" t="s">
        <v>15</v>
      </c>
      <c r="I8796" s="4" t="s">
        <v>7</v>
      </c>
      <c r="J8796" s="4" t="s">
        <v>10</v>
      </c>
    </row>
    <row r="8797" spans="1:9">
      <c r="A8797" t="n">
        <v>83394</v>
      </c>
      <c r="B8797" s="67" t="n">
        <v>55</v>
      </c>
      <c r="C8797" s="7" t="n">
        <v>0</v>
      </c>
      <c r="D8797" s="7" t="n">
        <v>65024</v>
      </c>
      <c r="E8797" s="7" t="n">
        <v>0</v>
      </c>
      <c r="F8797" s="7" t="n">
        <v>0</v>
      </c>
      <c r="G8797" s="7" t="n">
        <v>2.5</v>
      </c>
      <c r="H8797" s="7" t="n">
        <v>1.5</v>
      </c>
      <c r="I8797" s="7" t="n">
        <v>1</v>
      </c>
      <c r="J8797" s="7" t="n">
        <v>0</v>
      </c>
    </row>
    <row r="8798" spans="1:9">
      <c r="A8798" t="s">
        <v>4</v>
      </c>
      <c r="B8798" s="4" t="s">
        <v>5</v>
      </c>
      <c r="C8798" s="4" t="s">
        <v>10</v>
      </c>
      <c r="D8798" s="4" t="s">
        <v>7</v>
      </c>
    </row>
    <row r="8799" spans="1:9">
      <c r="A8799" t="n">
        <v>83418</v>
      </c>
      <c r="B8799" s="68" t="n">
        <v>56</v>
      </c>
      <c r="C8799" s="7" t="n">
        <v>0</v>
      </c>
      <c r="D8799" s="7" t="n">
        <v>0</v>
      </c>
    </row>
    <row r="8800" spans="1:9">
      <c r="A8800" t="s">
        <v>4</v>
      </c>
      <c r="B8800" s="4" t="s">
        <v>5</v>
      </c>
      <c r="C8800" s="4" t="s">
        <v>10</v>
      </c>
      <c r="D8800" s="4" t="s">
        <v>7</v>
      </c>
      <c r="E8800" s="4" t="s">
        <v>8</v>
      </c>
      <c r="F8800" s="4" t="s">
        <v>15</v>
      </c>
      <c r="G8800" s="4" t="s">
        <v>15</v>
      </c>
      <c r="H8800" s="4" t="s">
        <v>15</v>
      </c>
    </row>
    <row r="8801" spans="1:10">
      <c r="A8801" t="n">
        <v>83422</v>
      </c>
      <c r="B8801" s="30" t="n">
        <v>48</v>
      </c>
      <c r="C8801" s="7" t="n">
        <v>0</v>
      </c>
      <c r="D8801" s="7" t="n">
        <v>0</v>
      </c>
      <c r="E8801" s="7" t="s">
        <v>388</v>
      </c>
      <c r="F8801" s="7" t="n">
        <v>-1</v>
      </c>
      <c r="G8801" s="7" t="n">
        <v>1</v>
      </c>
      <c r="H8801" s="7" t="n">
        <v>0</v>
      </c>
    </row>
    <row r="8802" spans="1:10">
      <c r="A8802" t="s">
        <v>4</v>
      </c>
      <c r="B8802" s="4" t="s">
        <v>5</v>
      </c>
      <c r="C8802" s="4" t="s">
        <v>7</v>
      </c>
      <c r="D8802" s="4" t="s">
        <v>10</v>
      </c>
    </row>
    <row r="8803" spans="1:10">
      <c r="A8803" t="n">
        <v>83447</v>
      </c>
      <c r="B8803" s="54" t="n">
        <v>45</v>
      </c>
      <c r="C8803" s="7" t="n">
        <v>7</v>
      </c>
      <c r="D8803" s="7" t="n">
        <v>255</v>
      </c>
    </row>
    <row r="8804" spans="1:10">
      <c r="A8804" t="s">
        <v>4</v>
      </c>
      <c r="B8804" s="4" t="s">
        <v>5</v>
      </c>
      <c r="C8804" s="4" t="s">
        <v>7</v>
      </c>
      <c r="D8804" s="4" t="s">
        <v>10</v>
      </c>
      <c r="E8804" s="4" t="s">
        <v>8</v>
      </c>
    </row>
    <row r="8805" spans="1:10">
      <c r="A8805" t="n">
        <v>83451</v>
      </c>
      <c r="B8805" s="32" t="n">
        <v>51</v>
      </c>
      <c r="C8805" s="7" t="n">
        <v>4</v>
      </c>
      <c r="D8805" s="7" t="n">
        <v>0</v>
      </c>
      <c r="E8805" s="7" t="s">
        <v>783</v>
      </c>
    </row>
    <row r="8806" spans="1:10">
      <c r="A8806" t="s">
        <v>4</v>
      </c>
      <c r="B8806" s="4" t="s">
        <v>5</v>
      </c>
      <c r="C8806" s="4" t="s">
        <v>10</v>
      </c>
    </row>
    <row r="8807" spans="1:10">
      <c r="A8807" t="n">
        <v>83466</v>
      </c>
      <c r="B8807" s="27" t="n">
        <v>16</v>
      </c>
      <c r="C8807" s="7" t="n">
        <v>0</v>
      </c>
    </row>
    <row r="8808" spans="1:10">
      <c r="A8808" t="s">
        <v>4</v>
      </c>
      <c r="B8808" s="4" t="s">
        <v>5</v>
      </c>
      <c r="C8808" s="4" t="s">
        <v>10</v>
      </c>
      <c r="D8808" s="4" t="s">
        <v>59</v>
      </c>
      <c r="E8808" s="4" t="s">
        <v>7</v>
      </c>
      <c r="F8808" s="4" t="s">
        <v>7</v>
      </c>
      <c r="G8808" s="4" t="s">
        <v>59</v>
      </c>
      <c r="H8808" s="4" t="s">
        <v>7</v>
      </c>
      <c r="I8808" s="4" t="s">
        <v>7</v>
      </c>
      <c r="J8808" s="4" t="s">
        <v>59</v>
      </c>
      <c r="K8808" s="4" t="s">
        <v>7</v>
      </c>
      <c r="L8808" s="4" t="s">
        <v>7</v>
      </c>
      <c r="M8808" s="4" t="s">
        <v>59</v>
      </c>
      <c r="N8808" s="4" t="s">
        <v>7</v>
      </c>
      <c r="O8808" s="4" t="s">
        <v>7</v>
      </c>
    </row>
    <row r="8809" spans="1:10">
      <c r="A8809" t="n">
        <v>83469</v>
      </c>
      <c r="B8809" s="37" t="n">
        <v>26</v>
      </c>
      <c r="C8809" s="7" t="n">
        <v>0</v>
      </c>
      <c r="D8809" s="7" t="s">
        <v>784</v>
      </c>
      <c r="E8809" s="7" t="n">
        <v>2</v>
      </c>
      <c r="F8809" s="7" t="n">
        <v>3</v>
      </c>
      <c r="G8809" s="7" t="s">
        <v>785</v>
      </c>
      <c r="H8809" s="7" t="n">
        <v>2</v>
      </c>
      <c r="I8809" s="7" t="n">
        <v>3</v>
      </c>
      <c r="J8809" s="7" t="s">
        <v>786</v>
      </c>
      <c r="K8809" s="7" t="n">
        <v>2</v>
      </c>
      <c r="L8809" s="7" t="n">
        <v>3</v>
      </c>
      <c r="M8809" s="7" t="s">
        <v>787</v>
      </c>
      <c r="N8809" s="7" t="n">
        <v>2</v>
      </c>
      <c r="O8809" s="7" t="n">
        <v>0</v>
      </c>
    </row>
    <row r="8810" spans="1:10">
      <c r="A8810" t="s">
        <v>4</v>
      </c>
      <c r="B8810" s="4" t="s">
        <v>5</v>
      </c>
    </row>
    <row r="8811" spans="1:10">
      <c r="A8811" t="n">
        <v>83758</v>
      </c>
      <c r="B8811" s="38" t="n">
        <v>28</v>
      </c>
    </row>
    <row r="8812" spans="1:10">
      <c r="A8812" t="s">
        <v>4</v>
      </c>
      <c r="B8812" s="4" t="s">
        <v>5</v>
      </c>
      <c r="C8812" s="4" t="s">
        <v>7</v>
      </c>
      <c r="D8812" s="4" t="s">
        <v>10</v>
      </c>
      <c r="E8812" s="4" t="s">
        <v>15</v>
      </c>
    </row>
    <row r="8813" spans="1:10">
      <c r="A8813" t="n">
        <v>83759</v>
      </c>
      <c r="B8813" s="41" t="n">
        <v>58</v>
      </c>
      <c r="C8813" s="7" t="n">
        <v>0</v>
      </c>
      <c r="D8813" s="7" t="n">
        <v>1000</v>
      </c>
      <c r="E8813" s="7" t="n">
        <v>1</v>
      </c>
    </row>
    <row r="8814" spans="1:10">
      <c r="A8814" t="s">
        <v>4</v>
      </c>
      <c r="B8814" s="4" t="s">
        <v>5</v>
      </c>
      <c r="C8814" s="4" t="s">
        <v>7</v>
      </c>
      <c r="D8814" s="4" t="s">
        <v>10</v>
      </c>
    </row>
    <row r="8815" spans="1:10">
      <c r="A8815" t="n">
        <v>83767</v>
      </c>
      <c r="B8815" s="41" t="n">
        <v>58</v>
      </c>
      <c r="C8815" s="7" t="n">
        <v>255</v>
      </c>
      <c r="D8815" s="7" t="n">
        <v>0</v>
      </c>
    </row>
    <row r="8816" spans="1:10">
      <c r="A8816" t="s">
        <v>4</v>
      </c>
      <c r="B8816" s="4" t="s">
        <v>5</v>
      </c>
      <c r="C8816" s="4" t="s">
        <v>7</v>
      </c>
      <c r="D8816" s="4" t="s">
        <v>10</v>
      </c>
    </row>
    <row r="8817" spans="1:15">
      <c r="A8817" t="n">
        <v>83771</v>
      </c>
      <c r="B8817" s="17" t="n">
        <v>49</v>
      </c>
      <c r="C8817" s="7" t="n">
        <v>6</v>
      </c>
      <c r="D8817" s="7" t="n">
        <v>1</v>
      </c>
    </row>
    <row r="8818" spans="1:15">
      <c r="A8818" t="s">
        <v>4</v>
      </c>
      <c r="B8818" s="4" t="s">
        <v>5</v>
      </c>
      <c r="C8818" s="4" t="s">
        <v>7</v>
      </c>
      <c r="D8818" s="4" t="s">
        <v>10</v>
      </c>
      <c r="E8818" s="4" t="s">
        <v>10</v>
      </c>
    </row>
    <row r="8819" spans="1:15">
      <c r="A8819" t="n">
        <v>83775</v>
      </c>
      <c r="B8819" s="17" t="n">
        <v>49</v>
      </c>
      <c r="C8819" s="7" t="n">
        <v>5</v>
      </c>
      <c r="D8819" s="7" t="n">
        <v>120</v>
      </c>
      <c r="E8819" s="7" t="n">
        <v>122</v>
      </c>
    </row>
    <row r="8820" spans="1:15">
      <c r="A8820" t="s">
        <v>4</v>
      </c>
      <c r="B8820" s="4" t="s">
        <v>5</v>
      </c>
      <c r="C8820" s="4" t="s">
        <v>7</v>
      </c>
      <c r="D8820" s="4" t="s">
        <v>8</v>
      </c>
    </row>
    <row r="8821" spans="1:15">
      <c r="A8821" t="n">
        <v>83781</v>
      </c>
      <c r="B8821" s="6" t="n">
        <v>2</v>
      </c>
      <c r="C8821" s="7" t="n">
        <v>11</v>
      </c>
      <c r="D8821" s="7" t="s">
        <v>788</v>
      </c>
    </row>
    <row r="8822" spans="1:15">
      <c r="A8822" t="s">
        <v>4</v>
      </c>
      <c r="B8822" s="4" t="s">
        <v>5</v>
      </c>
      <c r="C8822" s="4" t="s">
        <v>7</v>
      </c>
      <c r="D8822" s="4" t="s">
        <v>7</v>
      </c>
      <c r="E8822" s="4" t="s">
        <v>16</v>
      </c>
      <c r="F8822" s="4" t="s">
        <v>7</v>
      </c>
      <c r="G8822" s="4" t="s">
        <v>7</v>
      </c>
    </row>
    <row r="8823" spans="1:15">
      <c r="A8823" t="n">
        <v>83798</v>
      </c>
      <c r="B8823" s="71" t="n">
        <v>8</v>
      </c>
      <c r="C8823" s="7" t="n">
        <v>9</v>
      </c>
      <c r="D8823" s="7" t="n">
        <v>0</v>
      </c>
      <c r="E8823" s="7" t="n">
        <v>4</v>
      </c>
      <c r="F8823" s="7" t="n">
        <v>19</v>
      </c>
      <c r="G8823" s="7" t="n">
        <v>1</v>
      </c>
    </row>
    <row r="8824" spans="1:15">
      <c r="A8824" t="s">
        <v>4</v>
      </c>
      <c r="B8824" s="4" t="s">
        <v>5</v>
      </c>
      <c r="C8824" s="4" t="s">
        <v>10</v>
      </c>
    </row>
    <row r="8825" spans="1:15">
      <c r="A8825" t="n">
        <v>83807</v>
      </c>
      <c r="B8825" s="11" t="n">
        <v>12</v>
      </c>
      <c r="C8825" s="7" t="n">
        <v>8512</v>
      </c>
    </row>
    <row r="8826" spans="1:15">
      <c r="A8826" t="s">
        <v>4</v>
      </c>
      <c r="B8826" s="4" t="s">
        <v>5</v>
      </c>
      <c r="C8826" s="4" t="s">
        <v>10</v>
      </c>
    </row>
    <row r="8827" spans="1:15">
      <c r="A8827" t="n">
        <v>83810</v>
      </c>
      <c r="B8827" s="11" t="n">
        <v>12</v>
      </c>
      <c r="C8827" s="7" t="n">
        <v>8958</v>
      </c>
    </row>
    <row r="8828" spans="1:15">
      <c r="A8828" t="s">
        <v>4</v>
      </c>
      <c r="B8828" s="4" t="s">
        <v>5</v>
      </c>
      <c r="C8828" s="4" t="s">
        <v>10</v>
      </c>
      <c r="D8828" s="4" t="s">
        <v>7</v>
      </c>
      <c r="E8828" s="4" t="s">
        <v>10</v>
      </c>
    </row>
    <row r="8829" spans="1:15">
      <c r="A8829" t="n">
        <v>83813</v>
      </c>
      <c r="B8829" s="60" t="n">
        <v>104</v>
      </c>
      <c r="C8829" s="7" t="n">
        <v>111</v>
      </c>
      <c r="D8829" s="7" t="n">
        <v>1</v>
      </c>
      <c r="E8829" s="7" t="n">
        <v>19</v>
      </c>
    </row>
    <row r="8830" spans="1:15">
      <c r="A8830" t="s">
        <v>4</v>
      </c>
      <c r="B8830" s="4" t="s">
        <v>5</v>
      </c>
    </row>
    <row r="8831" spans="1:15">
      <c r="A8831" t="n">
        <v>83819</v>
      </c>
      <c r="B8831" s="5" t="n">
        <v>1</v>
      </c>
    </row>
    <row r="8832" spans="1:15">
      <c r="A8832" t="s">
        <v>4</v>
      </c>
      <c r="B8832" s="4" t="s">
        <v>5</v>
      </c>
      <c r="C8832" s="4" t="s">
        <v>10</v>
      </c>
      <c r="D8832" s="4" t="s">
        <v>7</v>
      </c>
      <c r="E8832" s="4" t="s">
        <v>7</v>
      </c>
    </row>
    <row r="8833" spans="1:7">
      <c r="A8833" t="n">
        <v>83820</v>
      </c>
      <c r="B8833" s="60" t="n">
        <v>104</v>
      </c>
      <c r="C8833" s="7" t="n">
        <v>111</v>
      </c>
      <c r="D8833" s="7" t="n">
        <v>3</v>
      </c>
      <c r="E8833" s="7" t="n">
        <v>2</v>
      </c>
    </row>
    <row r="8834" spans="1:7">
      <c r="A8834" t="s">
        <v>4</v>
      </c>
      <c r="B8834" s="4" t="s">
        <v>5</v>
      </c>
    </row>
    <row r="8835" spans="1:7">
      <c r="A8835" t="n">
        <v>83825</v>
      </c>
      <c r="B8835" s="5" t="n">
        <v>1</v>
      </c>
    </row>
    <row r="8836" spans="1:7">
      <c r="A8836" t="s">
        <v>4</v>
      </c>
      <c r="B8836" s="4" t="s">
        <v>5</v>
      </c>
      <c r="C8836" s="4" t="s">
        <v>10</v>
      </c>
      <c r="D8836" s="4" t="s">
        <v>7</v>
      </c>
      <c r="E8836" s="4" t="s">
        <v>7</v>
      </c>
    </row>
    <row r="8837" spans="1:7">
      <c r="A8837" t="n">
        <v>83826</v>
      </c>
      <c r="B8837" s="60" t="n">
        <v>104</v>
      </c>
      <c r="C8837" s="7" t="n">
        <v>112</v>
      </c>
      <c r="D8837" s="7" t="n">
        <v>3</v>
      </c>
      <c r="E8837" s="7" t="n">
        <v>1</v>
      </c>
    </row>
    <row r="8838" spans="1:7">
      <c r="A8838" t="s">
        <v>4</v>
      </c>
      <c r="B8838" s="4" t="s">
        <v>5</v>
      </c>
    </row>
    <row r="8839" spans="1:7">
      <c r="A8839" t="n">
        <v>83831</v>
      </c>
      <c r="B8839" s="5" t="n">
        <v>1</v>
      </c>
    </row>
    <row r="8840" spans="1:7">
      <c r="A8840" t="s">
        <v>4</v>
      </c>
      <c r="B8840" s="4" t="s">
        <v>5</v>
      </c>
      <c r="C8840" s="4" t="s">
        <v>10</v>
      </c>
      <c r="D8840" s="4" t="s">
        <v>7</v>
      </c>
      <c r="E8840" s="4" t="s">
        <v>10</v>
      </c>
    </row>
    <row r="8841" spans="1:7">
      <c r="A8841" t="n">
        <v>83832</v>
      </c>
      <c r="B8841" s="60" t="n">
        <v>104</v>
      </c>
      <c r="C8841" s="7" t="n">
        <v>112</v>
      </c>
      <c r="D8841" s="7" t="n">
        <v>1</v>
      </c>
      <c r="E8841" s="7" t="n">
        <v>0</v>
      </c>
    </row>
    <row r="8842" spans="1:7">
      <c r="A8842" t="s">
        <v>4</v>
      </c>
      <c r="B8842" s="4" t="s">
        <v>5</v>
      </c>
    </row>
    <row r="8843" spans="1:7">
      <c r="A8843" t="n">
        <v>83838</v>
      </c>
      <c r="B8843" s="5" t="n">
        <v>1</v>
      </c>
    </row>
    <row r="8844" spans="1:7">
      <c r="A8844" t="s">
        <v>4</v>
      </c>
      <c r="B8844" s="4" t="s">
        <v>5</v>
      </c>
      <c r="C8844" s="4" t="s">
        <v>7</v>
      </c>
      <c r="D8844" s="4" t="s">
        <v>10</v>
      </c>
      <c r="E8844" s="4" t="s">
        <v>10</v>
      </c>
    </row>
    <row r="8845" spans="1:7">
      <c r="A8845" t="n">
        <v>83839</v>
      </c>
      <c r="B8845" s="72" t="n">
        <v>135</v>
      </c>
      <c r="C8845" s="7" t="n">
        <v>0</v>
      </c>
      <c r="D8845" s="7" t="n">
        <v>11</v>
      </c>
      <c r="E8845" s="7" t="n">
        <v>1</v>
      </c>
    </row>
    <row r="8846" spans="1:7">
      <c r="A8846" t="s">
        <v>4</v>
      </c>
      <c r="B8846" s="4" t="s">
        <v>5</v>
      </c>
      <c r="C8846" s="4" t="s">
        <v>7</v>
      </c>
      <c r="D8846" s="4" t="s">
        <v>10</v>
      </c>
      <c r="E8846" s="4" t="s">
        <v>7</v>
      </c>
      <c r="F8846" s="4" t="s">
        <v>11</v>
      </c>
    </row>
    <row r="8847" spans="1:7">
      <c r="A8847" t="n">
        <v>83845</v>
      </c>
      <c r="B8847" s="9" t="n">
        <v>5</v>
      </c>
      <c r="C8847" s="7" t="n">
        <v>30</v>
      </c>
      <c r="D8847" s="7" t="n">
        <v>6506</v>
      </c>
      <c r="E8847" s="7" t="n">
        <v>1</v>
      </c>
      <c r="F8847" s="10" t="n">
        <f t="normal" ca="1">A8853</f>
        <v>0</v>
      </c>
    </row>
    <row r="8848" spans="1:7">
      <c r="A8848" t="s">
        <v>4</v>
      </c>
      <c r="B8848" s="4" t="s">
        <v>5</v>
      </c>
      <c r="C8848" s="4" t="s">
        <v>10</v>
      </c>
      <c r="D8848" s="4" t="s">
        <v>10</v>
      </c>
    </row>
    <row r="8849" spans="1:6">
      <c r="A8849" t="n">
        <v>83854</v>
      </c>
      <c r="B8849" s="73" t="n">
        <v>126</v>
      </c>
      <c r="C8849" s="7" t="n">
        <v>15</v>
      </c>
      <c r="D8849" s="7" t="n">
        <v>6529</v>
      </c>
    </row>
    <row r="8850" spans="1:6">
      <c r="A8850" t="s">
        <v>4</v>
      </c>
      <c r="B8850" s="4" t="s">
        <v>5</v>
      </c>
      <c r="C8850" s="4" t="s">
        <v>11</v>
      </c>
    </row>
    <row r="8851" spans="1:6">
      <c r="A8851" t="n">
        <v>83859</v>
      </c>
      <c r="B8851" s="12" t="n">
        <v>3</v>
      </c>
      <c r="C8851" s="10" t="n">
        <f t="normal" ca="1">A8855</f>
        <v>0</v>
      </c>
    </row>
    <row r="8852" spans="1:6">
      <c r="A8852" t="s">
        <v>4</v>
      </c>
      <c r="B8852" s="4" t="s">
        <v>5</v>
      </c>
      <c r="C8852" s="4" t="s">
        <v>10</v>
      </c>
      <c r="D8852" s="4" t="s">
        <v>10</v>
      </c>
    </row>
    <row r="8853" spans="1:6">
      <c r="A8853" t="n">
        <v>83864</v>
      </c>
      <c r="B8853" s="73" t="n">
        <v>126</v>
      </c>
      <c r="C8853" s="7" t="n">
        <v>7</v>
      </c>
      <c r="D8853" s="7" t="n">
        <v>6529</v>
      </c>
    </row>
    <row r="8854" spans="1:6">
      <c r="A8854" t="s">
        <v>4</v>
      </c>
      <c r="B8854" s="4" t="s">
        <v>5</v>
      </c>
      <c r="C8854" s="4" t="s">
        <v>8</v>
      </c>
      <c r="D8854" s="4" t="s">
        <v>8</v>
      </c>
    </row>
    <row r="8855" spans="1:6">
      <c r="A8855" t="n">
        <v>83869</v>
      </c>
      <c r="B8855" s="70" t="n">
        <v>70</v>
      </c>
      <c r="C8855" s="7" t="s">
        <v>29</v>
      </c>
      <c r="D8855" s="7" t="s">
        <v>530</v>
      </c>
    </row>
    <row r="8856" spans="1:6">
      <c r="A8856" t="s">
        <v>4</v>
      </c>
      <c r="B8856" s="4" t="s">
        <v>5</v>
      </c>
      <c r="C8856" s="4" t="s">
        <v>7</v>
      </c>
      <c r="D8856" s="4" t="s">
        <v>10</v>
      </c>
      <c r="E8856" s="4" t="s">
        <v>10</v>
      </c>
      <c r="F8856" s="4" t="s">
        <v>10</v>
      </c>
    </row>
    <row r="8857" spans="1:6">
      <c r="A8857" t="n">
        <v>83882</v>
      </c>
      <c r="B8857" s="61" t="n">
        <v>63</v>
      </c>
      <c r="C8857" s="7" t="n">
        <v>0</v>
      </c>
      <c r="D8857" s="7" t="n">
        <v>11</v>
      </c>
      <c r="E8857" s="7" t="n">
        <v>0</v>
      </c>
      <c r="F8857" s="7" t="n">
        <v>77</v>
      </c>
    </row>
    <row r="8858" spans="1:6">
      <c r="A8858" t="s">
        <v>4</v>
      </c>
      <c r="B8858" s="4" t="s">
        <v>5</v>
      </c>
      <c r="C8858" s="4" t="s">
        <v>7</v>
      </c>
      <c r="D8858" s="4" t="s">
        <v>10</v>
      </c>
      <c r="E8858" s="4" t="s">
        <v>16</v>
      </c>
    </row>
    <row r="8859" spans="1:6">
      <c r="A8859" t="n">
        <v>83890</v>
      </c>
      <c r="B8859" s="75" t="n">
        <v>101</v>
      </c>
      <c r="C8859" s="7" t="n">
        <v>0</v>
      </c>
      <c r="D8859" s="7" t="n">
        <v>1756</v>
      </c>
      <c r="E8859" s="7" t="n">
        <v>1</v>
      </c>
    </row>
    <row r="8860" spans="1:6">
      <c r="A8860" t="s">
        <v>4</v>
      </c>
      <c r="B8860" s="4" t="s">
        <v>5</v>
      </c>
      <c r="C8860" s="4" t="s">
        <v>7</v>
      </c>
      <c r="D8860" s="4" t="s">
        <v>10</v>
      </c>
      <c r="E8860" s="4" t="s">
        <v>16</v>
      </c>
    </row>
    <row r="8861" spans="1:6">
      <c r="A8861" t="n">
        <v>83898</v>
      </c>
      <c r="B8861" s="75" t="n">
        <v>101</v>
      </c>
      <c r="C8861" s="7" t="n">
        <v>0</v>
      </c>
      <c r="D8861" s="7" t="n">
        <v>406</v>
      </c>
      <c r="E8861" s="7" t="n">
        <v>1</v>
      </c>
    </row>
    <row r="8862" spans="1:6">
      <c r="A8862" t="s">
        <v>4</v>
      </c>
      <c r="B8862" s="4" t="s">
        <v>5</v>
      </c>
      <c r="C8862" s="4" t="s">
        <v>7</v>
      </c>
      <c r="D8862" s="4" t="s">
        <v>10</v>
      </c>
      <c r="E8862" s="4" t="s">
        <v>16</v>
      </c>
    </row>
    <row r="8863" spans="1:6">
      <c r="A8863" t="n">
        <v>83906</v>
      </c>
      <c r="B8863" s="75" t="n">
        <v>101</v>
      </c>
      <c r="C8863" s="7" t="n">
        <v>0</v>
      </c>
      <c r="D8863" s="7" t="n">
        <v>556</v>
      </c>
      <c r="E8863" s="7" t="n">
        <v>1</v>
      </c>
    </row>
    <row r="8864" spans="1:6">
      <c r="A8864" t="s">
        <v>4</v>
      </c>
      <c r="B8864" s="4" t="s">
        <v>5</v>
      </c>
      <c r="C8864" s="4" t="s">
        <v>7</v>
      </c>
      <c r="D8864" s="4" t="s">
        <v>10</v>
      </c>
      <c r="E8864" s="4" t="s">
        <v>10</v>
      </c>
      <c r="F8864" s="4" t="s">
        <v>7</v>
      </c>
    </row>
    <row r="8865" spans="1:6">
      <c r="A8865" t="n">
        <v>83914</v>
      </c>
      <c r="B8865" s="76" t="n">
        <v>102</v>
      </c>
      <c r="C8865" s="7" t="n">
        <v>0</v>
      </c>
      <c r="D8865" s="7" t="n">
        <v>11</v>
      </c>
      <c r="E8865" s="7" t="n">
        <v>1756</v>
      </c>
      <c r="F8865" s="7" t="n">
        <v>255</v>
      </c>
    </row>
    <row r="8866" spans="1:6">
      <c r="A8866" t="s">
        <v>4</v>
      </c>
      <c r="B8866" s="4" t="s">
        <v>5</v>
      </c>
      <c r="C8866" s="4" t="s">
        <v>7</v>
      </c>
      <c r="D8866" s="4" t="s">
        <v>10</v>
      </c>
      <c r="E8866" s="4" t="s">
        <v>10</v>
      </c>
      <c r="F8866" s="4" t="s">
        <v>7</v>
      </c>
    </row>
    <row r="8867" spans="1:6">
      <c r="A8867" t="n">
        <v>83921</v>
      </c>
      <c r="B8867" s="76" t="n">
        <v>102</v>
      </c>
      <c r="C8867" s="7" t="n">
        <v>0</v>
      </c>
      <c r="D8867" s="7" t="n">
        <v>11</v>
      </c>
      <c r="E8867" s="7" t="n">
        <v>406</v>
      </c>
      <c r="F8867" s="7" t="n">
        <v>255</v>
      </c>
    </row>
    <row r="8868" spans="1:6">
      <c r="A8868" t="s">
        <v>4</v>
      </c>
      <c r="B8868" s="4" t="s">
        <v>5</v>
      </c>
      <c r="C8868" s="4" t="s">
        <v>7</v>
      </c>
      <c r="D8868" s="4" t="s">
        <v>10</v>
      </c>
      <c r="E8868" s="4" t="s">
        <v>10</v>
      </c>
      <c r="F8868" s="4" t="s">
        <v>7</v>
      </c>
    </row>
    <row r="8869" spans="1:6">
      <c r="A8869" t="n">
        <v>83928</v>
      </c>
      <c r="B8869" s="76" t="n">
        <v>102</v>
      </c>
      <c r="C8869" s="7" t="n">
        <v>0</v>
      </c>
      <c r="D8869" s="7" t="n">
        <v>11</v>
      </c>
      <c r="E8869" s="7" t="n">
        <v>556</v>
      </c>
      <c r="F8869" s="7" t="n">
        <v>255</v>
      </c>
    </row>
    <row r="8870" spans="1:6">
      <c r="A8870" t="s">
        <v>4</v>
      </c>
      <c r="B8870" s="4" t="s">
        <v>5</v>
      </c>
      <c r="C8870" s="4" t="s">
        <v>7</v>
      </c>
      <c r="D8870" s="4" t="s">
        <v>10</v>
      </c>
      <c r="E8870" s="4" t="s">
        <v>16</v>
      </c>
    </row>
    <row r="8871" spans="1:6">
      <c r="A8871" t="n">
        <v>83935</v>
      </c>
      <c r="B8871" s="75" t="n">
        <v>101</v>
      </c>
      <c r="C8871" s="7" t="n">
        <v>0</v>
      </c>
      <c r="D8871" s="7" t="n">
        <v>3712</v>
      </c>
      <c r="E8871" s="7" t="n">
        <v>1</v>
      </c>
    </row>
    <row r="8872" spans="1:6">
      <c r="A8872" t="s">
        <v>4</v>
      </c>
      <c r="B8872" s="4" t="s">
        <v>5</v>
      </c>
      <c r="C8872" s="4" t="s">
        <v>7</v>
      </c>
      <c r="D8872" s="4" t="s">
        <v>10</v>
      </c>
      <c r="E8872" s="4" t="s">
        <v>7</v>
      </c>
      <c r="F8872" s="4" t="s">
        <v>7</v>
      </c>
      <c r="G8872" s="4" t="s">
        <v>7</v>
      </c>
    </row>
    <row r="8873" spans="1:6">
      <c r="A8873" t="n">
        <v>83943</v>
      </c>
      <c r="B8873" s="76" t="n">
        <v>102</v>
      </c>
      <c r="C8873" s="7" t="n">
        <v>6</v>
      </c>
      <c r="D8873" s="7" t="n">
        <v>11</v>
      </c>
      <c r="E8873" s="7" t="n">
        <v>255</v>
      </c>
      <c r="F8873" s="7" t="n">
        <v>1</v>
      </c>
      <c r="G8873" s="7" t="n">
        <v>1</v>
      </c>
    </row>
    <row r="8874" spans="1:6">
      <c r="A8874" t="s">
        <v>4</v>
      </c>
      <c r="B8874" s="4" t="s">
        <v>5</v>
      </c>
      <c r="C8874" s="4" t="s">
        <v>7</v>
      </c>
      <c r="D8874" s="4" t="s">
        <v>10</v>
      </c>
      <c r="E8874" s="4" t="s">
        <v>7</v>
      </c>
      <c r="F8874" s="4" t="s">
        <v>7</v>
      </c>
      <c r="G8874" s="4" t="s">
        <v>7</v>
      </c>
    </row>
    <row r="8875" spans="1:6">
      <c r="A8875" t="n">
        <v>83950</v>
      </c>
      <c r="B8875" s="76" t="n">
        <v>102</v>
      </c>
      <c r="C8875" s="7" t="n">
        <v>6</v>
      </c>
      <c r="D8875" s="7" t="n">
        <v>11</v>
      </c>
      <c r="E8875" s="7" t="n">
        <v>1</v>
      </c>
      <c r="F8875" s="7" t="n">
        <v>2</v>
      </c>
      <c r="G8875" s="7" t="n">
        <v>1</v>
      </c>
    </row>
    <row r="8876" spans="1:6">
      <c r="A8876" t="s">
        <v>4</v>
      </c>
      <c r="B8876" s="4" t="s">
        <v>5</v>
      </c>
      <c r="C8876" s="4" t="s">
        <v>7</v>
      </c>
      <c r="D8876" s="4" t="s">
        <v>10</v>
      </c>
      <c r="E8876" s="4" t="s">
        <v>7</v>
      </c>
      <c r="F8876" s="4" t="s">
        <v>7</v>
      </c>
      <c r="G8876" s="4" t="s">
        <v>7</v>
      </c>
    </row>
    <row r="8877" spans="1:6">
      <c r="A8877" t="n">
        <v>83957</v>
      </c>
      <c r="B8877" s="76" t="n">
        <v>102</v>
      </c>
      <c r="C8877" s="7" t="n">
        <v>6</v>
      </c>
      <c r="D8877" s="7" t="n">
        <v>11</v>
      </c>
      <c r="E8877" s="7" t="n">
        <v>2</v>
      </c>
      <c r="F8877" s="7" t="n">
        <v>2</v>
      </c>
      <c r="G8877" s="7" t="n">
        <v>1</v>
      </c>
    </row>
    <row r="8878" spans="1:6">
      <c r="A8878" t="s">
        <v>4</v>
      </c>
      <c r="B8878" s="4" t="s">
        <v>5</v>
      </c>
      <c r="C8878" s="4" t="s">
        <v>7</v>
      </c>
      <c r="D8878" s="4" t="s">
        <v>10</v>
      </c>
      <c r="E8878" s="4" t="s">
        <v>7</v>
      </c>
      <c r="F8878" s="4" t="s">
        <v>7</v>
      </c>
      <c r="G8878" s="4" t="s">
        <v>7</v>
      </c>
    </row>
    <row r="8879" spans="1:6">
      <c r="A8879" t="n">
        <v>83964</v>
      </c>
      <c r="B8879" s="76" t="n">
        <v>102</v>
      </c>
      <c r="C8879" s="7" t="n">
        <v>6</v>
      </c>
      <c r="D8879" s="7" t="n">
        <v>11</v>
      </c>
      <c r="E8879" s="7" t="n">
        <v>3</v>
      </c>
      <c r="F8879" s="7" t="n">
        <v>2</v>
      </c>
      <c r="G8879" s="7" t="n">
        <v>1</v>
      </c>
    </row>
    <row r="8880" spans="1:6">
      <c r="A8880" t="s">
        <v>4</v>
      </c>
      <c r="B8880" s="4" t="s">
        <v>5</v>
      </c>
      <c r="C8880" s="4" t="s">
        <v>7</v>
      </c>
      <c r="D8880" s="4" t="s">
        <v>10</v>
      </c>
      <c r="E8880" s="4" t="s">
        <v>7</v>
      </c>
      <c r="F8880" s="4" t="s">
        <v>7</v>
      </c>
      <c r="G8880" s="4" t="s">
        <v>7</v>
      </c>
    </row>
    <row r="8881" spans="1:7">
      <c r="A8881" t="n">
        <v>83971</v>
      </c>
      <c r="B8881" s="76" t="n">
        <v>102</v>
      </c>
      <c r="C8881" s="7" t="n">
        <v>6</v>
      </c>
      <c r="D8881" s="7" t="n">
        <v>11</v>
      </c>
      <c r="E8881" s="7" t="n">
        <v>4</v>
      </c>
      <c r="F8881" s="7" t="n">
        <v>2</v>
      </c>
      <c r="G8881" s="7" t="n">
        <v>1</v>
      </c>
    </row>
    <row r="8882" spans="1:7">
      <c r="A8882" t="s">
        <v>4</v>
      </c>
      <c r="B8882" s="4" t="s">
        <v>5</v>
      </c>
      <c r="C8882" s="4" t="s">
        <v>7</v>
      </c>
      <c r="D8882" s="4" t="s">
        <v>10</v>
      </c>
      <c r="E8882" s="4" t="s">
        <v>7</v>
      </c>
      <c r="F8882" s="4" t="s">
        <v>7</v>
      </c>
      <c r="G8882" s="4" t="s">
        <v>7</v>
      </c>
    </row>
    <row r="8883" spans="1:7">
      <c r="A8883" t="n">
        <v>83978</v>
      </c>
      <c r="B8883" s="76" t="n">
        <v>102</v>
      </c>
      <c r="C8883" s="7" t="n">
        <v>6</v>
      </c>
      <c r="D8883" s="7" t="n">
        <v>11</v>
      </c>
      <c r="E8883" s="7" t="n">
        <v>5</v>
      </c>
      <c r="F8883" s="7" t="n">
        <v>2</v>
      </c>
      <c r="G8883" s="7" t="n">
        <v>1</v>
      </c>
    </row>
    <row r="8884" spans="1:7">
      <c r="A8884" t="s">
        <v>4</v>
      </c>
      <c r="B8884" s="4" t="s">
        <v>5</v>
      </c>
      <c r="C8884" s="4" t="s">
        <v>7</v>
      </c>
      <c r="D8884" s="4" t="s">
        <v>10</v>
      </c>
      <c r="E8884" s="4" t="s">
        <v>7</v>
      </c>
      <c r="F8884" s="4" t="s">
        <v>7</v>
      </c>
      <c r="G8884" s="4" t="s">
        <v>7</v>
      </c>
    </row>
    <row r="8885" spans="1:7">
      <c r="A8885" t="n">
        <v>83985</v>
      </c>
      <c r="B8885" s="76" t="n">
        <v>102</v>
      </c>
      <c r="C8885" s="7" t="n">
        <v>6</v>
      </c>
      <c r="D8885" s="7" t="n">
        <v>11</v>
      </c>
      <c r="E8885" s="7" t="n">
        <v>6</v>
      </c>
      <c r="F8885" s="7" t="n">
        <v>2</v>
      </c>
      <c r="G8885" s="7" t="n">
        <v>1</v>
      </c>
    </row>
    <row r="8886" spans="1:7">
      <c r="A8886" t="s">
        <v>4</v>
      </c>
      <c r="B8886" s="4" t="s">
        <v>5</v>
      </c>
      <c r="C8886" s="4" t="s">
        <v>7</v>
      </c>
      <c r="D8886" s="4" t="s">
        <v>10</v>
      </c>
      <c r="E8886" s="4" t="s">
        <v>7</v>
      </c>
      <c r="F8886" s="4" t="s">
        <v>7</v>
      </c>
      <c r="G8886" s="4" t="s">
        <v>7</v>
      </c>
    </row>
    <row r="8887" spans="1:7">
      <c r="A8887" t="n">
        <v>83992</v>
      </c>
      <c r="B8887" s="76" t="n">
        <v>102</v>
      </c>
      <c r="C8887" s="7" t="n">
        <v>6</v>
      </c>
      <c r="D8887" s="7" t="n">
        <v>11</v>
      </c>
      <c r="E8887" s="7" t="n">
        <v>7</v>
      </c>
      <c r="F8887" s="7" t="n">
        <v>2</v>
      </c>
      <c r="G8887" s="7" t="n">
        <v>1</v>
      </c>
    </row>
    <row r="8888" spans="1:7">
      <c r="A8888" t="s">
        <v>4</v>
      </c>
      <c r="B8888" s="4" t="s">
        <v>5</v>
      </c>
      <c r="C8888" s="4" t="s">
        <v>7</v>
      </c>
      <c r="D8888" s="4" t="s">
        <v>10</v>
      </c>
      <c r="E8888" s="4" t="s">
        <v>7</v>
      </c>
      <c r="F8888" s="4" t="s">
        <v>7</v>
      </c>
      <c r="G8888" s="4" t="s">
        <v>7</v>
      </c>
    </row>
    <row r="8889" spans="1:7">
      <c r="A8889" t="n">
        <v>83999</v>
      </c>
      <c r="B8889" s="76" t="n">
        <v>102</v>
      </c>
      <c r="C8889" s="7" t="n">
        <v>6</v>
      </c>
      <c r="D8889" s="7" t="n">
        <v>11</v>
      </c>
      <c r="E8889" s="7" t="n">
        <v>8</v>
      </c>
      <c r="F8889" s="7" t="n">
        <v>2</v>
      </c>
      <c r="G8889" s="7" t="n">
        <v>1</v>
      </c>
    </row>
    <row r="8890" spans="1:7">
      <c r="A8890" t="s">
        <v>4</v>
      </c>
      <c r="B8890" s="4" t="s">
        <v>5</v>
      </c>
      <c r="C8890" s="4" t="s">
        <v>7</v>
      </c>
      <c r="D8890" s="4" t="s">
        <v>10</v>
      </c>
      <c r="E8890" s="4" t="s">
        <v>16</v>
      </c>
    </row>
    <row r="8891" spans="1:7">
      <c r="A8891" t="n">
        <v>84006</v>
      </c>
      <c r="B8891" s="75" t="n">
        <v>101</v>
      </c>
      <c r="C8891" s="7" t="n">
        <v>0</v>
      </c>
      <c r="D8891" s="7" t="n">
        <v>3227</v>
      </c>
      <c r="E8891" s="7" t="n">
        <v>1</v>
      </c>
    </row>
    <row r="8892" spans="1:7">
      <c r="A8892" t="s">
        <v>4</v>
      </c>
      <c r="B8892" s="4" t="s">
        <v>5</v>
      </c>
      <c r="C8892" s="4" t="s">
        <v>7</v>
      </c>
      <c r="D8892" s="4" t="s">
        <v>10</v>
      </c>
      <c r="E8892" s="4" t="s">
        <v>16</v>
      </c>
    </row>
    <row r="8893" spans="1:7">
      <c r="A8893" t="n">
        <v>84014</v>
      </c>
      <c r="B8893" s="75" t="n">
        <v>101</v>
      </c>
      <c r="C8893" s="7" t="n">
        <v>0</v>
      </c>
      <c r="D8893" s="7" t="n">
        <v>3409</v>
      </c>
      <c r="E8893" s="7" t="n">
        <v>1</v>
      </c>
    </row>
    <row r="8894" spans="1:7">
      <c r="A8894" t="s">
        <v>4</v>
      </c>
      <c r="B8894" s="4" t="s">
        <v>5</v>
      </c>
      <c r="C8894" s="4" t="s">
        <v>7</v>
      </c>
      <c r="D8894" s="4" t="s">
        <v>10</v>
      </c>
      <c r="E8894" s="4" t="s">
        <v>16</v>
      </c>
    </row>
    <row r="8895" spans="1:7">
      <c r="A8895" t="n">
        <v>84022</v>
      </c>
      <c r="B8895" s="75" t="n">
        <v>101</v>
      </c>
      <c r="C8895" s="7" t="n">
        <v>0</v>
      </c>
      <c r="D8895" s="7" t="n">
        <v>3515</v>
      </c>
      <c r="E8895" s="7" t="n">
        <v>1</v>
      </c>
    </row>
    <row r="8896" spans="1:7">
      <c r="A8896" t="s">
        <v>4</v>
      </c>
      <c r="B8896" s="4" t="s">
        <v>5</v>
      </c>
      <c r="C8896" s="4" t="s">
        <v>7</v>
      </c>
      <c r="D8896" s="4" t="s">
        <v>10</v>
      </c>
      <c r="E8896" s="4" t="s">
        <v>16</v>
      </c>
    </row>
    <row r="8897" spans="1:7">
      <c r="A8897" t="n">
        <v>84030</v>
      </c>
      <c r="B8897" s="75" t="n">
        <v>101</v>
      </c>
      <c r="C8897" s="7" t="n">
        <v>0</v>
      </c>
      <c r="D8897" s="7" t="n">
        <v>3411</v>
      </c>
      <c r="E8897" s="7" t="n">
        <v>1</v>
      </c>
    </row>
    <row r="8898" spans="1:7">
      <c r="A8898" t="s">
        <v>4</v>
      </c>
      <c r="B8898" s="4" t="s">
        <v>5</v>
      </c>
      <c r="C8898" s="4" t="s">
        <v>7</v>
      </c>
      <c r="D8898" s="4" t="s">
        <v>10</v>
      </c>
      <c r="E8898" s="4" t="s">
        <v>16</v>
      </c>
    </row>
    <row r="8899" spans="1:7">
      <c r="A8899" t="n">
        <v>84038</v>
      </c>
      <c r="B8899" s="75" t="n">
        <v>101</v>
      </c>
      <c r="C8899" s="7" t="n">
        <v>0</v>
      </c>
      <c r="D8899" s="7" t="n">
        <v>3310</v>
      </c>
      <c r="E8899" s="7" t="n">
        <v>1</v>
      </c>
    </row>
    <row r="8900" spans="1:7">
      <c r="A8900" t="s">
        <v>4</v>
      </c>
      <c r="B8900" s="4" t="s">
        <v>5</v>
      </c>
      <c r="C8900" s="4" t="s">
        <v>7</v>
      </c>
      <c r="D8900" s="4" t="s">
        <v>10</v>
      </c>
      <c r="E8900" s="4" t="s">
        <v>10</v>
      </c>
      <c r="F8900" s="4" t="s">
        <v>7</v>
      </c>
      <c r="G8900" s="4" t="s">
        <v>7</v>
      </c>
    </row>
    <row r="8901" spans="1:7">
      <c r="A8901" t="n">
        <v>84046</v>
      </c>
      <c r="B8901" s="76" t="n">
        <v>102</v>
      </c>
      <c r="C8901" s="7" t="n">
        <v>3</v>
      </c>
      <c r="D8901" s="7" t="n">
        <v>11</v>
      </c>
      <c r="E8901" s="7" t="n">
        <v>3227</v>
      </c>
      <c r="F8901" s="7" t="n">
        <v>0</v>
      </c>
      <c r="G8901" s="7" t="n">
        <v>1</v>
      </c>
    </row>
    <row r="8902" spans="1:7">
      <c r="A8902" t="s">
        <v>4</v>
      </c>
      <c r="B8902" s="4" t="s">
        <v>5</v>
      </c>
      <c r="C8902" s="4" t="s">
        <v>7</v>
      </c>
      <c r="D8902" s="4" t="s">
        <v>10</v>
      </c>
      <c r="E8902" s="4" t="s">
        <v>10</v>
      </c>
      <c r="F8902" s="4" t="s">
        <v>7</v>
      </c>
      <c r="G8902" s="4" t="s">
        <v>7</v>
      </c>
    </row>
    <row r="8903" spans="1:7">
      <c r="A8903" t="n">
        <v>84054</v>
      </c>
      <c r="B8903" s="76" t="n">
        <v>102</v>
      </c>
      <c r="C8903" s="7" t="n">
        <v>3</v>
      </c>
      <c r="D8903" s="7" t="n">
        <v>11</v>
      </c>
      <c r="E8903" s="7" t="n">
        <v>3409</v>
      </c>
      <c r="F8903" s="7" t="n">
        <v>1</v>
      </c>
      <c r="G8903" s="7" t="n">
        <v>1</v>
      </c>
    </row>
    <row r="8904" spans="1:7">
      <c r="A8904" t="s">
        <v>4</v>
      </c>
      <c r="B8904" s="4" t="s">
        <v>5</v>
      </c>
      <c r="C8904" s="4" t="s">
        <v>7</v>
      </c>
      <c r="D8904" s="4" t="s">
        <v>10</v>
      </c>
      <c r="E8904" s="4" t="s">
        <v>10</v>
      </c>
      <c r="F8904" s="4" t="s">
        <v>7</v>
      </c>
      <c r="G8904" s="4" t="s">
        <v>7</v>
      </c>
    </row>
    <row r="8905" spans="1:7">
      <c r="A8905" t="n">
        <v>84062</v>
      </c>
      <c r="B8905" s="76" t="n">
        <v>102</v>
      </c>
      <c r="C8905" s="7" t="n">
        <v>3</v>
      </c>
      <c r="D8905" s="7" t="n">
        <v>11</v>
      </c>
      <c r="E8905" s="7" t="n">
        <v>3515</v>
      </c>
      <c r="F8905" s="7" t="n">
        <v>2</v>
      </c>
      <c r="G8905" s="7" t="n">
        <v>1</v>
      </c>
    </row>
    <row r="8906" spans="1:7">
      <c r="A8906" t="s">
        <v>4</v>
      </c>
      <c r="B8906" s="4" t="s">
        <v>5</v>
      </c>
      <c r="C8906" s="4" t="s">
        <v>7</v>
      </c>
      <c r="D8906" s="4" t="s">
        <v>10</v>
      </c>
      <c r="E8906" s="4" t="s">
        <v>10</v>
      </c>
      <c r="F8906" s="4" t="s">
        <v>7</v>
      </c>
      <c r="G8906" s="4" t="s">
        <v>7</v>
      </c>
    </row>
    <row r="8907" spans="1:7">
      <c r="A8907" t="n">
        <v>84070</v>
      </c>
      <c r="B8907" s="76" t="n">
        <v>102</v>
      </c>
      <c r="C8907" s="7" t="n">
        <v>3</v>
      </c>
      <c r="D8907" s="7" t="n">
        <v>11</v>
      </c>
      <c r="E8907" s="7" t="n">
        <v>3411</v>
      </c>
      <c r="F8907" s="7" t="n">
        <v>3</v>
      </c>
      <c r="G8907" s="7" t="n">
        <v>1</v>
      </c>
    </row>
    <row r="8908" spans="1:7">
      <c r="A8908" t="s">
        <v>4</v>
      </c>
      <c r="B8908" s="4" t="s">
        <v>5</v>
      </c>
      <c r="C8908" s="4" t="s">
        <v>7</v>
      </c>
      <c r="D8908" s="4" t="s">
        <v>10</v>
      </c>
      <c r="E8908" s="4" t="s">
        <v>10</v>
      </c>
      <c r="F8908" s="4" t="s">
        <v>7</v>
      </c>
      <c r="G8908" s="4" t="s">
        <v>7</v>
      </c>
    </row>
    <row r="8909" spans="1:7">
      <c r="A8909" t="n">
        <v>84078</v>
      </c>
      <c r="B8909" s="76" t="n">
        <v>102</v>
      </c>
      <c r="C8909" s="7" t="n">
        <v>3</v>
      </c>
      <c r="D8909" s="7" t="n">
        <v>11</v>
      </c>
      <c r="E8909" s="7" t="n">
        <v>3310</v>
      </c>
      <c r="F8909" s="7" t="n">
        <v>4</v>
      </c>
      <c r="G8909" s="7" t="n">
        <v>1</v>
      </c>
    </row>
    <row r="8910" spans="1:7">
      <c r="A8910" t="s">
        <v>4</v>
      </c>
      <c r="B8910" s="4" t="s">
        <v>5</v>
      </c>
      <c r="C8910" s="4" t="s">
        <v>7</v>
      </c>
      <c r="D8910" s="4" t="s">
        <v>10</v>
      </c>
      <c r="E8910" s="4" t="s">
        <v>10</v>
      </c>
    </row>
    <row r="8911" spans="1:7">
      <c r="A8911" t="n">
        <v>84086</v>
      </c>
      <c r="B8911" s="77" t="n">
        <v>92</v>
      </c>
      <c r="C8911" s="7" t="n">
        <v>0</v>
      </c>
      <c r="D8911" s="7" t="n">
        <v>11</v>
      </c>
      <c r="E8911" s="7" t="n">
        <v>400</v>
      </c>
    </row>
    <row r="8912" spans="1:7">
      <c r="A8912" t="s">
        <v>4</v>
      </c>
      <c r="B8912" s="4" t="s">
        <v>5</v>
      </c>
      <c r="C8912" s="4" t="s">
        <v>7</v>
      </c>
      <c r="D8912" s="4" t="s">
        <v>10</v>
      </c>
      <c r="E8912" s="4" t="s">
        <v>10</v>
      </c>
    </row>
    <row r="8913" spans="1:7">
      <c r="A8913" t="n">
        <v>84092</v>
      </c>
      <c r="B8913" s="77" t="n">
        <v>92</v>
      </c>
      <c r="C8913" s="7" t="n">
        <v>0</v>
      </c>
      <c r="D8913" s="7" t="n">
        <v>11</v>
      </c>
      <c r="E8913" s="7" t="n">
        <v>401</v>
      </c>
    </row>
    <row r="8914" spans="1:7">
      <c r="A8914" t="s">
        <v>4</v>
      </c>
      <c r="B8914" s="4" t="s">
        <v>5</v>
      </c>
      <c r="C8914" s="4" t="s">
        <v>7</v>
      </c>
      <c r="D8914" s="4" t="s">
        <v>10</v>
      </c>
      <c r="E8914" s="4" t="s">
        <v>10</v>
      </c>
    </row>
    <row r="8915" spans="1:7">
      <c r="A8915" t="n">
        <v>84098</v>
      </c>
      <c r="B8915" s="77" t="n">
        <v>92</v>
      </c>
      <c r="C8915" s="7" t="n">
        <v>0</v>
      </c>
      <c r="D8915" s="7" t="n">
        <v>11</v>
      </c>
      <c r="E8915" s="7" t="n">
        <v>402</v>
      </c>
    </row>
    <row r="8916" spans="1:7">
      <c r="A8916" t="s">
        <v>4</v>
      </c>
      <c r="B8916" s="4" t="s">
        <v>5</v>
      </c>
      <c r="C8916" s="4" t="s">
        <v>7</v>
      </c>
      <c r="D8916" s="4" t="s">
        <v>10</v>
      </c>
      <c r="E8916" s="4" t="s">
        <v>10</v>
      </c>
    </row>
    <row r="8917" spans="1:7">
      <c r="A8917" t="n">
        <v>84104</v>
      </c>
      <c r="B8917" s="77" t="n">
        <v>92</v>
      </c>
      <c r="C8917" s="7" t="n">
        <v>0</v>
      </c>
      <c r="D8917" s="7" t="n">
        <v>11</v>
      </c>
      <c r="E8917" s="7" t="n">
        <v>416</v>
      </c>
    </row>
    <row r="8918" spans="1:7">
      <c r="A8918" t="s">
        <v>4</v>
      </c>
      <c r="B8918" s="4" t="s">
        <v>5</v>
      </c>
      <c r="C8918" s="4" t="s">
        <v>7</v>
      </c>
      <c r="D8918" s="4" t="s">
        <v>10</v>
      </c>
      <c r="E8918" s="4" t="s">
        <v>7</v>
      </c>
      <c r="F8918" s="4" t="s">
        <v>7</v>
      </c>
      <c r="G8918" s="4" t="s">
        <v>11</v>
      </c>
    </row>
    <row r="8919" spans="1:7">
      <c r="A8919" t="n">
        <v>84110</v>
      </c>
      <c r="B8919" s="9" t="n">
        <v>5</v>
      </c>
      <c r="C8919" s="7" t="n">
        <v>30</v>
      </c>
      <c r="D8919" s="7" t="n">
        <v>6497</v>
      </c>
      <c r="E8919" s="7" t="n">
        <v>8</v>
      </c>
      <c r="F8919" s="7" t="n">
        <v>1</v>
      </c>
      <c r="G8919" s="10" t="n">
        <f t="normal" ca="1">A8923</f>
        <v>0</v>
      </c>
    </row>
    <row r="8920" spans="1:7">
      <c r="A8920" t="s">
        <v>4</v>
      </c>
      <c r="B8920" s="4" t="s">
        <v>5</v>
      </c>
      <c r="C8920" s="4" t="s">
        <v>7</v>
      </c>
      <c r="D8920" s="4" t="s">
        <v>10</v>
      </c>
      <c r="E8920" s="4" t="s">
        <v>10</v>
      </c>
    </row>
    <row r="8921" spans="1:7">
      <c r="A8921" t="n">
        <v>84120</v>
      </c>
      <c r="B8921" s="77" t="n">
        <v>92</v>
      </c>
      <c r="C8921" s="7" t="n">
        <v>4</v>
      </c>
      <c r="D8921" s="7" t="n">
        <v>11</v>
      </c>
      <c r="E8921" s="7" t="n">
        <v>416</v>
      </c>
    </row>
    <row r="8922" spans="1:7">
      <c r="A8922" t="s">
        <v>4</v>
      </c>
      <c r="B8922" s="4" t="s">
        <v>5</v>
      </c>
      <c r="C8922" s="4" t="s">
        <v>7</v>
      </c>
      <c r="D8922" s="4" t="s">
        <v>10</v>
      </c>
      <c r="E8922" s="4" t="s">
        <v>16</v>
      </c>
    </row>
    <row r="8923" spans="1:7">
      <c r="A8923" t="n">
        <v>84126</v>
      </c>
      <c r="B8923" s="78" t="n">
        <v>167</v>
      </c>
      <c r="C8923" s="7" t="n">
        <v>0</v>
      </c>
      <c r="D8923" s="7" t="n">
        <v>11</v>
      </c>
      <c r="E8923" s="7" t="n">
        <v>512</v>
      </c>
    </row>
    <row r="8924" spans="1:7">
      <c r="A8924" t="s">
        <v>4</v>
      </c>
      <c r="B8924" s="4" t="s">
        <v>5</v>
      </c>
      <c r="C8924" s="4" t="s">
        <v>7</v>
      </c>
      <c r="D8924" s="4" t="s">
        <v>10</v>
      </c>
      <c r="E8924" s="4" t="s">
        <v>10</v>
      </c>
      <c r="F8924" s="4" t="s">
        <v>10</v>
      </c>
    </row>
    <row r="8925" spans="1:7">
      <c r="A8925" t="n">
        <v>84134</v>
      </c>
      <c r="B8925" s="61" t="n">
        <v>63</v>
      </c>
      <c r="C8925" s="7" t="n">
        <v>0</v>
      </c>
      <c r="D8925" s="7" t="n">
        <v>11</v>
      </c>
      <c r="E8925" s="7" t="n">
        <v>45</v>
      </c>
      <c r="F8925" s="7" t="n">
        <v>0</v>
      </c>
    </row>
    <row r="8926" spans="1:7">
      <c r="A8926" t="s">
        <v>4</v>
      </c>
      <c r="B8926" s="4" t="s">
        <v>5</v>
      </c>
      <c r="C8926" s="4" t="s">
        <v>7</v>
      </c>
      <c r="D8926" s="4" t="s">
        <v>10</v>
      </c>
      <c r="E8926" s="4" t="s">
        <v>10</v>
      </c>
      <c r="F8926" s="4" t="s">
        <v>10</v>
      </c>
    </row>
    <row r="8927" spans="1:7">
      <c r="A8927" t="n">
        <v>84142</v>
      </c>
      <c r="B8927" s="61" t="n">
        <v>63</v>
      </c>
      <c r="C8927" s="7" t="n">
        <v>0</v>
      </c>
      <c r="D8927" s="7" t="n">
        <v>11</v>
      </c>
      <c r="E8927" s="7" t="n">
        <v>32</v>
      </c>
      <c r="F8927" s="7" t="n">
        <v>100</v>
      </c>
    </row>
    <row r="8928" spans="1:7">
      <c r="A8928" t="s">
        <v>4</v>
      </c>
      <c r="B8928" s="4" t="s">
        <v>5</v>
      </c>
      <c r="C8928" s="4" t="s">
        <v>7</v>
      </c>
      <c r="D8928" s="4" t="s">
        <v>8</v>
      </c>
    </row>
    <row r="8929" spans="1:7">
      <c r="A8929" t="n">
        <v>84150</v>
      </c>
      <c r="B8929" s="6" t="n">
        <v>2</v>
      </c>
      <c r="C8929" s="7" t="n">
        <v>10</v>
      </c>
      <c r="D8929" s="7" t="s">
        <v>531</v>
      </c>
    </row>
    <row r="8930" spans="1:7">
      <c r="A8930" t="s">
        <v>4</v>
      </c>
      <c r="B8930" s="4" t="s">
        <v>5</v>
      </c>
      <c r="C8930" s="4" t="s">
        <v>7</v>
      </c>
      <c r="D8930" s="4" t="s">
        <v>10</v>
      </c>
      <c r="E8930" s="4" t="s">
        <v>10</v>
      </c>
      <c r="F8930" s="4" t="s">
        <v>10</v>
      </c>
    </row>
    <row r="8931" spans="1:7">
      <c r="A8931" t="n">
        <v>84167</v>
      </c>
      <c r="B8931" s="61" t="n">
        <v>63</v>
      </c>
      <c r="C8931" s="7" t="n">
        <v>0</v>
      </c>
      <c r="D8931" s="7" t="n">
        <v>16</v>
      </c>
      <c r="E8931" s="7" t="n">
        <v>0</v>
      </c>
      <c r="F8931" s="7" t="n">
        <v>73</v>
      </c>
    </row>
    <row r="8932" spans="1:7">
      <c r="A8932" t="s">
        <v>4</v>
      </c>
      <c r="B8932" s="4" t="s">
        <v>5</v>
      </c>
      <c r="C8932" s="4" t="s">
        <v>7</v>
      </c>
      <c r="D8932" s="4" t="s">
        <v>10</v>
      </c>
      <c r="E8932" s="4" t="s">
        <v>10</v>
      </c>
      <c r="F8932" s="4" t="s">
        <v>10</v>
      </c>
    </row>
    <row r="8933" spans="1:7">
      <c r="A8933" t="n">
        <v>84175</v>
      </c>
      <c r="B8933" s="61" t="n">
        <v>63</v>
      </c>
      <c r="C8933" s="7" t="n">
        <v>0</v>
      </c>
      <c r="D8933" s="7" t="n">
        <v>15</v>
      </c>
      <c r="E8933" s="7" t="n">
        <v>0</v>
      </c>
      <c r="F8933" s="7" t="n">
        <v>73</v>
      </c>
    </row>
    <row r="8934" spans="1:7">
      <c r="A8934" t="s">
        <v>4</v>
      </c>
      <c r="B8934" s="4" t="s">
        <v>5</v>
      </c>
      <c r="C8934" s="4" t="s">
        <v>7</v>
      </c>
      <c r="D8934" s="4" t="s">
        <v>10</v>
      </c>
      <c r="E8934" s="4" t="s">
        <v>10</v>
      </c>
      <c r="F8934" s="4" t="s">
        <v>10</v>
      </c>
    </row>
    <row r="8935" spans="1:7">
      <c r="A8935" t="n">
        <v>84183</v>
      </c>
      <c r="B8935" s="61" t="n">
        <v>63</v>
      </c>
      <c r="C8935" s="7" t="n">
        <v>0</v>
      </c>
      <c r="D8935" s="7" t="n">
        <v>14</v>
      </c>
      <c r="E8935" s="7" t="n">
        <v>0</v>
      </c>
      <c r="F8935" s="7" t="n">
        <v>73</v>
      </c>
    </row>
    <row r="8936" spans="1:7">
      <c r="A8936" t="s">
        <v>4</v>
      </c>
      <c r="B8936" s="4" t="s">
        <v>5</v>
      </c>
      <c r="C8936" s="4" t="s">
        <v>7</v>
      </c>
      <c r="D8936" s="4" t="s">
        <v>10</v>
      </c>
      <c r="E8936" s="4" t="s">
        <v>10</v>
      </c>
      <c r="F8936" s="4" t="s">
        <v>10</v>
      </c>
    </row>
    <row r="8937" spans="1:7">
      <c r="A8937" t="n">
        <v>84191</v>
      </c>
      <c r="B8937" s="61" t="n">
        <v>63</v>
      </c>
      <c r="C8937" s="7" t="n">
        <v>0</v>
      </c>
      <c r="D8937" s="7" t="n">
        <v>7</v>
      </c>
      <c r="E8937" s="7" t="n">
        <v>0</v>
      </c>
      <c r="F8937" s="7" t="n">
        <v>70</v>
      </c>
    </row>
    <row r="8938" spans="1:7">
      <c r="A8938" t="s">
        <v>4</v>
      </c>
      <c r="B8938" s="4" t="s">
        <v>5</v>
      </c>
      <c r="C8938" s="4" t="s">
        <v>7</v>
      </c>
      <c r="D8938" s="4" t="s">
        <v>10</v>
      </c>
      <c r="E8938" s="4" t="s">
        <v>10</v>
      </c>
      <c r="F8938" s="4" t="s">
        <v>10</v>
      </c>
    </row>
    <row r="8939" spans="1:7">
      <c r="A8939" t="n">
        <v>84199</v>
      </c>
      <c r="B8939" s="61" t="n">
        <v>63</v>
      </c>
      <c r="C8939" s="7" t="n">
        <v>0</v>
      </c>
      <c r="D8939" s="7" t="n">
        <v>4</v>
      </c>
      <c r="E8939" s="7" t="n">
        <v>0</v>
      </c>
      <c r="F8939" s="7" t="n">
        <v>70</v>
      </c>
    </row>
    <row r="8940" spans="1:7">
      <c r="A8940" t="s">
        <v>4</v>
      </c>
      <c r="B8940" s="4" t="s">
        <v>5</v>
      </c>
      <c r="C8940" s="4" t="s">
        <v>7</v>
      </c>
      <c r="D8940" s="4" t="s">
        <v>10</v>
      </c>
      <c r="E8940" s="4" t="s">
        <v>10</v>
      </c>
      <c r="F8940" s="4" t="s">
        <v>10</v>
      </c>
    </row>
    <row r="8941" spans="1:7">
      <c r="A8941" t="n">
        <v>84207</v>
      </c>
      <c r="B8941" s="61" t="n">
        <v>63</v>
      </c>
      <c r="C8941" s="7" t="n">
        <v>0</v>
      </c>
      <c r="D8941" s="7" t="n">
        <v>2</v>
      </c>
      <c r="E8941" s="7" t="n">
        <v>0</v>
      </c>
      <c r="F8941" s="7" t="n">
        <v>70</v>
      </c>
    </row>
    <row r="8942" spans="1:7">
      <c r="A8942" t="s">
        <v>4</v>
      </c>
      <c r="B8942" s="4" t="s">
        <v>5</v>
      </c>
      <c r="C8942" s="4" t="s">
        <v>7</v>
      </c>
      <c r="D8942" s="4" t="s">
        <v>10</v>
      </c>
      <c r="E8942" s="4" t="s">
        <v>10</v>
      </c>
      <c r="F8942" s="4" t="s">
        <v>10</v>
      </c>
    </row>
    <row r="8943" spans="1:7">
      <c r="A8943" t="n">
        <v>84215</v>
      </c>
      <c r="B8943" s="61" t="n">
        <v>63</v>
      </c>
      <c r="C8943" s="7" t="n">
        <v>0</v>
      </c>
      <c r="D8943" s="7" t="n">
        <v>8</v>
      </c>
      <c r="E8943" s="7" t="n">
        <v>0</v>
      </c>
      <c r="F8943" s="7" t="n">
        <v>70</v>
      </c>
    </row>
    <row r="8944" spans="1:7">
      <c r="A8944" t="s">
        <v>4</v>
      </c>
      <c r="B8944" s="4" t="s">
        <v>5</v>
      </c>
      <c r="C8944" s="4" t="s">
        <v>7</v>
      </c>
      <c r="D8944" s="4" t="s">
        <v>10</v>
      </c>
      <c r="E8944" s="4" t="s">
        <v>10</v>
      </c>
      <c r="F8944" s="4" t="s">
        <v>10</v>
      </c>
    </row>
    <row r="8945" spans="1:6">
      <c r="A8945" t="n">
        <v>84223</v>
      </c>
      <c r="B8945" s="61" t="n">
        <v>63</v>
      </c>
      <c r="C8945" s="7" t="n">
        <v>0</v>
      </c>
      <c r="D8945" s="7" t="n">
        <v>9</v>
      </c>
      <c r="E8945" s="7" t="n">
        <v>0</v>
      </c>
      <c r="F8945" s="7" t="n">
        <v>70</v>
      </c>
    </row>
    <row r="8946" spans="1:6">
      <c r="A8946" t="s">
        <v>4</v>
      </c>
      <c r="B8946" s="4" t="s">
        <v>5</v>
      </c>
      <c r="C8946" s="4" t="s">
        <v>7</v>
      </c>
      <c r="D8946" s="4" t="s">
        <v>10</v>
      </c>
      <c r="E8946" s="4" t="s">
        <v>10</v>
      </c>
      <c r="F8946" s="4" t="s">
        <v>10</v>
      </c>
    </row>
    <row r="8947" spans="1:6">
      <c r="A8947" t="n">
        <v>84231</v>
      </c>
      <c r="B8947" s="61" t="n">
        <v>63</v>
      </c>
      <c r="C8947" s="7" t="n">
        <v>0</v>
      </c>
      <c r="D8947" s="7" t="n">
        <v>1</v>
      </c>
      <c r="E8947" s="7" t="n">
        <v>0</v>
      </c>
      <c r="F8947" s="7" t="n">
        <v>70</v>
      </c>
    </row>
    <row r="8948" spans="1:6">
      <c r="A8948" t="s">
        <v>4</v>
      </c>
      <c r="B8948" s="4" t="s">
        <v>5</v>
      </c>
      <c r="C8948" s="4" t="s">
        <v>7</v>
      </c>
      <c r="D8948" s="4" t="s">
        <v>10</v>
      </c>
      <c r="E8948" s="4" t="s">
        <v>7</v>
      </c>
      <c r="F8948" s="4" t="s">
        <v>7</v>
      </c>
      <c r="G8948" s="4" t="s">
        <v>10</v>
      </c>
    </row>
    <row r="8949" spans="1:6">
      <c r="A8949" t="n">
        <v>84239</v>
      </c>
      <c r="B8949" s="48" t="n">
        <v>64</v>
      </c>
      <c r="C8949" s="7" t="n">
        <v>8</v>
      </c>
      <c r="D8949" s="7" t="n">
        <v>7</v>
      </c>
      <c r="E8949" s="7" t="n">
        <v>0</v>
      </c>
      <c r="F8949" s="7" t="n">
        <v>0</v>
      </c>
      <c r="G8949" s="7" t="n">
        <v>1</v>
      </c>
    </row>
    <row r="8950" spans="1:6">
      <c r="A8950" t="s">
        <v>4</v>
      </c>
      <c r="B8950" s="4" t="s">
        <v>5</v>
      </c>
      <c r="C8950" s="4" t="s">
        <v>7</v>
      </c>
      <c r="D8950" s="4" t="s">
        <v>10</v>
      </c>
      <c r="E8950" s="4" t="s">
        <v>7</v>
      </c>
      <c r="F8950" s="4" t="s">
        <v>7</v>
      </c>
      <c r="G8950" s="4" t="s">
        <v>10</v>
      </c>
    </row>
    <row r="8951" spans="1:6">
      <c r="A8951" t="n">
        <v>84247</v>
      </c>
      <c r="B8951" s="48" t="n">
        <v>64</v>
      </c>
      <c r="C8951" s="7" t="n">
        <v>8</v>
      </c>
      <c r="D8951" s="7" t="n">
        <v>0</v>
      </c>
      <c r="E8951" s="7" t="n">
        <v>2</v>
      </c>
      <c r="F8951" s="7" t="n">
        <v>0</v>
      </c>
      <c r="G8951" s="7" t="n">
        <v>1</v>
      </c>
    </row>
    <row r="8952" spans="1:6">
      <c r="A8952" t="s">
        <v>4</v>
      </c>
      <c r="B8952" s="4" t="s">
        <v>5</v>
      </c>
      <c r="C8952" s="4" t="s">
        <v>7</v>
      </c>
      <c r="D8952" s="4" t="s">
        <v>10</v>
      </c>
      <c r="E8952" s="4" t="s">
        <v>7</v>
      </c>
      <c r="F8952" s="4" t="s">
        <v>7</v>
      </c>
      <c r="G8952" s="4" t="s">
        <v>10</v>
      </c>
    </row>
    <row r="8953" spans="1:6">
      <c r="A8953" t="n">
        <v>84255</v>
      </c>
      <c r="B8953" s="48" t="n">
        <v>64</v>
      </c>
      <c r="C8953" s="7" t="n">
        <v>8</v>
      </c>
      <c r="D8953" s="7" t="n">
        <v>3</v>
      </c>
      <c r="E8953" s="7" t="n">
        <v>4</v>
      </c>
      <c r="F8953" s="7" t="n">
        <v>0</v>
      </c>
      <c r="G8953" s="7" t="n">
        <v>1</v>
      </c>
    </row>
    <row r="8954" spans="1:6">
      <c r="A8954" t="s">
        <v>4</v>
      </c>
      <c r="B8954" s="4" t="s">
        <v>5</v>
      </c>
      <c r="C8954" s="4" t="s">
        <v>7</v>
      </c>
      <c r="D8954" s="4" t="s">
        <v>10</v>
      </c>
      <c r="E8954" s="4" t="s">
        <v>7</v>
      </c>
      <c r="F8954" s="4" t="s">
        <v>7</v>
      </c>
      <c r="G8954" s="4" t="s">
        <v>10</v>
      </c>
    </row>
    <row r="8955" spans="1:6">
      <c r="A8955" t="n">
        <v>84263</v>
      </c>
      <c r="B8955" s="48" t="n">
        <v>64</v>
      </c>
      <c r="C8955" s="7" t="n">
        <v>8</v>
      </c>
      <c r="D8955" s="7" t="n">
        <v>11</v>
      </c>
      <c r="E8955" s="7" t="n">
        <v>0</v>
      </c>
      <c r="F8955" s="7" t="n">
        <v>1</v>
      </c>
      <c r="G8955" s="7" t="n">
        <v>1</v>
      </c>
    </row>
    <row r="8956" spans="1:6">
      <c r="A8956" t="s">
        <v>4</v>
      </c>
      <c r="B8956" s="4" t="s">
        <v>5</v>
      </c>
      <c r="C8956" s="4" t="s">
        <v>7</v>
      </c>
      <c r="D8956" s="4" t="s">
        <v>10</v>
      </c>
      <c r="E8956" s="4" t="s">
        <v>7</v>
      </c>
      <c r="F8956" s="4" t="s">
        <v>7</v>
      </c>
      <c r="G8956" s="4" t="s">
        <v>10</v>
      </c>
    </row>
    <row r="8957" spans="1:6">
      <c r="A8957" t="n">
        <v>84271</v>
      </c>
      <c r="B8957" s="48" t="n">
        <v>64</v>
      </c>
      <c r="C8957" s="7" t="n">
        <v>8</v>
      </c>
      <c r="D8957" s="7" t="n">
        <v>8</v>
      </c>
      <c r="E8957" s="7" t="n">
        <v>1</v>
      </c>
      <c r="F8957" s="7" t="n">
        <v>1</v>
      </c>
      <c r="G8957" s="7" t="n">
        <v>1</v>
      </c>
    </row>
    <row r="8958" spans="1:6">
      <c r="A8958" t="s">
        <v>4</v>
      </c>
      <c r="B8958" s="4" t="s">
        <v>5</v>
      </c>
      <c r="C8958" s="4" t="s">
        <v>7</v>
      </c>
      <c r="D8958" s="4" t="s">
        <v>10</v>
      </c>
      <c r="E8958" s="4" t="s">
        <v>7</v>
      </c>
      <c r="F8958" s="4" t="s">
        <v>7</v>
      </c>
      <c r="G8958" s="4" t="s">
        <v>10</v>
      </c>
    </row>
    <row r="8959" spans="1:6">
      <c r="A8959" t="n">
        <v>84279</v>
      </c>
      <c r="B8959" s="48" t="n">
        <v>64</v>
      </c>
      <c r="C8959" s="7" t="n">
        <v>8</v>
      </c>
      <c r="D8959" s="7" t="n">
        <v>6</v>
      </c>
      <c r="E8959" s="7" t="n">
        <v>2</v>
      </c>
      <c r="F8959" s="7" t="n">
        <v>1</v>
      </c>
      <c r="G8959" s="7" t="n">
        <v>1</v>
      </c>
    </row>
    <row r="8960" spans="1:6">
      <c r="A8960" t="s">
        <v>4</v>
      </c>
      <c r="B8960" s="4" t="s">
        <v>5</v>
      </c>
      <c r="C8960" s="4" t="s">
        <v>7</v>
      </c>
      <c r="D8960" s="4" t="s">
        <v>10</v>
      </c>
      <c r="E8960" s="4" t="s">
        <v>7</v>
      </c>
      <c r="F8960" s="4" t="s">
        <v>7</v>
      </c>
      <c r="G8960" s="4" t="s">
        <v>10</v>
      </c>
    </row>
    <row r="8961" spans="1:7">
      <c r="A8961" t="n">
        <v>84287</v>
      </c>
      <c r="B8961" s="48" t="n">
        <v>64</v>
      </c>
      <c r="C8961" s="7" t="n">
        <v>8</v>
      </c>
      <c r="D8961" s="7" t="n">
        <v>9</v>
      </c>
      <c r="E8961" s="7" t="n">
        <v>3</v>
      </c>
      <c r="F8961" s="7" t="n">
        <v>1</v>
      </c>
      <c r="G8961" s="7" t="n">
        <v>1</v>
      </c>
    </row>
    <row r="8962" spans="1:7">
      <c r="A8962" t="s">
        <v>4</v>
      </c>
      <c r="B8962" s="4" t="s">
        <v>5</v>
      </c>
      <c r="C8962" s="4" t="s">
        <v>7</v>
      </c>
      <c r="D8962" s="4" t="s">
        <v>10</v>
      </c>
      <c r="E8962" s="4" t="s">
        <v>7</v>
      </c>
      <c r="F8962" s="4" t="s">
        <v>7</v>
      </c>
      <c r="G8962" s="4" t="s">
        <v>10</v>
      </c>
    </row>
    <row r="8963" spans="1:7">
      <c r="A8963" t="n">
        <v>84295</v>
      </c>
      <c r="B8963" s="48" t="n">
        <v>64</v>
      </c>
      <c r="C8963" s="7" t="n">
        <v>8</v>
      </c>
      <c r="D8963" s="7" t="n">
        <v>16</v>
      </c>
      <c r="E8963" s="7" t="n">
        <v>4</v>
      </c>
      <c r="F8963" s="7" t="n">
        <v>1</v>
      </c>
      <c r="G8963" s="7" t="n">
        <v>1</v>
      </c>
    </row>
    <row r="8964" spans="1:7">
      <c r="A8964" t="s">
        <v>4</v>
      </c>
      <c r="B8964" s="4" t="s">
        <v>5</v>
      </c>
      <c r="C8964" s="4" t="s">
        <v>7</v>
      </c>
      <c r="D8964" s="4" t="s">
        <v>10</v>
      </c>
      <c r="E8964" s="4" t="s">
        <v>7</v>
      </c>
      <c r="F8964" s="4" t="s">
        <v>7</v>
      </c>
      <c r="G8964" s="4" t="s">
        <v>10</v>
      </c>
    </row>
    <row r="8965" spans="1:7">
      <c r="A8965" t="n">
        <v>84303</v>
      </c>
      <c r="B8965" s="48" t="n">
        <v>64</v>
      </c>
      <c r="C8965" s="7" t="n">
        <v>8</v>
      </c>
      <c r="D8965" s="7" t="n">
        <v>4</v>
      </c>
      <c r="E8965" s="7" t="n">
        <v>0</v>
      </c>
      <c r="F8965" s="7" t="n">
        <v>2</v>
      </c>
      <c r="G8965" s="7" t="n">
        <v>1</v>
      </c>
    </row>
    <row r="8966" spans="1:7">
      <c r="A8966" t="s">
        <v>4</v>
      </c>
      <c r="B8966" s="4" t="s">
        <v>5</v>
      </c>
      <c r="C8966" s="4" t="s">
        <v>7</v>
      </c>
      <c r="D8966" s="4" t="s">
        <v>10</v>
      </c>
      <c r="E8966" s="4" t="s">
        <v>7</v>
      </c>
      <c r="F8966" s="4" t="s">
        <v>7</v>
      </c>
      <c r="G8966" s="4" t="s">
        <v>10</v>
      </c>
    </row>
    <row r="8967" spans="1:7">
      <c r="A8967" t="n">
        <v>84311</v>
      </c>
      <c r="B8967" s="48" t="n">
        <v>64</v>
      </c>
      <c r="C8967" s="7" t="n">
        <v>8</v>
      </c>
      <c r="D8967" s="7" t="n">
        <v>14</v>
      </c>
      <c r="E8967" s="7" t="n">
        <v>1</v>
      </c>
      <c r="F8967" s="7" t="n">
        <v>2</v>
      </c>
      <c r="G8967" s="7" t="n">
        <v>1</v>
      </c>
    </row>
    <row r="8968" spans="1:7">
      <c r="A8968" t="s">
        <v>4</v>
      </c>
      <c r="B8968" s="4" t="s">
        <v>5</v>
      </c>
      <c r="C8968" s="4" t="s">
        <v>7</v>
      </c>
      <c r="D8968" s="4" t="s">
        <v>10</v>
      </c>
      <c r="E8968" s="4" t="s">
        <v>7</v>
      </c>
      <c r="F8968" s="4" t="s">
        <v>7</v>
      </c>
      <c r="G8968" s="4" t="s">
        <v>10</v>
      </c>
    </row>
    <row r="8969" spans="1:7">
      <c r="A8969" t="n">
        <v>84319</v>
      </c>
      <c r="B8969" s="48" t="n">
        <v>64</v>
      </c>
      <c r="C8969" s="7" t="n">
        <v>8</v>
      </c>
      <c r="D8969" s="7" t="n">
        <v>15</v>
      </c>
      <c r="E8969" s="7" t="n">
        <v>3</v>
      </c>
      <c r="F8969" s="7" t="n">
        <v>2</v>
      </c>
      <c r="G8969" s="7" t="n">
        <v>1</v>
      </c>
    </row>
    <row r="8970" spans="1:7">
      <c r="A8970" t="s">
        <v>4</v>
      </c>
      <c r="B8970" s="4" t="s">
        <v>5</v>
      </c>
      <c r="C8970" s="4" t="s">
        <v>7</v>
      </c>
      <c r="D8970" s="4" t="s">
        <v>10</v>
      </c>
      <c r="E8970" s="4" t="s">
        <v>7</v>
      </c>
      <c r="F8970" s="4" t="s">
        <v>7</v>
      </c>
      <c r="G8970" s="4" t="s">
        <v>10</v>
      </c>
    </row>
    <row r="8971" spans="1:7">
      <c r="A8971" t="n">
        <v>84327</v>
      </c>
      <c r="B8971" s="48" t="n">
        <v>64</v>
      </c>
      <c r="C8971" s="7" t="n">
        <v>8</v>
      </c>
      <c r="D8971" s="7" t="n">
        <v>2</v>
      </c>
      <c r="E8971" s="7" t="n">
        <v>4</v>
      </c>
      <c r="F8971" s="7" t="n">
        <v>2</v>
      </c>
      <c r="G8971" s="7" t="n">
        <v>1</v>
      </c>
    </row>
    <row r="8972" spans="1:7">
      <c r="A8972" t="s">
        <v>4</v>
      </c>
      <c r="B8972" s="4" t="s">
        <v>5</v>
      </c>
      <c r="C8972" s="4" t="s">
        <v>7</v>
      </c>
      <c r="D8972" s="4" t="s">
        <v>10</v>
      </c>
      <c r="E8972" s="4" t="s">
        <v>7</v>
      </c>
      <c r="F8972" s="4" t="s">
        <v>7</v>
      </c>
      <c r="G8972" s="4" t="s">
        <v>10</v>
      </c>
    </row>
    <row r="8973" spans="1:7">
      <c r="A8973" t="n">
        <v>84335</v>
      </c>
      <c r="B8973" s="48" t="n">
        <v>64</v>
      </c>
      <c r="C8973" s="7" t="n">
        <v>8</v>
      </c>
      <c r="D8973" s="7" t="n">
        <v>1</v>
      </c>
      <c r="E8973" s="7" t="n">
        <v>1</v>
      </c>
      <c r="F8973" s="7" t="n">
        <v>3</v>
      </c>
      <c r="G8973" s="7" t="n">
        <v>1</v>
      </c>
    </row>
    <row r="8974" spans="1:7">
      <c r="A8974" t="s">
        <v>4</v>
      </c>
      <c r="B8974" s="4" t="s">
        <v>5</v>
      </c>
      <c r="C8974" s="4" t="s">
        <v>7</v>
      </c>
      <c r="D8974" s="4" t="s">
        <v>10</v>
      </c>
      <c r="E8974" s="4" t="s">
        <v>7</v>
      </c>
      <c r="F8974" s="4" t="s">
        <v>7</v>
      </c>
      <c r="G8974" s="4" t="s">
        <v>10</v>
      </c>
    </row>
    <row r="8975" spans="1:7">
      <c r="A8975" t="n">
        <v>84343</v>
      </c>
      <c r="B8975" s="48" t="n">
        <v>64</v>
      </c>
      <c r="C8975" s="7" t="n">
        <v>8</v>
      </c>
      <c r="D8975" s="7" t="n">
        <v>5</v>
      </c>
      <c r="E8975" s="7" t="n">
        <v>3</v>
      </c>
      <c r="F8975" s="7" t="n">
        <v>3</v>
      </c>
      <c r="G8975" s="7" t="n">
        <v>1</v>
      </c>
    </row>
    <row r="8976" spans="1:7">
      <c r="A8976" t="s">
        <v>4</v>
      </c>
      <c r="B8976" s="4" t="s">
        <v>5</v>
      </c>
      <c r="C8976" s="4" t="s">
        <v>7</v>
      </c>
      <c r="D8976" s="4" t="s">
        <v>10</v>
      </c>
      <c r="E8976" s="4" t="s">
        <v>16</v>
      </c>
    </row>
    <row r="8977" spans="1:7">
      <c r="A8977" t="n">
        <v>84351</v>
      </c>
      <c r="B8977" s="78" t="n">
        <v>167</v>
      </c>
      <c r="C8977" s="7" t="n">
        <v>0</v>
      </c>
      <c r="D8977" s="7" t="n">
        <v>6</v>
      </c>
      <c r="E8977" s="7" t="n">
        <v>2</v>
      </c>
    </row>
    <row r="8978" spans="1:7">
      <c r="A8978" t="s">
        <v>4</v>
      </c>
      <c r="B8978" s="4" t="s">
        <v>5</v>
      </c>
      <c r="C8978" s="4" t="s">
        <v>7</v>
      </c>
      <c r="D8978" s="4" t="s">
        <v>10</v>
      </c>
      <c r="E8978" s="4" t="s">
        <v>16</v>
      </c>
    </row>
    <row r="8979" spans="1:7">
      <c r="A8979" t="n">
        <v>84359</v>
      </c>
      <c r="B8979" s="78" t="n">
        <v>167</v>
      </c>
      <c r="C8979" s="7" t="n">
        <v>0</v>
      </c>
      <c r="D8979" s="7" t="n">
        <v>11</v>
      </c>
      <c r="E8979" s="7" t="n">
        <v>4</v>
      </c>
    </row>
    <row r="8980" spans="1:7">
      <c r="A8980" t="s">
        <v>4</v>
      </c>
      <c r="B8980" s="4" t="s">
        <v>5</v>
      </c>
      <c r="C8980" s="4" t="s">
        <v>7</v>
      </c>
      <c r="D8980" s="4" t="s">
        <v>10</v>
      </c>
      <c r="E8980" s="4" t="s">
        <v>10</v>
      </c>
      <c r="F8980" s="4" t="s">
        <v>16</v>
      </c>
    </row>
    <row r="8981" spans="1:7">
      <c r="A8981" t="n">
        <v>84367</v>
      </c>
      <c r="B8981" s="79" t="n">
        <v>95</v>
      </c>
      <c r="C8981" s="7" t="n">
        <v>14</v>
      </c>
      <c r="D8981" s="7" t="n">
        <v>0</v>
      </c>
      <c r="E8981" s="7" t="n">
        <v>6</v>
      </c>
      <c r="F8981" s="7" t="n">
        <v>1</v>
      </c>
    </row>
    <row r="8982" spans="1:7">
      <c r="A8982" t="s">
        <v>4</v>
      </c>
      <c r="B8982" s="4" t="s">
        <v>5</v>
      </c>
      <c r="C8982" s="4" t="s">
        <v>7</v>
      </c>
      <c r="D8982" s="4" t="s">
        <v>10</v>
      </c>
      <c r="E8982" s="4" t="s">
        <v>10</v>
      </c>
      <c r="F8982" s="4" t="s">
        <v>16</v>
      </c>
    </row>
    <row r="8983" spans="1:7">
      <c r="A8983" t="n">
        <v>84377</v>
      </c>
      <c r="B8983" s="79" t="n">
        <v>95</v>
      </c>
      <c r="C8983" s="7" t="n">
        <v>14</v>
      </c>
      <c r="D8983" s="7" t="n">
        <v>0</v>
      </c>
      <c r="E8983" s="7" t="n">
        <v>11</v>
      </c>
      <c r="F8983" s="7" t="n">
        <v>1</v>
      </c>
    </row>
    <row r="8984" spans="1:7">
      <c r="A8984" t="s">
        <v>4</v>
      </c>
      <c r="B8984" s="4" t="s">
        <v>5</v>
      </c>
      <c r="C8984" s="4" t="s">
        <v>7</v>
      </c>
      <c r="D8984" s="4" t="s">
        <v>10</v>
      </c>
      <c r="E8984" s="4" t="s">
        <v>10</v>
      </c>
      <c r="F8984" s="4" t="s">
        <v>16</v>
      </c>
    </row>
    <row r="8985" spans="1:7">
      <c r="A8985" t="n">
        <v>84387</v>
      </c>
      <c r="B8985" s="79" t="n">
        <v>95</v>
      </c>
      <c r="C8985" s="7" t="n">
        <v>14</v>
      </c>
      <c r="D8985" s="7" t="n">
        <v>11</v>
      </c>
      <c r="E8985" s="7" t="n">
        <v>16</v>
      </c>
      <c r="F8985" s="7" t="n">
        <v>1</v>
      </c>
    </row>
    <row r="8986" spans="1:7">
      <c r="A8986" t="s">
        <v>4</v>
      </c>
      <c r="B8986" s="4" t="s">
        <v>5</v>
      </c>
      <c r="C8986" s="4" t="s">
        <v>7</v>
      </c>
      <c r="D8986" s="4" t="s">
        <v>10</v>
      </c>
      <c r="E8986" s="4" t="s">
        <v>16</v>
      </c>
    </row>
    <row r="8987" spans="1:7">
      <c r="A8987" t="n">
        <v>84397</v>
      </c>
      <c r="B8987" s="78" t="n">
        <v>167</v>
      </c>
      <c r="C8987" s="7" t="n">
        <v>0</v>
      </c>
      <c r="D8987" s="7" t="n">
        <v>0</v>
      </c>
      <c r="E8987" s="7" t="n">
        <v>1</v>
      </c>
    </row>
    <row r="8988" spans="1:7">
      <c r="A8988" t="s">
        <v>4</v>
      </c>
      <c r="B8988" s="4" t="s">
        <v>5</v>
      </c>
      <c r="C8988" s="4" t="s">
        <v>7</v>
      </c>
      <c r="D8988" s="4" t="s">
        <v>10</v>
      </c>
      <c r="E8988" s="4" t="s">
        <v>16</v>
      </c>
    </row>
    <row r="8989" spans="1:7">
      <c r="A8989" t="n">
        <v>84405</v>
      </c>
      <c r="B8989" s="78" t="n">
        <v>167</v>
      </c>
      <c r="C8989" s="7" t="n">
        <v>0</v>
      </c>
      <c r="D8989" s="7" t="n">
        <v>1</v>
      </c>
      <c r="E8989" s="7" t="n">
        <v>1</v>
      </c>
    </row>
    <row r="8990" spans="1:7">
      <c r="A8990" t="s">
        <v>4</v>
      </c>
      <c r="B8990" s="4" t="s">
        <v>5</v>
      </c>
      <c r="C8990" s="4" t="s">
        <v>7</v>
      </c>
      <c r="D8990" s="4" t="s">
        <v>10</v>
      </c>
      <c r="E8990" s="4" t="s">
        <v>16</v>
      </c>
    </row>
    <row r="8991" spans="1:7">
      <c r="A8991" t="n">
        <v>84413</v>
      </c>
      <c r="B8991" s="78" t="n">
        <v>167</v>
      </c>
      <c r="C8991" s="7" t="n">
        <v>0</v>
      </c>
      <c r="D8991" s="7" t="n">
        <v>2</v>
      </c>
      <c r="E8991" s="7" t="n">
        <v>1</v>
      </c>
    </row>
    <row r="8992" spans="1:7">
      <c r="A8992" t="s">
        <v>4</v>
      </c>
      <c r="B8992" s="4" t="s">
        <v>5</v>
      </c>
      <c r="C8992" s="4" t="s">
        <v>7</v>
      </c>
      <c r="D8992" s="4" t="s">
        <v>10</v>
      </c>
      <c r="E8992" s="4" t="s">
        <v>16</v>
      </c>
    </row>
    <row r="8993" spans="1:6">
      <c r="A8993" t="n">
        <v>84421</v>
      </c>
      <c r="B8993" s="78" t="n">
        <v>167</v>
      </c>
      <c r="C8993" s="7" t="n">
        <v>0</v>
      </c>
      <c r="D8993" s="7" t="n">
        <v>3</v>
      </c>
      <c r="E8993" s="7" t="n">
        <v>1</v>
      </c>
    </row>
    <row r="8994" spans="1:6">
      <c r="A8994" t="s">
        <v>4</v>
      </c>
      <c r="B8994" s="4" t="s">
        <v>5</v>
      </c>
      <c r="C8994" s="4" t="s">
        <v>7</v>
      </c>
      <c r="D8994" s="4" t="s">
        <v>10</v>
      </c>
      <c r="E8994" s="4" t="s">
        <v>16</v>
      </c>
    </row>
    <row r="8995" spans="1:6">
      <c r="A8995" t="n">
        <v>84429</v>
      </c>
      <c r="B8995" s="78" t="n">
        <v>167</v>
      </c>
      <c r="C8995" s="7" t="n">
        <v>0</v>
      </c>
      <c r="D8995" s="7" t="n">
        <v>4</v>
      </c>
      <c r="E8995" s="7" t="n">
        <v>1</v>
      </c>
    </row>
    <row r="8996" spans="1:6">
      <c r="A8996" t="s">
        <v>4</v>
      </c>
      <c r="B8996" s="4" t="s">
        <v>5</v>
      </c>
      <c r="C8996" s="4" t="s">
        <v>7</v>
      </c>
      <c r="D8996" s="4" t="s">
        <v>10</v>
      </c>
      <c r="E8996" s="4" t="s">
        <v>16</v>
      </c>
    </row>
    <row r="8997" spans="1:6">
      <c r="A8997" t="n">
        <v>84437</v>
      </c>
      <c r="B8997" s="78" t="n">
        <v>167</v>
      </c>
      <c r="C8997" s="7" t="n">
        <v>0</v>
      </c>
      <c r="D8997" s="7" t="n">
        <v>5</v>
      </c>
      <c r="E8997" s="7" t="n">
        <v>1</v>
      </c>
    </row>
    <row r="8998" spans="1:6">
      <c r="A8998" t="s">
        <v>4</v>
      </c>
      <c r="B8998" s="4" t="s">
        <v>5</v>
      </c>
      <c r="C8998" s="4" t="s">
        <v>7</v>
      </c>
      <c r="D8998" s="4" t="s">
        <v>10</v>
      </c>
      <c r="E8998" s="4" t="s">
        <v>16</v>
      </c>
    </row>
    <row r="8999" spans="1:6">
      <c r="A8999" t="n">
        <v>84445</v>
      </c>
      <c r="B8999" s="78" t="n">
        <v>167</v>
      </c>
      <c r="C8999" s="7" t="n">
        <v>0</v>
      </c>
      <c r="D8999" s="7" t="n">
        <v>6</v>
      </c>
      <c r="E8999" s="7" t="n">
        <v>1</v>
      </c>
    </row>
    <row r="9000" spans="1:6">
      <c r="A9000" t="s">
        <v>4</v>
      </c>
      <c r="B9000" s="4" t="s">
        <v>5</v>
      </c>
      <c r="C9000" s="4" t="s">
        <v>7</v>
      </c>
      <c r="D9000" s="4" t="s">
        <v>10</v>
      </c>
      <c r="E9000" s="4" t="s">
        <v>16</v>
      </c>
    </row>
    <row r="9001" spans="1:6">
      <c r="A9001" t="n">
        <v>84453</v>
      </c>
      <c r="B9001" s="78" t="n">
        <v>167</v>
      </c>
      <c r="C9001" s="7" t="n">
        <v>0</v>
      </c>
      <c r="D9001" s="7" t="n">
        <v>7</v>
      </c>
      <c r="E9001" s="7" t="n">
        <v>1</v>
      </c>
    </row>
    <row r="9002" spans="1:6">
      <c r="A9002" t="s">
        <v>4</v>
      </c>
      <c r="B9002" s="4" t="s">
        <v>5</v>
      </c>
      <c r="C9002" s="4" t="s">
        <v>7</v>
      </c>
      <c r="D9002" s="4" t="s">
        <v>10</v>
      </c>
      <c r="E9002" s="4" t="s">
        <v>16</v>
      </c>
    </row>
    <row r="9003" spans="1:6">
      <c r="A9003" t="n">
        <v>84461</v>
      </c>
      <c r="B9003" s="78" t="n">
        <v>167</v>
      </c>
      <c r="C9003" s="7" t="n">
        <v>0</v>
      </c>
      <c r="D9003" s="7" t="n">
        <v>8</v>
      </c>
      <c r="E9003" s="7" t="n">
        <v>1</v>
      </c>
    </row>
    <row r="9004" spans="1:6">
      <c r="A9004" t="s">
        <v>4</v>
      </c>
      <c r="B9004" s="4" t="s">
        <v>5</v>
      </c>
      <c r="C9004" s="4" t="s">
        <v>7</v>
      </c>
      <c r="D9004" s="4" t="s">
        <v>10</v>
      </c>
      <c r="E9004" s="4" t="s">
        <v>16</v>
      </c>
    </row>
    <row r="9005" spans="1:6">
      <c r="A9005" t="n">
        <v>84469</v>
      </c>
      <c r="B9005" s="78" t="n">
        <v>167</v>
      </c>
      <c r="C9005" s="7" t="n">
        <v>0</v>
      </c>
      <c r="D9005" s="7" t="n">
        <v>9</v>
      </c>
      <c r="E9005" s="7" t="n">
        <v>1</v>
      </c>
    </row>
    <row r="9006" spans="1:6">
      <c r="A9006" t="s">
        <v>4</v>
      </c>
      <c r="B9006" s="4" t="s">
        <v>5</v>
      </c>
      <c r="C9006" s="4" t="s">
        <v>7</v>
      </c>
      <c r="D9006" s="4" t="s">
        <v>10</v>
      </c>
      <c r="E9006" s="4" t="s">
        <v>16</v>
      </c>
    </row>
    <row r="9007" spans="1:6">
      <c r="A9007" t="n">
        <v>84477</v>
      </c>
      <c r="B9007" s="78" t="n">
        <v>167</v>
      </c>
      <c r="C9007" s="7" t="n">
        <v>0</v>
      </c>
      <c r="D9007" s="7" t="n">
        <v>16</v>
      </c>
      <c r="E9007" s="7" t="n">
        <v>1</v>
      </c>
    </row>
    <row r="9008" spans="1:6">
      <c r="A9008" t="s">
        <v>4</v>
      </c>
      <c r="B9008" s="4" t="s">
        <v>5</v>
      </c>
      <c r="C9008" s="4" t="s">
        <v>7</v>
      </c>
      <c r="D9008" s="4" t="s">
        <v>10</v>
      </c>
      <c r="E9008" s="4" t="s">
        <v>16</v>
      </c>
    </row>
    <row r="9009" spans="1:5">
      <c r="A9009" t="n">
        <v>84485</v>
      </c>
      <c r="B9009" s="78" t="n">
        <v>167</v>
      </c>
      <c r="C9009" s="7" t="n">
        <v>0</v>
      </c>
      <c r="D9009" s="7" t="n">
        <v>15</v>
      </c>
      <c r="E9009" s="7" t="n">
        <v>1</v>
      </c>
    </row>
    <row r="9010" spans="1:5">
      <c r="A9010" t="s">
        <v>4</v>
      </c>
      <c r="B9010" s="4" t="s">
        <v>5</v>
      </c>
      <c r="C9010" s="4" t="s">
        <v>7</v>
      </c>
      <c r="D9010" s="4" t="s">
        <v>10</v>
      </c>
      <c r="E9010" s="4" t="s">
        <v>16</v>
      </c>
    </row>
    <row r="9011" spans="1:5">
      <c r="A9011" t="n">
        <v>84493</v>
      </c>
      <c r="B9011" s="78" t="n">
        <v>167</v>
      </c>
      <c r="C9011" s="7" t="n">
        <v>0</v>
      </c>
      <c r="D9011" s="7" t="n">
        <v>14</v>
      </c>
      <c r="E9011" s="7" t="n">
        <v>1</v>
      </c>
    </row>
    <row r="9012" spans="1:5">
      <c r="A9012" t="s">
        <v>4</v>
      </c>
      <c r="B9012" s="4" t="s">
        <v>5</v>
      </c>
      <c r="C9012" s="4" t="s">
        <v>7</v>
      </c>
      <c r="D9012" s="4" t="s">
        <v>10</v>
      </c>
      <c r="E9012" s="4" t="s">
        <v>16</v>
      </c>
    </row>
    <row r="9013" spans="1:5">
      <c r="A9013" t="n">
        <v>84501</v>
      </c>
      <c r="B9013" s="78" t="n">
        <v>167</v>
      </c>
      <c r="C9013" s="7" t="n">
        <v>0</v>
      </c>
      <c r="D9013" s="7" t="n">
        <v>11</v>
      </c>
      <c r="E9013" s="7" t="n">
        <v>1</v>
      </c>
    </row>
    <row r="9014" spans="1:5">
      <c r="A9014" t="s">
        <v>4</v>
      </c>
      <c r="B9014" s="4" t="s">
        <v>5</v>
      </c>
      <c r="C9014" s="4" t="s">
        <v>7</v>
      </c>
      <c r="D9014" s="4" t="s">
        <v>10</v>
      </c>
      <c r="E9014" s="4" t="s">
        <v>10</v>
      </c>
      <c r="F9014" s="4" t="s">
        <v>10</v>
      </c>
    </row>
    <row r="9015" spans="1:5">
      <c r="A9015" t="n">
        <v>84509</v>
      </c>
      <c r="B9015" s="61" t="n">
        <v>63</v>
      </c>
      <c r="C9015" s="7" t="n">
        <v>0</v>
      </c>
      <c r="D9015" s="7" t="n">
        <v>65535</v>
      </c>
      <c r="E9015" s="7" t="n">
        <v>45</v>
      </c>
      <c r="F9015" s="7" t="n">
        <v>0</v>
      </c>
    </row>
    <row r="9016" spans="1:5">
      <c r="A9016" t="s">
        <v>4</v>
      </c>
      <c r="B9016" s="4" t="s">
        <v>5</v>
      </c>
      <c r="C9016" s="4" t="s">
        <v>7</v>
      </c>
      <c r="D9016" s="4" t="s">
        <v>10</v>
      </c>
      <c r="E9016" s="4" t="s">
        <v>10</v>
      </c>
      <c r="F9016" s="4" t="s">
        <v>10</v>
      </c>
    </row>
    <row r="9017" spans="1:5">
      <c r="A9017" t="n">
        <v>84517</v>
      </c>
      <c r="B9017" s="61" t="n">
        <v>63</v>
      </c>
      <c r="C9017" s="7" t="n">
        <v>0</v>
      </c>
      <c r="D9017" s="7" t="n">
        <v>65535</v>
      </c>
      <c r="E9017" s="7" t="n">
        <v>32</v>
      </c>
      <c r="F9017" s="7" t="n">
        <v>100</v>
      </c>
    </row>
    <row r="9018" spans="1:5">
      <c r="A9018" t="s">
        <v>4</v>
      </c>
      <c r="B9018" s="4" t="s">
        <v>5</v>
      </c>
      <c r="C9018" s="4" t="s">
        <v>10</v>
      </c>
      <c r="D9018" s="4" t="s">
        <v>15</v>
      </c>
      <c r="E9018" s="4" t="s">
        <v>15</v>
      </c>
      <c r="F9018" s="4" t="s">
        <v>15</v>
      </c>
      <c r="G9018" s="4" t="s">
        <v>15</v>
      </c>
    </row>
    <row r="9019" spans="1:5">
      <c r="A9019" t="n">
        <v>84525</v>
      </c>
      <c r="B9019" s="26" t="n">
        <v>46</v>
      </c>
      <c r="C9019" s="7" t="n">
        <v>61456</v>
      </c>
      <c r="D9019" s="7" t="n">
        <v>-8.39999961853027</v>
      </c>
      <c r="E9019" s="7" t="n">
        <v>4</v>
      </c>
      <c r="F9019" s="7" t="n">
        <v>-2.5</v>
      </c>
      <c r="G9019" s="7" t="n">
        <v>90</v>
      </c>
    </row>
    <row r="9020" spans="1:5">
      <c r="A9020" t="s">
        <v>4</v>
      </c>
      <c r="B9020" s="4" t="s">
        <v>5</v>
      </c>
      <c r="C9020" s="4" t="s">
        <v>7</v>
      </c>
      <c r="D9020" s="4" t="s">
        <v>7</v>
      </c>
      <c r="E9020" s="4" t="s">
        <v>15</v>
      </c>
      <c r="F9020" s="4" t="s">
        <v>15</v>
      </c>
      <c r="G9020" s="4" t="s">
        <v>15</v>
      </c>
      <c r="H9020" s="4" t="s">
        <v>10</v>
      </c>
      <c r="I9020" s="4" t="s">
        <v>7</v>
      </c>
    </row>
    <row r="9021" spans="1:5">
      <c r="A9021" t="n">
        <v>84544</v>
      </c>
      <c r="B9021" s="54" t="n">
        <v>45</v>
      </c>
      <c r="C9021" s="7" t="n">
        <v>4</v>
      </c>
      <c r="D9021" s="7" t="n">
        <v>3</v>
      </c>
      <c r="E9021" s="7" t="n">
        <v>7</v>
      </c>
      <c r="F9021" s="7" t="n">
        <v>135</v>
      </c>
      <c r="G9021" s="7" t="n">
        <v>0</v>
      </c>
      <c r="H9021" s="7" t="n">
        <v>0</v>
      </c>
      <c r="I9021" s="7" t="n">
        <v>0</v>
      </c>
    </row>
    <row r="9022" spans="1:5">
      <c r="A9022" t="s">
        <v>4</v>
      </c>
      <c r="B9022" s="4" t="s">
        <v>5</v>
      </c>
      <c r="C9022" s="4" t="s">
        <v>7</v>
      </c>
      <c r="D9022" s="4" t="s">
        <v>8</v>
      </c>
    </row>
    <row r="9023" spans="1:5">
      <c r="A9023" t="n">
        <v>84562</v>
      </c>
      <c r="B9023" s="6" t="n">
        <v>2</v>
      </c>
      <c r="C9023" s="7" t="n">
        <v>10</v>
      </c>
      <c r="D9023" s="7" t="s">
        <v>393</v>
      </c>
    </row>
    <row r="9024" spans="1:5">
      <c r="A9024" t="s">
        <v>4</v>
      </c>
      <c r="B9024" s="4" t="s">
        <v>5</v>
      </c>
      <c r="C9024" s="4" t="s">
        <v>10</v>
      </c>
    </row>
    <row r="9025" spans="1:9">
      <c r="A9025" t="n">
        <v>84577</v>
      </c>
      <c r="B9025" s="27" t="n">
        <v>16</v>
      </c>
      <c r="C9025" s="7" t="n">
        <v>0</v>
      </c>
    </row>
    <row r="9026" spans="1:9">
      <c r="A9026" t="s">
        <v>4</v>
      </c>
      <c r="B9026" s="4" t="s">
        <v>5</v>
      </c>
      <c r="C9026" s="4" t="s">
        <v>7</v>
      </c>
      <c r="D9026" s="4" t="s">
        <v>10</v>
      </c>
    </row>
    <row r="9027" spans="1:9">
      <c r="A9027" t="n">
        <v>84580</v>
      </c>
      <c r="B9027" s="41" t="n">
        <v>58</v>
      </c>
      <c r="C9027" s="7" t="n">
        <v>105</v>
      </c>
      <c r="D9027" s="7" t="n">
        <v>300</v>
      </c>
    </row>
    <row r="9028" spans="1:9">
      <c r="A9028" t="s">
        <v>4</v>
      </c>
      <c r="B9028" s="4" t="s">
        <v>5</v>
      </c>
      <c r="C9028" s="4" t="s">
        <v>15</v>
      </c>
      <c r="D9028" s="4" t="s">
        <v>10</v>
      </c>
    </row>
    <row r="9029" spans="1:9">
      <c r="A9029" t="n">
        <v>84584</v>
      </c>
      <c r="B9029" s="47" t="n">
        <v>103</v>
      </c>
      <c r="C9029" s="7" t="n">
        <v>1</v>
      </c>
      <c r="D9029" s="7" t="n">
        <v>300</v>
      </c>
    </row>
    <row r="9030" spans="1:9">
      <c r="A9030" t="s">
        <v>4</v>
      </c>
      <c r="B9030" s="4" t="s">
        <v>5</v>
      </c>
      <c r="C9030" s="4" t="s">
        <v>7</v>
      </c>
      <c r="D9030" s="4" t="s">
        <v>10</v>
      </c>
    </row>
    <row r="9031" spans="1:9">
      <c r="A9031" t="n">
        <v>84591</v>
      </c>
      <c r="B9031" s="49" t="n">
        <v>72</v>
      </c>
      <c r="C9031" s="7" t="n">
        <v>4</v>
      </c>
      <c r="D9031" s="7" t="n">
        <v>0</v>
      </c>
    </row>
    <row r="9032" spans="1:9">
      <c r="A9032" t="s">
        <v>4</v>
      </c>
      <c r="B9032" s="4" t="s">
        <v>5</v>
      </c>
      <c r="C9032" s="4" t="s">
        <v>16</v>
      </c>
    </row>
    <row r="9033" spans="1:9">
      <c r="A9033" t="n">
        <v>84595</v>
      </c>
      <c r="B9033" s="62" t="n">
        <v>15</v>
      </c>
      <c r="C9033" s="7" t="n">
        <v>1073741824</v>
      </c>
    </row>
    <row r="9034" spans="1:9">
      <c r="A9034" t="s">
        <v>4</v>
      </c>
      <c r="B9034" s="4" t="s">
        <v>5</v>
      </c>
      <c r="C9034" s="4" t="s">
        <v>7</v>
      </c>
    </row>
    <row r="9035" spans="1:9">
      <c r="A9035" t="n">
        <v>84600</v>
      </c>
      <c r="B9035" s="48" t="n">
        <v>64</v>
      </c>
      <c r="C9035" s="7" t="n">
        <v>3</v>
      </c>
    </row>
    <row r="9036" spans="1:9">
      <c r="A9036" t="s">
        <v>4</v>
      </c>
      <c r="B9036" s="4" t="s">
        <v>5</v>
      </c>
      <c r="C9036" s="4" t="s">
        <v>7</v>
      </c>
    </row>
    <row r="9037" spans="1:9">
      <c r="A9037" t="n">
        <v>84602</v>
      </c>
      <c r="B9037" s="35" t="n">
        <v>74</v>
      </c>
      <c r="C9037" s="7" t="n">
        <v>67</v>
      </c>
    </row>
    <row r="9038" spans="1:9">
      <c r="A9038" t="s">
        <v>4</v>
      </c>
      <c r="B9038" s="4" t="s">
        <v>5</v>
      </c>
      <c r="C9038" s="4" t="s">
        <v>7</v>
      </c>
      <c r="D9038" s="4" t="s">
        <v>7</v>
      </c>
      <c r="E9038" s="4" t="s">
        <v>10</v>
      </c>
    </row>
    <row r="9039" spans="1:9">
      <c r="A9039" t="n">
        <v>84604</v>
      </c>
      <c r="B9039" s="54" t="n">
        <v>45</v>
      </c>
      <c r="C9039" s="7" t="n">
        <v>8</v>
      </c>
      <c r="D9039" s="7" t="n">
        <v>1</v>
      </c>
      <c r="E9039" s="7" t="n">
        <v>0</v>
      </c>
    </row>
    <row r="9040" spans="1:9">
      <c r="A9040" t="s">
        <v>4</v>
      </c>
      <c r="B9040" s="4" t="s">
        <v>5</v>
      </c>
      <c r="C9040" s="4" t="s">
        <v>10</v>
      </c>
    </row>
    <row r="9041" spans="1:5">
      <c r="A9041" t="n">
        <v>84609</v>
      </c>
      <c r="B9041" s="14" t="n">
        <v>13</v>
      </c>
      <c r="C9041" s="7" t="n">
        <v>6409</v>
      </c>
    </row>
    <row r="9042" spans="1:5">
      <c r="A9042" t="s">
        <v>4</v>
      </c>
      <c r="B9042" s="4" t="s">
        <v>5</v>
      </c>
      <c r="C9042" s="4" t="s">
        <v>10</v>
      </c>
    </row>
    <row r="9043" spans="1:5">
      <c r="A9043" t="n">
        <v>84612</v>
      </c>
      <c r="B9043" s="14" t="n">
        <v>13</v>
      </c>
      <c r="C9043" s="7" t="n">
        <v>6408</v>
      </c>
    </row>
    <row r="9044" spans="1:5">
      <c r="A9044" t="s">
        <v>4</v>
      </c>
      <c r="B9044" s="4" t="s">
        <v>5</v>
      </c>
      <c r="C9044" s="4" t="s">
        <v>10</v>
      </c>
    </row>
    <row r="9045" spans="1:5">
      <c r="A9045" t="n">
        <v>84615</v>
      </c>
      <c r="B9045" s="11" t="n">
        <v>12</v>
      </c>
      <c r="C9045" s="7" t="n">
        <v>6464</v>
      </c>
    </row>
    <row r="9046" spans="1:5">
      <c r="A9046" t="s">
        <v>4</v>
      </c>
      <c r="B9046" s="4" t="s">
        <v>5</v>
      </c>
      <c r="C9046" s="4" t="s">
        <v>10</v>
      </c>
    </row>
    <row r="9047" spans="1:5">
      <c r="A9047" t="n">
        <v>84618</v>
      </c>
      <c r="B9047" s="14" t="n">
        <v>13</v>
      </c>
      <c r="C9047" s="7" t="n">
        <v>6465</v>
      </c>
    </row>
    <row r="9048" spans="1:5">
      <c r="A9048" t="s">
        <v>4</v>
      </c>
      <c r="B9048" s="4" t="s">
        <v>5</v>
      </c>
      <c r="C9048" s="4" t="s">
        <v>10</v>
      </c>
    </row>
    <row r="9049" spans="1:5">
      <c r="A9049" t="n">
        <v>84621</v>
      </c>
      <c r="B9049" s="14" t="n">
        <v>13</v>
      </c>
      <c r="C9049" s="7" t="n">
        <v>6466</v>
      </c>
    </row>
    <row r="9050" spans="1:5">
      <c r="A9050" t="s">
        <v>4</v>
      </c>
      <c r="B9050" s="4" t="s">
        <v>5</v>
      </c>
      <c r="C9050" s="4" t="s">
        <v>10</v>
      </c>
    </row>
    <row r="9051" spans="1:5">
      <c r="A9051" t="n">
        <v>84624</v>
      </c>
      <c r="B9051" s="14" t="n">
        <v>13</v>
      </c>
      <c r="C9051" s="7" t="n">
        <v>6467</v>
      </c>
    </row>
    <row r="9052" spans="1:5">
      <c r="A9052" t="s">
        <v>4</v>
      </c>
      <c r="B9052" s="4" t="s">
        <v>5</v>
      </c>
      <c r="C9052" s="4" t="s">
        <v>10</v>
      </c>
    </row>
    <row r="9053" spans="1:5">
      <c r="A9053" t="n">
        <v>84627</v>
      </c>
      <c r="B9053" s="14" t="n">
        <v>13</v>
      </c>
      <c r="C9053" s="7" t="n">
        <v>6468</v>
      </c>
    </row>
    <row r="9054" spans="1:5">
      <c r="A9054" t="s">
        <v>4</v>
      </c>
      <c r="B9054" s="4" t="s">
        <v>5</v>
      </c>
      <c r="C9054" s="4" t="s">
        <v>10</v>
      </c>
    </row>
    <row r="9055" spans="1:5">
      <c r="A9055" t="n">
        <v>84630</v>
      </c>
      <c r="B9055" s="14" t="n">
        <v>13</v>
      </c>
      <c r="C9055" s="7" t="n">
        <v>6469</v>
      </c>
    </row>
    <row r="9056" spans="1:5">
      <c r="A9056" t="s">
        <v>4</v>
      </c>
      <c r="B9056" s="4" t="s">
        <v>5</v>
      </c>
      <c r="C9056" s="4" t="s">
        <v>10</v>
      </c>
    </row>
    <row r="9057" spans="1:3">
      <c r="A9057" t="n">
        <v>84633</v>
      </c>
      <c r="B9057" s="14" t="n">
        <v>13</v>
      </c>
      <c r="C9057" s="7" t="n">
        <v>6470</v>
      </c>
    </row>
    <row r="9058" spans="1:3">
      <c r="A9058" t="s">
        <v>4</v>
      </c>
      <c r="B9058" s="4" t="s">
        <v>5</v>
      </c>
      <c r="C9058" s="4" t="s">
        <v>10</v>
      </c>
    </row>
    <row r="9059" spans="1:3">
      <c r="A9059" t="n">
        <v>84636</v>
      </c>
      <c r="B9059" s="14" t="n">
        <v>13</v>
      </c>
      <c r="C9059" s="7" t="n">
        <v>6471</v>
      </c>
    </row>
    <row r="9060" spans="1:3">
      <c r="A9060" t="s">
        <v>4</v>
      </c>
      <c r="B9060" s="4" t="s">
        <v>5</v>
      </c>
      <c r="C9060" s="4" t="s">
        <v>7</v>
      </c>
    </row>
    <row r="9061" spans="1:3">
      <c r="A9061" t="n">
        <v>84639</v>
      </c>
      <c r="B9061" s="35" t="n">
        <v>74</v>
      </c>
      <c r="C9061" s="7" t="n">
        <v>18</v>
      </c>
    </row>
    <row r="9062" spans="1:3">
      <c r="A9062" t="s">
        <v>4</v>
      </c>
      <c r="B9062" s="4" t="s">
        <v>5</v>
      </c>
      <c r="C9062" s="4" t="s">
        <v>7</v>
      </c>
    </row>
    <row r="9063" spans="1:3">
      <c r="A9063" t="n">
        <v>84641</v>
      </c>
      <c r="B9063" s="35" t="n">
        <v>74</v>
      </c>
      <c r="C9063" s="7" t="n">
        <v>45</v>
      </c>
    </row>
    <row r="9064" spans="1:3">
      <c r="A9064" t="s">
        <v>4</v>
      </c>
      <c r="B9064" s="4" t="s">
        <v>5</v>
      </c>
      <c r="C9064" s="4" t="s">
        <v>10</v>
      </c>
    </row>
    <row r="9065" spans="1:3">
      <c r="A9065" t="n">
        <v>84643</v>
      </c>
      <c r="B9065" s="27" t="n">
        <v>16</v>
      </c>
      <c r="C9065" s="7" t="n">
        <v>0</v>
      </c>
    </row>
    <row r="9066" spans="1:3">
      <c r="A9066" t="s">
        <v>4</v>
      </c>
      <c r="B9066" s="4" t="s">
        <v>5</v>
      </c>
      <c r="C9066" s="4" t="s">
        <v>7</v>
      </c>
      <c r="D9066" s="4" t="s">
        <v>7</v>
      </c>
      <c r="E9066" s="4" t="s">
        <v>7</v>
      </c>
      <c r="F9066" s="4" t="s">
        <v>7</v>
      </c>
    </row>
    <row r="9067" spans="1:3">
      <c r="A9067" t="n">
        <v>84646</v>
      </c>
      <c r="B9067" s="15" t="n">
        <v>14</v>
      </c>
      <c r="C9067" s="7" t="n">
        <v>0</v>
      </c>
      <c r="D9067" s="7" t="n">
        <v>8</v>
      </c>
      <c r="E9067" s="7" t="n">
        <v>0</v>
      </c>
      <c r="F9067" s="7" t="n">
        <v>0</v>
      </c>
    </row>
    <row r="9068" spans="1:3">
      <c r="A9068" t="s">
        <v>4</v>
      </c>
      <c r="B9068" s="4" t="s">
        <v>5</v>
      </c>
      <c r="C9068" s="4" t="s">
        <v>7</v>
      </c>
      <c r="D9068" s="4" t="s">
        <v>8</v>
      </c>
    </row>
    <row r="9069" spans="1:3">
      <c r="A9069" t="n">
        <v>84651</v>
      </c>
      <c r="B9069" s="6" t="n">
        <v>2</v>
      </c>
      <c r="C9069" s="7" t="n">
        <v>11</v>
      </c>
      <c r="D9069" s="7" t="s">
        <v>19</v>
      </c>
    </row>
    <row r="9070" spans="1:3">
      <c r="A9070" t="s">
        <v>4</v>
      </c>
      <c r="B9070" s="4" t="s">
        <v>5</v>
      </c>
      <c r="C9070" s="4" t="s">
        <v>10</v>
      </c>
    </row>
    <row r="9071" spans="1:3">
      <c r="A9071" t="n">
        <v>84665</v>
      </c>
      <c r="B9071" s="27" t="n">
        <v>16</v>
      </c>
      <c r="C9071" s="7" t="n">
        <v>0</v>
      </c>
    </row>
    <row r="9072" spans="1:3">
      <c r="A9072" t="s">
        <v>4</v>
      </c>
      <c r="B9072" s="4" t="s">
        <v>5</v>
      </c>
      <c r="C9072" s="4" t="s">
        <v>7</v>
      </c>
      <c r="D9072" s="4" t="s">
        <v>8</v>
      </c>
    </row>
    <row r="9073" spans="1:6">
      <c r="A9073" t="n">
        <v>84668</v>
      </c>
      <c r="B9073" s="6" t="n">
        <v>2</v>
      </c>
      <c r="C9073" s="7" t="n">
        <v>11</v>
      </c>
      <c r="D9073" s="7" t="s">
        <v>394</v>
      </c>
    </row>
    <row r="9074" spans="1:6">
      <c r="A9074" t="s">
        <v>4</v>
      </c>
      <c r="B9074" s="4" t="s">
        <v>5</v>
      </c>
      <c r="C9074" s="4" t="s">
        <v>10</v>
      </c>
    </row>
    <row r="9075" spans="1:6">
      <c r="A9075" t="n">
        <v>84677</v>
      </c>
      <c r="B9075" s="27" t="n">
        <v>16</v>
      </c>
      <c r="C9075" s="7" t="n">
        <v>0</v>
      </c>
    </row>
    <row r="9076" spans="1:6">
      <c r="A9076" t="s">
        <v>4</v>
      </c>
      <c r="B9076" s="4" t="s">
        <v>5</v>
      </c>
      <c r="C9076" s="4" t="s">
        <v>16</v>
      </c>
    </row>
    <row r="9077" spans="1:6">
      <c r="A9077" t="n">
        <v>84680</v>
      </c>
      <c r="B9077" s="62" t="n">
        <v>15</v>
      </c>
      <c r="C9077" s="7" t="n">
        <v>2048</v>
      </c>
    </row>
    <row r="9078" spans="1:6">
      <c r="A9078" t="s">
        <v>4</v>
      </c>
      <c r="B9078" s="4" t="s">
        <v>5</v>
      </c>
      <c r="C9078" s="4" t="s">
        <v>7</v>
      </c>
      <c r="D9078" s="4" t="s">
        <v>8</v>
      </c>
    </row>
    <row r="9079" spans="1:6">
      <c r="A9079" t="n">
        <v>84685</v>
      </c>
      <c r="B9079" s="6" t="n">
        <v>2</v>
      </c>
      <c r="C9079" s="7" t="n">
        <v>10</v>
      </c>
      <c r="D9079" s="7" t="s">
        <v>395</v>
      </c>
    </row>
    <row r="9080" spans="1:6">
      <c r="A9080" t="s">
        <v>4</v>
      </c>
      <c r="B9080" s="4" t="s">
        <v>5</v>
      </c>
      <c r="C9080" s="4" t="s">
        <v>10</v>
      </c>
    </row>
    <row r="9081" spans="1:6">
      <c r="A9081" t="n">
        <v>84703</v>
      </c>
      <c r="B9081" s="27" t="n">
        <v>16</v>
      </c>
      <c r="C9081" s="7" t="n">
        <v>0</v>
      </c>
    </row>
    <row r="9082" spans="1:6">
      <c r="A9082" t="s">
        <v>4</v>
      </c>
      <c r="B9082" s="4" t="s">
        <v>5</v>
      </c>
      <c r="C9082" s="4" t="s">
        <v>7</v>
      </c>
      <c r="D9082" s="4" t="s">
        <v>8</v>
      </c>
    </row>
    <row r="9083" spans="1:6">
      <c r="A9083" t="n">
        <v>84706</v>
      </c>
      <c r="B9083" s="6" t="n">
        <v>2</v>
      </c>
      <c r="C9083" s="7" t="n">
        <v>10</v>
      </c>
      <c r="D9083" s="7" t="s">
        <v>396</v>
      </c>
    </row>
    <row r="9084" spans="1:6">
      <c r="A9084" t="s">
        <v>4</v>
      </c>
      <c r="B9084" s="4" t="s">
        <v>5</v>
      </c>
      <c r="C9084" s="4" t="s">
        <v>10</v>
      </c>
    </row>
    <row r="9085" spans="1:6">
      <c r="A9085" t="n">
        <v>84725</v>
      </c>
      <c r="B9085" s="27" t="n">
        <v>16</v>
      </c>
      <c r="C9085" s="7" t="n">
        <v>0</v>
      </c>
    </row>
    <row r="9086" spans="1:6">
      <c r="A9086" t="s">
        <v>4</v>
      </c>
      <c r="B9086" s="4" t="s">
        <v>5</v>
      </c>
      <c r="C9086" s="4" t="s">
        <v>7</v>
      </c>
      <c r="D9086" s="4" t="s">
        <v>10</v>
      </c>
      <c r="E9086" s="4" t="s">
        <v>15</v>
      </c>
    </row>
    <row r="9087" spans="1:6">
      <c r="A9087" t="n">
        <v>84728</v>
      </c>
      <c r="B9087" s="41" t="n">
        <v>58</v>
      </c>
      <c r="C9087" s="7" t="n">
        <v>100</v>
      </c>
      <c r="D9087" s="7" t="n">
        <v>300</v>
      </c>
      <c r="E9087" s="7" t="n">
        <v>1</v>
      </c>
    </row>
    <row r="9088" spans="1:6">
      <c r="A9088" t="s">
        <v>4</v>
      </c>
      <c r="B9088" s="4" t="s">
        <v>5</v>
      </c>
      <c r="C9088" s="4" t="s">
        <v>7</v>
      </c>
      <c r="D9088" s="4" t="s">
        <v>10</v>
      </c>
    </row>
    <row r="9089" spans="1:5">
      <c r="A9089" t="n">
        <v>84736</v>
      </c>
      <c r="B9089" s="41" t="n">
        <v>58</v>
      </c>
      <c r="C9089" s="7" t="n">
        <v>255</v>
      </c>
      <c r="D9089" s="7" t="n">
        <v>0</v>
      </c>
    </row>
    <row r="9090" spans="1:5">
      <c r="A9090" t="s">
        <v>4</v>
      </c>
      <c r="B9090" s="4" t="s">
        <v>5</v>
      </c>
      <c r="C9090" s="4" t="s">
        <v>7</v>
      </c>
    </row>
    <row r="9091" spans="1:5">
      <c r="A9091" t="n">
        <v>84740</v>
      </c>
      <c r="B9091" s="45" t="n">
        <v>23</v>
      </c>
      <c r="C9091" s="7" t="n">
        <v>0</v>
      </c>
    </row>
    <row r="9092" spans="1:5">
      <c r="A9092" t="s">
        <v>4</v>
      </c>
      <c r="B9092" s="4" t="s">
        <v>5</v>
      </c>
    </row>
    <row r="9093" spans="1:5">
      <c r="A9093" t="n">
        <v>84742</v>
      </c>
      <c r="B9093" s="5" t="n">
        <v>1</v>
      </c>
    </row>
    <row r="9094" spans="1:5" s="3" customFormat="1" customHeight="0">
      <c r="A9094" s="3" t="s">
        <v>2</v>
      </c>
      <c r="B9094" s="3" t="s">
        <v>789</v>
      </c>
    </row>
    <row r="9095" spans="1:5">
      <c r="A9095" t="s">
        <v>4</v>
      </c>
      <c r="B9095" s="4" t="s">
        <v>5</v>
      </c>
      <c r="C9095" s="4" t="s">
        <v>7</v>
      </c>
      <c r="D9095" s="4" t="s">
        <v>7</v>
      </c>
      <c r="E9095" s="4" t="s">
        <v>7</v>
      </c>
      <c r="F9095" s="4" t="s">
        <v>7</v>
      </c>
    </row>
    <row r="9096" spans="1:5">
      <c r="A9096" t="n">
        <v>84744</v>
      </c>
      <c r="B9096" s="15" t="n">
        <v>14</v>
      </c>
      <c r="C9096" s="7" t="n">
        <v>2</v>
      </c>
      <c r="D9096" s="7" t="n">
        <v>0</v>
      </c>
      <c r="E9096" s="7" t="n">
        <v>0</v>
      </c>
      <c r="F9096" s="7" t="n">
        <v>0</v>
      </c>
    </row>
    <row r="9097" spans="1:5">
      <c r="A9097" t="s">
        <v>4</v>
      </c>
      <c r="B9097" s="4" t="s">
        <v>5</v>
      </c>
      <c r="C9097" s="4" t="s">
        <v>7</v>
      </c>
      <c r="D9097" s="13" t="s">
        <v>12</v>
      </c>
      <c r="E9097" s="4" t="s">
        <v>5</v>
      </c>
      <c r="F9097" s="4" t="s">
        <v>7</v>
      </c>
      <c r="G9097" s="4" t="s">
        <v>10</v>
      </c>
      <c r="H9097" s="13" t="s">
        <v>13</v>
      </c>
      <c r="I9097" s="4" t="s">
        <v>7</v>
      </c>
      <c r="J9097" s="4" t="s">
        <v>16</v>
      </c>
      <c r="K9097" s="4" t="s">
        <v>7</v>
      </c>
      <c r="L9097" s="4" t="s">
        <v>7</v>
      </c>
      <c r="M9097" s="13" t="s">
        <v>12</v>
      </c>
      <c r="N9097" s="4" t="s">
        <v>5</v>
      </c>
      <c r="O9097" s="4" t="s">
        <v>7</v>
      </c>
      <c r="P9097" s="4" t="s">
        <v>10</v>
      </c>
      <c r="Q9097" s="13" t="s">
        <v>13</v>
      </c>
      <c r="R9097" s="4" t="s">
        <v>7</v>
      </c>
      <c r="S9097" s="4" t="s">
        <v>16</v>
      </c>
      <c r="T9097" s="4" t="s">
        <v>7</v>
      </c>
      <c r="U9097" s="4" t="s">
        <v>7</v>
      </c>
      <c r="V9097" s="4" t="s">
        <v>7</v>
      </c>
      <c r="W9097" s="4" t="s">
        <v>11</v>
      </c>
    </row>
    <row r="9098" spans="1:5">
      <c r="A9098" t="n">
        <v>84749</v>
      </c>
      <c r="B9098" s="9" t="n">
        <v>5</v>
      </c>
      <c r="C9098" s="7" t="n">
        <v>28</v>
      </c>
      <c r="D9098" s="13" t="s">
        <v>3</v>
      </c>
      <c r="E9098" s="8" t="n">
        <v>162</v>
      </c>
      <c r="F9098" s="7" t="n">
        <v>3</v>
      </c>
      <c r="G9098" s="7" t="n">
        <v>4263</v>
      </c>
      <c r="H9098" s="13" t="s">
        <v>3</v>
      </c>
      <c r="I9098" s="7" t="n">
        <v>0</v>
      </c>
      <c r="J9098" s="7" t="n">
        <v>1</v>
      </c>
      <c r="K9098" s="7" t="n">
        <v>2</v>
      </c>
      <c r="L9098" s="7" t="n">
        <v>28</v>
      </c>
      <c r="M9098" s="13" t="s">
        <v>3</v>
      </c>
      <c r="N9098" s="8" t="n">
        <v>162</v>
      </c>
      <c r="O9098" s="7" t="n">
        <v>3</v>
      </c>
      <c r="P9098" s="7" t="n">
        <v>4263</v>
      </c>
      <c r="Q9098" s="13" t="s">
        <v>3</v>
      </c>
      <c r="R9098" s="7" t="n">
        <v>0</v>
      </c>
      <c r="S9098" s="7" t="n">
        <v>2</v>
      </c>
      <c r="T9098" s="7" t="n">
        <v>2</v>
      </c>
      <c r="U9098" s="7" t="n">
        <v>11</v>
      </c>
      <c r="V9098" s="7" t="n">
        <v>1</v>
      </c>
      <c r="W9098" s="10" t="n">
        <f t="normal" ca="1">A9102</f>
        <v>0</v>
      </c>
    </row>
    <row r="9099" spans="1:5">
      <c r="A9099" t="s">
        <v>4</v>
      </c>
      <c r="B9099" s="4" t="s">
        <v>5</v>
      </c>
      <c r="C9099" s="4" t="s">
        <v>7</v>
      </c>
      <c r="D9099" s="4" t="s">
        <v>10</v>
      </c>
      <c r="E9099" s="4" t="s">
        <v>15</v>
      </c>
    </row>
    <row r="9100" spans="1:5">
      <c r="A9100" t="n">
        <v>84778</v>
      </c>
      <c r="B9100" s="41" t="n">
        <v>58</v>
      </c>
      <c r="C9100" s="7" t="n">
        <v>0</v>
      </c>
      <c r="D9100" s="7" t="n">
        <v>0</v>
      </c>
      <c r="E9100" s="7" t="n">
        <v>1</v>
      </c>
    </row>
    <row r="9101" spans="1:5">
      <c r="A9101" t="s">
        <v>4</v>
      </c>
      <c r="B9101" s="4" t="s">
        <v>5</v>
      </c>
      <c r="C9101" s="4" t="s">
        <v>7</v>
      </c>
      <c r="D9101" s="13" t="s">
        <v>12</v>
      </c>
      <c r="E9101" s="4" t="s">
        <v>5</v>
      </c>
      <c r="F9101" s="4" t="s">
        <v>7</v>
      </c>
      <c r="G9101" s="4" t="s">
        <v>10</v>
      </c>
      <c r="H9101" s="13" t="s">
        <v>13</v>
      </c>
      <c r="I9101" s="4" t="s">
        <v>7</v>
      </c>
      <c r="J9101" s="4" t="s">
        <v>16</v>
      </c>
      <c r="K9101" s="4" t="s">
        <v>7</v>
      </c>
      <c r="L9101" s="4" t="s">
        <v>7</v>
      </c>
      <c r="M9101" s="13" t="s">
        <v>12</v>
      </c>
      <c r="N9101" s="4" t="s">
        <v>5</v>
      </c>
      <c r="O9101" s="4" t="s">
        <v>7</v>
      </c>
      <c r="P9101" s="4" t="s">
        <v>10</v>
      </c>
      <c r="Q9101" s="13" t="s">
        <v>13</v>
      </c>
      <c r="R9101" s="4" t="s">
        <v>7</v>
      </c>
      <c r="S9101" s="4" t="s">
        <v>16</v>
      </c>
      <c r="T9101" s="4" t="s">
        <v>7</v>
      </c>
      <c r="U9101" s="4" t="s">
        <v>7</v>
      </c>
      <c r="V9101" s="4" t="s">
        <v>7</v>
      </c>
      <c r="W9101" s="4" t="s">
        <v>11</v>
      </c>
    </row>
    <row r="9102" spans="1:5">
      <c r="A9102" t="n">
        <v>84786</v>
      </c>
      <c r="B9102" s="9" t="n">
        <v>5</v>
      </c>
      <c r="C9102" s="7" t="n">
        <v>28</v>
      </c>
      <c r="D9102" s="13" t="s">
        <v>3</v>
      </c>
      <c r="E9102" s="8" t="n">
        <v>162</v>
      </c>
      <c r="F9102" s="7" t="n">
        <v>3</v>
      </c>
      <c r="G9102" s="7" t="n">
        <v>4263</v>
      </c>
      <c r="H9102" s="13" t="s">
        <v>3</v>
      </c>
      <c r="I9102" s="7" t="n">
        <v>0</v>
      </c>
      <c r="J9102" s="7" t="n">
        <v>1</v>
      </c>
      <c r="K9102" s="7" t="n">
        <v>3</v>
      </c>
      <c r="L9102" s="7" t="n">
        <v>28</v>
      </c>
      <c r="M9102" s="13" t="s">
        <v>3</v>
      </c>
      <c r="N9102" s="8" t="n">
        <v>162</v>
      </c>
      <c r="O9102" s="7" t="n">
        <v>3</v>
      </c>
      <c r="P9102" s="7" t="n">
        <v>4263</v>
      </c>
      <c r="Q9102" s="13" t="s">
        <v>3</v>
      </c>
      <c r="R9102" s="7" t="n">
        <v>0</v>
      </c>
      <c r="S9102" s="7" t="n">
        <v>2</v>
      </c>
      <c r="T9102" s="7" t="n">
        <v>3</v>
      </c>
      <c r="U9102" s="7" t="n">
        <v>9</v>
      </c>
      <c r="V9102" s="7" t="n">
        <v>1</v>
      </c>
      <c r="W9102" s="10" t="n">
        <f t="normal" ca="1">A9112</f>
        <v>0</v>
      </c>
    </row>
    <row r="9103" spans="1:5">
      <c r="A9103" t="s">
        <v>4</v>
      </c>
      <c r="B9103" s="4" t="s">
        <v>5</v>
      </c>
      <c r="C9103" s="4" t="s">
        <v>7</v>
      </c>
      <c r="D9103" s="13" t="s">
        <v>12</v>
      </c>
      <c r="E9103" s="4" t="s">
        <v>5</v>
      </c>
      <c r="F9103" s="4" t="s">
        <v>10</v>
      </c>
      <c r="G9103" s="4" t="s">
        <v>7</v>
      </c>
      <c r="H9103" s="4" t="s">
        <v>7</v>
      </c>
      <c r="I9103" s="4" t="s">
        <v>8</v>
      </c>
      <c r="J9103" s="13" t="s">
        <v>13</v>
      </c>
      <c r="K9103" s="4" t="s">
        <v>7</v>
      </c>
      <c r="L9103" s="4" t="s">
        <v>7</v>
      </c>
      <c r="M9103" s="13" t="s">
        <v>12</v>
      </c>
      <c r="N9103" s="4" t="s">
        <v>5</v>
      </c>
      <c r="O9103" s="4" t="s">
        <v>7</v>
      </c>
      <c r="P9103" s="13" t="s">
        <v>13</v>
      </c>
      <c r="Q9103" s="4" t="s">
        <v>7</v>
      </c>
      <c r="R9103" s="4" t="s">
        <v>16</v>
      </c>
      <c r="S9103" s="4" t="s">
        <v>7</v>
      </c>
      <c r="T9103" s="4" t="s">
        <v>7</v>
      </c>
      <c r="U9103" s="4" t="s">
        <v>7</v>
      </c>
      <c r="V9103" s="13" t="s">
        <v>12</v>
      </c>
      <c r="W9103" s="4" t="s">
        <v>5</v>
      </c>
      <c r="X9103" s="4" t="s">
        <v>7</v>
      </c>
      <c r="Y9103" s="13" t="s">
        <v>13</v>
      </c>
      <c r="Z9103" s="4" t="s">
        <v>7</v>
      </c>
      <c r="AA9103" s="4" t="s">
        <v>16</v>
      </c>
      <c r="AB9103" s="4" t="s">
        <v>7</v>
      </c>
      <c r="AC9103" s="4" t="s">
        <v>7</v>
      </c>
      <c r="AD9103" s="4" t="s">
        <v>7</v>
      </c>
      <c r="AE9103" s="4" t="s">
        <v>11</v>
      </c>
    </row>
    <row r="9104" spans="1:5">
      <c r="A9104" t="n">
        <v>84815</v>
      </c>
      <c r="B9104" s="9" t="n">
        <v>5</v>
      </c>
      <c r="C9104" s="7" t="n">
        <v>28</v>
      </c>
      <c r="D9104" s="13" t="s">
        <v>3</v>
      </c>
      <c r="E9104" s="46" t="n">
        <v>47</v>
      </c>
      <c r="F9104" s="7" t="n">
        <v>61456</v>
      </c>
      <c r="G9104" s="7" t="n">
        <v>2</v>
      </c>
      <c r="H9104" s="7" t="n">
        <v>0</v>
      </c>
      <c r="I9104" s="7" t="s">
        <v>273</v>
      </c>
      <c r="J9104" s="13" t="s">
        <v>3</v>
      </c>
      <c r="K9104" s="7" t="n">
        <v>8</v>
      </c>
      <c r="L9104" s="7" t="n">
        <v>28</v>
      </c>
      <c r="M9104" s="13" t="s">
        <v>3</v>
      </c>
      <c r="N9104" s="35" t="n">
        <v>74</v>
      </c>
      <c r="O9104" s="7" t="n">
        <v>65</v>
      </c>
      <c r="P9104" s="13" t="s">
        <v>3</v>
      </c>
      <c r="Q9104" s="7" t="n">
        <v>0</v>
      </c>
      <c r="R9104" s="7" t="n">
        <v>1</v>
      </c>
      <c r="S9104" s="7" t="n">
        <v>3</v>
      </c>
      <c r="T9104" s="7" t="n">
        <v>9</v>
      </c>
      <c r="U9104" s="7" t="n">
        <v>28</v>
      </c>
      <c r="V9104" s="13" t="s">
        <v>3</v>
      </c>
      <c r="W9104" s="35" t="n">
        <v>74</v>
      </c>
      <c r="X9104" s="7" t="n">
        <v>65</v>
      </c>
      <c r="Y9104" s="13" t="s">
        <v>3</v>
      </c>
      <c r="Z9104" s="7" t="n">
        <v>0</v>
      </c>
      <c r="AA9104" s="7" t="n">
        <v>2</v>
      </c>
      <c r="AB9104" s="7" t="n">
        <v>3</v>
      </c>
      <c r="AC9104" s="7" t="n">
        <v>9</v>
      </c>
      <c r="AD9104" s="7" t="n">
        <v>1</v>
      </c>
      <c r="AE9104" s="10" t="n">
        <f t="normal" ca="1">A9108</f>
        <v>0</v>
      </c>
    </row>
    <row r="9105" spans="1:31">
      <c r="A9105" t="s">
        <v>4</v>
      </c>
      <c r="B9105" s="4" t="s">
        <v>5</v>
      </c>
      <c r="C9105" s="4" t="s">
        <v>10</v>
      </c>
      <c r="D9105" s="4" t="s">
        <v>7</v>
      </c>
      <c r="E9105" s="4" t="s">
        <v>7</v>
      </c>
      <c r="F9105" s="4" t="s">
        <v>8</v>
      </c>
    </row>
    <row r="9106" spans="1:31">
      <c r="A9106" t="n">
        <v>84863</v>
      </c>
      <c r="B9106" s="46" t="n">
        <v>47</v>
      </c>
      <c r="C9106" s="7" t="n">
        <v>61456</v>
      </c>
      <c r="D9106" s="7" t="n">
        <v>0</v>
      </c>
      <c r="E9106" s="7" t="n">
        <v>0</v>
      </c>
      <c r="F9106" s="7" t="s">
        <v>220</v>
      </c>
    </row>
    <row r="9107" spans="1:31">
      <c r="A9107" t="s">
        <v>4</v>
      </c>
      <c r="B9107" s="4" t="s">
        <v>5</v>
      </c>
      <c r="C9107" s="4" t="s">
        <v>7</v>
      </c>
      <c r="D9107" s="4" t="s">
        <v>10</v>
      </c>
      <c r="E9107" s="4" t="s">
        <v>15</v>
      </c>
    </row>
    <row r="9108" spans="1:31">
      <c r="A9108" t="n">
        <v>84876</v>
      </c>
      <c r="B9108" s="41" t="n">
        <v>58</v>
      </c>
      <c r="C9108" s="7" t="n">
        <v>0</v>
      </c>
      <c r="D9108" s="7" t="n">
        <v>300</v>
      </c>
      <c r="E9108" s="7" t="n">
        <v>1</v>
      </c>
    </row>
    <row r="9109" spans="1:31">
      <c r="A9109" t="s">
        <v>4</v>
      </c>
      <c r="B9109" s="4" t="s">
        <v>5</v>
      </c>
      <c r="C9109" s="4" t="s">
        <v>7</v>
      </c>
      <c r="D9109" s="4" t="s">
        <v>10</v>
      </c>
    </row>
    <row r="9110" spans="1:31">
      <c r="A9110" t="n">
        <v>84884</v>
      </c>
      <c r="B9110" s="41" t="n">
        <v>58</v>
      </c>
      <c r="C9110" s="7" t="n">
        <v>255</v>
      </c>
      <c r="D9110" s="7" t="n">
        <v>0</v>
      </c>
    </row>
    <row r="9111" spans="1:31">
      <c r="A9111" t="s">
        <v>4</v>
      </c>
      <c r="B9111" s="4" t="s">
        <v>5</v>
      </c>
      <c r="C9111" s="4" t="s">
        <v>7</v>
      </c>
      <c r="D9111" s="4" t="s">
        <v>7</v>
      </c>
      <c r="E9111" s="4" t="s">
        <v>7</v>
      </c>
      <c r="F9111" s="4" t="s">
        <v>7</v>
      </c>
    </row>
    <row r="9112" spans="1:31">
      <c r="A9112" t="n">
        <v>84888</v>
      </c>
      <c r="B9112" s="15" t="n">
        <v>14</v>
      </c>
      <c r="C9112" s="7" t="n">
        <v>0</v>
      </c>
      <c r="D9112" s="7" t="n">
        <v>0</v>
      </c>
      <c r="E9112" s="7" t="n">
        <v>0</v>
      </c>
      <c r="F9112" s="7" t="n">
        <v>64</v>
      </c>
    </row>
    <row r="9113" spans="1:31">
      <c r="A9113" t="s">
        <v>4</v>
      </c>
      <c r="B9113" s="4" t="s">
        <v>5</v>
      </c>
      <c r="C9113" s="4" t="s">
        <v>7</v>
      </c>
      <c r="D9113" s="4" t="s">
        <v>10</v>
      </c>
    </row>
    <row r="9114" spans="1:31">
      <c r="A9114" t="n">
        <v>84893</v>
      </c>
      <c r="B9114" s="36" t="n">
        <v>22</v>
      </c>
      <c r="C9114" s="7" t="n">
        <v>0</v>
      </c>
      <c r="D9114" s="7" t="n">
        <v>4263</v>
      </c>
    </row>
    <row r="9115" spans="1:31">
      <c r="A9115" t="s">
        <v>4</v>
      </c>
      <c r="B9115" s="4" t="s">
        <v>5</v>
      </c>
      <c r="C9115" s="4" t="s">
        <v>7</v>
      </c>
      <c r="D9115" s="4" t="s">
        <v>10</v>
      </c>
    </row>
    <row r="9116" spans="1:31">
      <c r="A9116" t="n">
        <v>84897</v>
      </c>
      <c r="B9116" s="41" t="n">
        <v>58</v>
      </c>
      <c r="C9116" s="7" t="n">
        <v>5</v>
      </c>
      <c r="D9116" s="7" t="n">
        <v>300</v>
      </c>
    </row>
    <row r="9117" spans="1:31">
      <c r="A9117" t="s">
        <v>4</v>
      </c>
      <c r="B9117" s="4" t="s">
        <v>5</v>
      </c>
      <c r="C9117" s="4" t="s">
        <v>15</v>
      </c>
      <c r="D9117" s="4" t="s">
        <v>10</v>
      </c>
    </row>
    <row r="9118" spans="1:31">
      <c r="A9118" t="n">
        <v>84901</v>
      </c>
      <c r="B9118" s="47" t="n">
        <v>103</v>
      </c>
      <c r="C9118" s="7" t="n">
        <v>0</v>
      </c>
      <c r="D9118" s="7" t="n">
        <v>300</v>
      </c>
    </row>
    <row r="9119" spans="1:31">
      <c r="A9119" t="s">
        <v>4</v>
      </c>
      <c r="B9119" s="4" t="s">
        <v>5</v>
      </c>
      <c r="C9119" s="4" t="s">
        <v>7</v>
      </c>
    </row>
    <row r="9120" spans="1:31">
      <c r="A9120" t="n">
        <v>84908</v>
      </c>
      <c r="B9120" s="48" t="n">
        <v>64</v>
      </c>
      <c r="C9120" s="7" t="n">
        <v>7</v>
      </c>
    </row>
    <row r="9121" spans="1:6">
      <c r="A9121" t="s">
        <v>4</v>
      </c>
      <c r="B9121" s="4" t="s">
        <v>5</v>
      </c>
      <c r="C9121" s="4" t="s">
        <v>7</v>
      </c>
      <c r="D9121" s="4" t="s">
        <v>10</v>
      </c>
    </row>
    <row r="9122" spans="1:6">
      <c r="A9122" t="n">
        <v>84910</v>
      </c>
      <c r="B9122" s="49" t="n">
        <v>72</v>
      </c>
      <c r="C9122" s="7" t="n">
        <v>5</v>
      </c>
      <c r="D9122" s="7" t="n">
        <v>0</v>
      </c>
    </row>
    <row r="9123" spans="1:6">
      <c r="A9123" t="s">
        <v>4</v>
      </c>
      <c r="B9123" s="4" t="s">
        <v>5</v>
      </c>
      <c r="C9123" s="4" t="s">
        <v>7</v>
      </c>
      <c r="D9123" s="13" t="s">
        <v>12</v>
      </c>
      <c r="E9123" s="4" t="s">
        <v>5</v>
      </c>
      <c r="F9123" s="4" t="s">
        <v>7</v>
      </c>
      <c r="G9123" s="4" t="s">
        <v>10</v>
      </c>
      <c r="H9123" s="13" t="s">
        <v>13</v>
      </c>
      <c r="I9123" s="4" t="s">
        <v>7</v>
      </c>
      <c r="J9123" s="4" t="s">
        <v>16</v>
      </c>
      <c r="K9123" s="4" t="s">
        <v>7</v>
      </c>
      <c r="L9123" s="4" t="s">
        <v>7</v>
      </c>
      <c r="M9123" s="4" t="s">
        <v>11</v>
      </c>
    </row>
    <row r="9124" spans="1:6">
      <c r="A9124" t="n">
        <v>84914</v>
      </c>
      <c r="B9124" s="9" t="n">
        <v>5</v>
      </c>
      <c r="C9124" s="7" t="n">
        <v>28</v>
      </c>
      <c r="D9124" s="13" t="s">
        <v>3</v>
      </c>
      <c r="E9124" s="8" t="n">
        <v>162</v>
      </c>
      <c r="F9124" s="7" t="n">
        <v>4</v>
      </c>
      <c r="G9124" s="7" t="n">
        <v>4263</v>
      </c>
      <c r="H9124" s="13" t="s">
        <v>3</v>
      </c>
      <c r="I9124" s="7" t="n">
        <v>0</v>
      </c>
      <c r="J9124" s="7" t="n">
        <v>1</v>
      </c>
      <c r="K9124" s="7" t="n">
        <v>2</v>
      </c>
      <c r="L9124" s="7" t="n">
        <v>1</v>
      </c>
      <c r="M9124" s="10" t="n">
        <f t="normal" ca="1">A9130</f>
        <v>0</v>
      </c>
    </row>
    <row r="9125" spans="1:6">
      <c r="A9125" t="s">
        <v>4</v>
      </c>
      <c r="B9125" s="4" t="s">
        <v>5</v>
      </c>
      <c r="C9125" s="4" t="s">
        <v>7</v>
      </c>
      <c r="D9125" s="4" t="s">
        <v>8</v>
      </c>
    </row>
    <row r="9126" spans="1:6">
      <c r="A9126" t="n">
        <v>84931</v>
      </c>
      <c r="B9126" s="6" t="n">
        <v>2</v>
      </c>
      <c r="C9126" s="7" t="n">
        <v>10</v>
      </c>
      <c r="D9126" s="7" t="s">
        <v>274</v>
      </c>
    </row>
    <row r="9127" spans="1:6">
      <c r="A9127" t="s">
        <v>4</v>
      </c>
      <c r="B9127" s="4" t="s">
        <v>5</v>
      </c>
      <c r="C9127" s="4" t="s">
        <v>10</v>
      </c>
    </row>
    <row r="9128" spans="1:6">
      <c r="A9128" t="n">
        <v>84948</v>
      </c>
      <c r="B9128" s="27" t="n">
        <v>16</v>
      </c>
      <c r="C9128" s="7" t="n">
        <v>0</v>
      </c>
    </row>
    <row r="9129" spans="1:6">
      <c r="A9129" t="s">
        <v>4</v>
      </c>
      <c r="B9129" s="4" t="s">
        <v>5</v>
      </c>
      <c r="C9129" s="4" t="s">
        <v>10</v>
      </c>
      <c r="D9129" s="4" t="s">
        <v>15</v>
      </c>
      <c r="E9129" s="4" t="s">
        <v>15</v>
      </c>
      <c r="F9129" s="4" t="s">
        <v>15</v>
      </c>
      <c r="G9129" s="4" t="s">
        <v>15</v>
      </c>
    </row>
    <row r="9130" spans="1:6">
      <c r="A9130" t="n">
        <v>84951</v>
      </c>
      <c r="B9130" s="26" t="n">
        <v>46</v>
      </c>
      <c r="C9130" s="7" t="n">
        <v>0</v>
      </c>
      <c r="D9130" s="7" t="n">
        <v>-9</v>
      </c>
      <c r="E9130" s="7" t="n">
        <v>4</v>
      </c>
      <c r="F9130" s="7" t="n">
        <v>-2.5</v>
      </c>
      <c r="G9130" s="7" t="n">
        <v>270</v>
      </c>
    </row>
    <row r="9131" spans="1:6">
      <c r="A9131" t="s">
        <v>4</v>
      </c>
      <c r="B9131" s="4" t="s">
        <v>5</v>
      </c>
      <c r="C9131" s="4" t="s">
        <v>10</v>
      </c>
      <c r="D9131" s="4" t="s">
        <v>7</v>
      </c>
      <c r="E9131" s="4" t="s">
        <v>7</v>
      </c>
      <c r="F9131" s="4" t="s">
        <v>8</v>
      </c>
    </row>
    <row r="9132" spans="1:6">
      <c r="A9132" t="n">
        <v>84970</v>
      </c>
      <c r="B9132" s="23" t="n">
        <v>20</v>
      </c>
      <c r="C9132" s="7" t="n">
        <v>0</v>
      </c>
      <c r="D9132" s="7" t="n">
        <v>3</v>
      </c>
      <c r="E9132" s="7" t="n">
        <v>10</v>
      </c>
      <c r="F9132" s="7" t="s">
        <v>289</v>
      </c>
    </row>
    <row r="9133" spans="1:6">
      <c r="A9133" t="s">
        <v>4</v>
      </c>
      <c r="B9133" s="4" t="s">
        <v>5</v>
      </c>
      <c r="C9133" s="4" t="s">
        <v>10</v>
      </c>
    </row>
    <row r="9134" spans="1:6">
      <c r="A9134" t="n">
        <v>84988</v>
      </c>
      <c r="B9134" s="27" t="n">
        <v>16</v>
      </c>
      <c r="C9134" s="7" t="n">
        <v>0</v>
      </c>
    </row>
    <row r="9135" spans="1:6">
      <c r="A9135" t="s">
        <v>4</v>
      </c>
      <c r="B9135" s="4" t="s">
        <v>5</v>
      </c>
      <c r="C9135" s="4" t="s">
        <v>7</v>
      </c>
      <c r="D9135" s="4" t="s">
        <v>7</v>
      </c>
      <c r="E9135" s="4" t="s">
        <v>15</v>
      </c>
      <c r="F9135" s="4" t="s">
        <v>15</v>
      </c>
      <c r="G9135" s="4" t="s">
        <v>15</v>
      </c>
      <c r="H9135" s="4" t="s">
        <v>10</v>
      </c>
    </row>
    <row r="9136" spans="1:6">
      <c r="A9136" t="n">
        <v>84991</v>
      </c>
      <c r="B9136" s="54" t="n">
        <v>45</v>
      </c>
      <c r="C9136" s="7" t="n">
        <v>2</v>
      </c>
      <c r="D9136" s="7" t="n">
        <v>3</v>
      </c>
      <c r="E9136" s="7" t="n">
        <v>-9.75</v>
      </c>
      <c r="F9136" s="7" t="n">
        <v>5.25</v>
      </c>
      <c r="G9136" s="7" t="n">
        <v>-2.5</v>
      </c>
      <c r="H9136" s="7" t="n">
        <v>0</v>
      </c>
    </row>
    <row r="9137" spans="1:13">
      <c r="A9137" t="s">
        <v>4</v>
      </c>
      <c r="B9137" s="4" t="s">
        <v>5</v>
      </c>
      <c r="C9137" s="4" t="s">
        <v>7</v>
      </c>
      <c r="D9137" s="4" t="s">
        <v>7</v>
      </c>
      <c r="E9137" s="4" t="s">
        <v>15</v>
      </c>
      <c r="F9137" s="4" t="s">
        <v>15</v>
      </c>
      <c r="G9137" s="4" t="s">
        <v>15</v>
      </c>
      <c r="H9137" s="4" t="s">
        <v>10</v>
      </c>
      <c r="I9137" s="4" t="s">
        <v>7</v>
      </c>
    </row>
    <row r="9138" spans="1:13">
      <c r="A9138" t="n">
        <v>85008</v>
      </c>
      <c r="B9138" s="54" t="n">
        <v>45</v>
      </c>
      <c r="C9138" s="7" t="n">
        <v>4</v>
      </c>
      <c r="D9138" s="7" t="n">
        <v>3</v>
      </c>
      <c r="E9138" s="7" t="n">
        <v>7</v>
      </c>
      <c r="F9138" s="7" t="n">
        <v>135</v>
      </c>
      <c r="G9138" s="7" t="n">
        <v>0</v>
      </c>
      <c r="H9138" s="7" t="n">
        <v>0</v>
      </c>
      <c r="I9138" s="7" t="n">
        <v>0</v>
      </c>
    </row>
    <row r="9139" spans="1:13">
      <c r="A9139" t="s">
        <v>4</v>
      </c>
      <c r="B9139" s="4" t="s">
        <v>5</v>
      </c>
      <c r="C9139" s="4" t="s">
        <v>7</v>
      </c>
      <c r="D9139" s="4" t="s">
        <v>7</v>
      </c>
      <c r="E9139" s="4" t="s">
        <v>15</v>
      </c>
      <c r="F9139" s="4" t="s">
        <v>10</v>
      </c>
    </row>
    <row r="9140" spans="1:13">
      <c r="A9140" t="n">
        <v>85026</v>
      </c>
      <c r="B9140" s="54" t="n">
        <v>45</v>
      </c>
      <c r="C9140" s="7" t="n">
        <v>5</v>
      </c>
      <c r="D9140" s="7" t="n">
        <v>3</v>
      </c>
      <c r="E9140" s="7" t="n">
        <v>3.90000009536743</v>
      </c>
      <c r="F9140" s="7" t="n">
        <v>0</v>
      </c>
    </row>
    <row r="9141" spans="1:13">
      <c r="A9141" t="s">
        <v>4</v>
      </c>
      <c r="B9141" s="4" t="s">
        <v>5</v>
      </c>
      <c r="C9141" s="4" t="s">
        <v>7</v>
      </c>
      <c r="D9141" s="4" t="s">
        <v>7</v>
      </c>
      <c r="E9141" s="4" t="s">
        <v>15</v>
      </c>
      <c r="F9141" s="4" t="s">
        <v>10</v>
      </c>
    </row>
    <row r="9142" spans="1:13">
      <c r="A9142" t="n">
        <v>85035</v>
      </c>
      <c r="B9142" s="54" t="n">
        <v>45</v>
      </c>
      <c r="C9142" s="7" t="n">
        <v>11</v>
      </c>
      <c r="D9142" s="7" t="n">
        <v>3</v>
      </c>
      <c r="E9142" s="7" t="n">
        <v>34</v>
      </c>
      <c r="F9142" s="7" t="n">
        <v>0</v>
      </c>
    </row>
    <row r="9143" spans="1:13">
      <c r="A9143" t="s">
        <v>4</v>
      </c>
      <c r="B9143" s="4" t="s">
        <v>5</v>
      </c>
      <c r="C9143" s="4" t="s">
        <v>10</v>
      </c>
      <c r="D9143" s="4" t="s">
        <v>7</v>
      </c>
      <c r="E9143" s="4" t="s">
        <v>8</v>
      </c>
      <c r="F9143" s="4" t="s">
        <v>15</v>
      </c>
      <c r="G9143" s="4" t="s">
        <v>15</v>
      </c>
      <c r="H9143" s="4" t="s">
        <v>15</v>
      </c>
    </row>
    <row r="9144" spans="1:13">
      <c r="A9144" t="n">
        <v>85044</v>
      </c>
      <c r="B9144" s="30" t="n">
        <v>48</v>
      </c>
      <c r="C9144" s="7" t="n">
        <v>0</v>
      </c>
      <c r="D9144" s="7" t="n">
        <v>0</v>
      </c>
      <c r="E9144" s="7" t="s">
        <v>388</v>
      </c>
      <c r="F9144" s="7" t="n">
        <v>0</v>
      </c>
      <c r="G9144" s="7" t="n">
        <v>1</v>
      </c>
      <c r="H9144" s="7" t="n">
        <v>0</v>
      </c>
    </row>
    <row r="9145" spans="1:13">
      <c r="A9145" t="s">
        <v>4</v>
      </c>
      <c r="B9145" s="4" t="s">
        <v>5</v>
      </c>
      <c r="C9145" s="4" t="s">
        <v>7</v>
      </c>
      <c r="D9145" s="4" t="s">
        <v>10</v>
      </c>
      <c r="E9145" s="4" t="s">
        <v>15</v>
      </c>
    </row>
    <row r="9146" spans="1:13">
      <c r="A9146" t="n">
        <v>85069</v>
      </c>
      <c r="B9146" s="41" t="n">
        <v>58</v>
      </c>
      <c r="C9146" s="7" t="n">
        <v>100</v>
      </c>
      <c r="D9146" s="7" t="n">
        <v>1000</v>
      </c>
      <c r="E9146" s="7" t="n">
        <v>1</v>
      </c>
    </row>
    <row r="9147" spans="1:13">
      <c r="A9147" t="s">
        <v>4</v>
      </c>
      <c r="B9147" s="4" t="s">
        <v>5</v>
      </c>
      <c r="C9147" s="4" t="s">
        <v>7</v>
      </c>
      <c r="D9147" s="4" t="s">
        <v>10</v>
      </c>
    </row>
    <row r="9148" spans="1:13">
      <c r="A9148" t="n">
        <v>85077</v>
      </c>
      <c r="B9148" s="41" t="n">
        <v>58</v>
      </c>
      <c r="C9148" s="7" t="n">
        <v>255</v>
      </c>
      <c r="D9148" s="7" t="n">
        <v>0</v>
      </c>
    </row>
    <row r="9149" spans="1:13">
      <c r="A9149" t="s">
        <v>4</v>
      </c>
      <c r="B9149" s="4" t="s">
        <v>5</v>
      </c>
      <c r="C9149" s="4" t="s">
        <v>7</v>
      </c>
      <c r="D9149" s="4" t="s">
        <v>10</v>
      </c>
      <c r="E9149" s="4" t="s">
        <v>8</v>
      </c>
    </row>
    <row r="9150" spans="1:13">
      <c r="A9150" t="n">
        <v>85081</v>
      </c>
      <c r="B9150" s="32" t="n">
        <v>51</v>
      </c>
      <c r="C9150" s="7" t="n">
        <v>4</v>
      </c>
      <c r="D9150" s="7" t="n">
        <v>0</v>
      </c>
      <c r="E9150" s="7" t="s">
        <v>129</v>
      </c>
    </row>
    <row r="9151" spans="1:13">
      <c r="A9151" t="s">
        <v>4</v>
      </c>
      <c r="B9151" s="4" t="s">
        <v>5</v>
      </c>
      <c r="C9151" s="4" t="s">
        <v>10</v>
      </c>
    </row>
    <row r="9152" spans="1:13">
      <c r="A9152" t="n">
        <v>85095</v>
      </c>
      <c r="B9152" s="27" t="n">
        <v>16</v>
      </c>
      <c r="C9152" s="7" t="n">
        <v>0</v>
      </c>
    </row>
    <row r="9153" spans="1:9">
      <c r="A9153" t="s">
        <v>4</v>
      </c>
      <c r="B9153" s="4" t="s">
        <v>5</v>
      </c>
      <c r="C9153" s="4" t="s">
        <v>10</v>
      </c>
      <c r="D9153" s="4" t="s">
        <v>59</v>
      </c>
      <c r="E9153" s="4" t="s">
        <v>7</v>
      </c>
      <c r="F9153" s="4" t="s">
        <v>7</v>
      </c>
      <c r="G9153" s="4" t="s">
        <v>59</v>
      </c>
      <c r="H9153" s="4" t="s">
        <v>7</v>
      </c>
      <c r="I9153" s="4" t="s">
        <v>7</v>
      </c>
    </row>
    <row r="9154" spans="1:9">
      <c r="A9154" t="n">
        <v>85098</v>
      </c>
      <c r="B9154" s="37" t="n">
        <v>26</v>
      </c>
      <c r="C9154" s="7" t="n">
        <v>0</v>
      </c>
      <c r="D9154" s="7" t="s">
        <v>790</v>
      </c>
      <c r="E9154" s="7" t="n">
        <v>2</v>
      </c>
      <c r="F9154" s="7" t="n">
        <v>3</v>
      </c>
      <c r="G9154" s="7" t="s">
        <v>791</v>
      </c>
      <c r="H9154" s="7" t="n">
        <v>2</v>
      </c>
      <c r="I9154" s="7" t="n">
        <v>0</v>
      </c>
    </row>
    <row r="9155" spans="1:9">
      <c r="A9155" t="s">
        <v>4</v>
      </c>
      <c r="B9155" s="4" t="s">
        <v>5</v>
      </c>
    </row>
    <row r="9156" spans="1:9">
      <c r="A9156" t="n">
        <v>85210</v>
      </c>
      <c r="B9156" s="38" t="n">
        <v>28</v>
      </c>
    </row>
    <row r="9157" spans="1:9">
      <c r="A9157" t="s">
        <v>4</v>
      </c>
      <c r="B9157" s="4" t="s">
        <v>5</v>
      </c>
      <c r="C9157" s="4" t="s">
        <v>7</v>
      </c>
      <c r="D9157" s="4" t="s">
        <v>10</v>
      </c>
      <c r="E9157" s="4" t="s">
        <v>15</v>
      </c>
    </row>
    <row r="9158" spans="1:9">
      <c r="A9158" t="n">
        <v>85211</v>
      </c>
      <c r="B9158" s="41" t="n">
        <v>58</v>
      </c>
      <c r="C9158" s="7" t="n">
        <v>0</v>
      </c>
      <c r="D9158" s="7" t="n">
        <v>300</v>
      </c>
      <c r="E9158" s="7" t="n">
        <v>0.300000011920929</v>
      </c>
    </row>
    <row r="9159" spans="1:9">
      <c r="A9159" t="s">
        <v>4</v>
      </c>
      <c r="B9159" s="4" t="s">
        <v>5</v>
      </c>
      <c r="C9159" s="4" t="s">
        <v>7</v>
      </c>
      <c r="D9159" s="4" t="s">
        <v>10</v>
      </c>
    </row>
    <row r="9160" spans="1:9">
      <c r="A9160" t="n">
        <v>85219</v>
      </c>
      <c r="B9160" s="41" t="n">
        <v>58</v>
      </c>
      <c r="C9160" s="7" t="n">
        <v>255</v>
      </c>
      <c r="D9160" s="7" t="n">
        <v>0</v>
      </c>
    </row>
    <row r="9161" spans="1:9">
      <c r="A9161" t="s">
        <v>4</v>
      </c>
      <c r="B9161" s="4" t="s">
        <v>5</v>
      </c>
      <c r="C9161" s="4" t="s">
        <v>7</v>
      </c>
      <c r="D9161" s="4" t="s">
        <v>10</v>
      </c>
      <c r="E9161" s="4" t="s">
        <v>15</v>
      </c>
      <c r="F9161" s="4" t="s">
        <v>10</v>
      </c>
      <c r="G9161" s="4" t="s">
        <v>16</v>
      </c>
      <c r="H9161" s="4" t="s">
        <v>16</v>
      </c>
      <c r="I9161" s="4" t="s">
        <v>10</v>
      </c>
      <c r="J9161" s="4" t="s">
        <v>10</v>
      </c>
      <c r="K9161" s="4" t="s">
        <v>16</v>
      </c>
      <c r="L9161" s="4" t="s">
        <v>16</v>
      </c>
      <c r="M9161" s="4" t="s">
        <v>16</v>
      </c>
      <c r="N9161" s="4" t="s">
        <v>16</v>
      </c>
      <c r="O9161" s="4" t="s">
        <v>8</v>
      </c>
    </row>
    <row r="9162" spans="1:9">
      <c r="A9162" t="n">
        <v>85223</v>
      </c>
      <c r="B9162" s="18" t="n">
        <v>50</v>
      </c>
      <c r="C9162" s="7" t="n">
        <v>0</v>
      </c>
      <c r="D9162" s="7" t="n">
        <v>12105</v>
      </c>
      <c r="E9162" s="7" t="n">
        <v>1</v>
      </c>
      <c r="F9162" s="7" t="n">
        <v>0</v>
      </c>
      <c r="G9162" s="7" t="n">
        <v>0</v>
      </c>
      <c r="H9162" s="7" t="n">
        <v>0</v>
      </c>
      <c r="I9162" s="7" t="n">
        <v>0</v>
      </c>
      <c r="J9162" s="7" t="n">
        <v>65533</v>
      </c>
      <c r="K9162" s="7" t="n">
        <v>0</v>
      </c>
      <c r="L9162" s="7" t="n">
        <v>0</v>
      </c>
      <c r="M9162" s="7" t="n">
        <v>0</v>
      </c>
      <c r="N9162" s="7" t="n">
        <v>0</v>
      </c>
      <c r="O9162" s="7" t="s">
        <v>20</v>
      </c>
    </row>
    <row r="9163" spans="1:9">
      <c r="A9163" t="s">
        <v>4</v>
      </c>
      <c r="B9163" s="4" t="s">
        <v>5</v>
      </c>
      <c r="C9163" s="4" t="s">
        <v>7</v>
      </c>
      <c r="D9163" s="4" t="s">
        <v>10</v>
      </c>
      <c r="E9163" s="4" t="s">
        <v>10</v>
      </c>
      <c r="F9163" s="4" t="s">
        <v>10</v>
      </c>
      <c r="G9163" s="4" t="s">
        <v>10</v>
      </c>
      <c r="H9163" s="4" t="s">
        <v>7</v>
      </c>
    </row>
    <row r="9164" spans="1:9">
      <c r="A9164" t="n">
        <v>85262</v>
      </c>
      <c r="B9164" s="42" t="n">
        <v>25</v>
      </c>
      <c r="C9164" s="7" t="n">
        <v>5</v>
      </c>
      <c r="D9164" s="7" t="n">
        <v>65535</v>
      </c>
      <c r="E9164" s="7" t="n">
        <v>500</v>
      </c>
      <c r="F9164" s="7" t="n">
        <v>800</v>
      </c>
      <c r="G9164" s="7" t="n">
        <v>140</v>
      </c>
      <c r="H9164" s="7" t="n">
        <v>0</v>
      </c>
    </row>
    <row r="9165" spans="1:9">
      <c r="A9165" t="s">
        <v>4</v>
      </c>
      <c r="B9165" s="4" t="s">
        <v>5</v>
      </c>
      <c r="C9165" s="4" t="s">
        <v>10</v>
      </c>
      <c r="D9165" s="4" t="s">
        <v>7</v>
      </c>
      <c r="E9165" s="4" t="s">
        <v>59</v>
      </c>
      <c r="F9165" s="4" t="s">
        <v>7</v>
      </c>
      <c r="G9165" s="4" t="s">
        <v>7</v>
      </c>
    </row>
    <row r="9166" spans="1:9">
      <c r="A9166" t="n">
        <v>85273</v>
      </c>
      <c r="B9166" s="43" t="n">
        <v>24</v>
      </c>
      <c r="C9166" s="7" t="n">
        <v>65533</v>
      </c>
      <c r="D9166" s="7" t="n">
        <v>11</v>
      </c>
      <c r="E9166" s="7" t="s">
        <v>537</v>
      </c>
      <c r="F9166" s="7" t="n">
        <v>2</v>
      </c>
      <c r="G9166" s="7" t="n">
        <v>0</v>
      </c>
    </row>
    <row r="9167" spans="1:9">
      <c r="A9167" t="s">
        <v>4</v>
      </c>
      <c r="B9167" s="4" t="s">
        <v>5</v>
      </c>
    </row>
    <row r="9168" spans="1:9">
      <c r="A9168" t="n">
        <v>85333</v>
      </c>
      <c r="B9168" s="38" t="n">
        <v>28</v>
      </c>
    </row>
    <row r="9169" spans="1:15">
      <c r="A9169" t="s">
        <v>4</v>
      </c>
      <c r="B9169" s="4" t="s">
        <v>5</v>
      </c>
      <c r="C9169" s="4" t="s">
        <v>10</v>
      </c>
      <c r="D9169" s="4" t="s">
        <v>7</v>
      </c>
      <c r="E9169" s="4" t="s">
        <v>59</v>
      </c>
      <c r="F9169" s="4" t="s">
        <v>7</v>
      </c>
      <c r="G9169" s="4" t="s">
        <v>7</v>
      </c>
    </row>
    <row r="9170" spans="1:15">
      <c r="A9170" t="n">
        <v>85334</v>
      </c>
      <c r="B9170" s="43" t="n">
        <v>24</v>
      </c>
      <c r="C9170" s="7" t="n">
        <v>65533</v>
      </c>
      <c r="D9170" s="7" t="n">
        <v>11</v>
      </c>
      <c r="E9170" s="7" t="s">
        <v>538</v>
      </c>
      <c r="F9170" s="7" t="n">
        <v>2</v>
      </c>
      <c r="G9170" s="7" t="n">
        <v>0</v>
      </c>
    </row>
    <row r="9171" spans="1:15">
      <c r="A9171" t="s">
        <v>4</v>
      </c>
      <c r="B9171" s="4" t="s">
        <v>5</v>
      </c>
    </row>
    <row r="9172" spans="1:15">
      <c r="A9172" t="n">
        <v>85394</v>
      </c>
      <c r="B9172" s="38" t="n">
        <v>28</v>
      </c>
    </row>
    <row r="9173" spans="1:15">
      <c r="A9173" t="s">
        <v>4</v>
      </c>
      <c r="B9173" s="4" t="s">
        <v>5</v>
      </c>
      <c r="C9173" s="4" t="s">
        <v>7</v>
      </c>
    </row>
    <row r="9174" spans="1:15">
      <c r="A9174" t="n">
        <v>85395</v>
      </c>
      <c r="B9174" s="44" t="n">
        <v>27</v>
      </c>
      <c r="C9174" s="7" t="n">
        <v>0</v>
      </c>
    </row>
    <row r="9175" spans="1:15">
      <c r="A9175" t="s">
        <v>4</v>
      </c>
      <c r="B9175" s="4" t="s">
        <v>5</v>
      </c>
      <c r="C9175" s="4" t="s">
        <v>7</v>
      </c>
    </row>
    <row r="9176" spans="1:15">
      <c r="A9176" t="n">
        <v>85397</v>
      </c>
      <c r="B9176" s="44" t="n">
        <v>27</v>
      </c>
      <c r="C9176" s="7" t="n">
        <v>1</v>
      </c>
    </row>
    <row r="9177" spans="1:15">
      <c r="A9177" t="s">
        <v>4</v>
      </c>
      <c r="B9177" s="4" t="s">
        <v>5</v>
      </c>
      <c r="C9177" s="4" t="s">
        <v>7</v>
      </c>
      <c r="D9177" s="4" t="s">
        <v>10</v>
      </c>
      <c r="E9177" s="4" t="s">
        <v>10</v>
      </c>
      <c r="F9177" s="4" t="s">
        <v>10</v>
      </c>
      <c r="G9177" s="4" t="s">
        <v>10</v>
      </c>
      <c r="H9177" s="4" t="s">
        <v>7</v>
      </c>
    </row>
    <row r="9178" spans="1:15">
      <c r="A9178" t="n">
        <v>85399</v>
      </c>
      <c r="B9178" s="42" t="n">
        <v>25</v>
      </c>
      <c r="C9178" s="7" t="n">
        <v>5</v>
      </c>
      <c r="D9178" s="7" t="n">
        <v>65535</v>
      </c>
      <c r="E9178" s="7" t="n">
        <v>65535</v>
      </c>
      <c r="F9178" s="7" t="n">
        <v>65535</v>
      </c>
      <c r="G9178" s="7" t="n">
        <v>65535</v>
      </c>
      <c r="H9178" s="7" t="n">
        <v>0</v>
      </c>
    </row>
    <row r="9179" spans="1:15">
      <c r="A9179" t="s">
        <v>4</v>
      </c>
      <c r="B9179" s="4" t="s">
        <v>5</v>
      </c>
      <c r="C9179" s="4" t="s">
        <v>7</v>
      </c>
      <c r="D9179" s="4" t="s">
        <v>7</v>
      </c>
      <c r="E9179" s="4" t="s">
        <v>16</v>
      </c>
      <c r="F9179" s="4" t="s">
        <v>7</v>
      </c>
      <c r="G9179" s="4" t="s">
        <v>7</v>
      </c>
    </row>
    <row r="9180" spans="1:15">
      <c r="A9180" t="n">
        <v>85410</v>
      </c>
      <c r="B9180" s="80" t="n">
        <v>18</v>
      </c>
      <c r="C9180" s="7" t="n">
        <v>0</v>
      </c>
      <c r="D9180" s="7" t="n">
        <v>0</v>
      </c>
      <c r="E9180" s="7" t="n">
        <v>0</v>
      </c>
      <c r="F9180" s="7" t="n">
        <v>19</v>
      </c>
      <c r="G9180" s="7" t="n">
        <v>1</v>
      </c>
    </row>
    <row r="9181" spans="1:15">
      <c r="A9181" t="s">
        <v>4</v>
      </c>
      <c r="B9181" s="4" t="s">
        <v>5</v>
      </c>
      <c r="C9181" s="4" t="s">
        <v>7</v>
      </c>
      <c r="D9181" s="4" t="s">
        <v>7</v>
      </c>
      <c r="E9181" s="4" t="s">
        <v>10</v>
      </c>
      <c r="F9181" s="4" t="s">
        <v>15</v>
      </c>
    </row>
    <row r="9182" spans="1:15">
      <c r="A9182" t="n">
        <v>85419</v>
      </c>
      <c r="B9182" s="81" t="n">
        <v>107</v>
      </c>
      <c r="C9182" s="7" t="n">
        <v>0</v>
      </c>
      <c r="D9182" s="7" t="n">
        <v>0</v>
      </c>
      <c r="E9182" s="7" t="n">
        <v>0</v>
      </c>
      <c r="F9182" s="7" t="n">
        <v>32</v>
      </c>
    </row>
    <row r="9183" spans="1:15">
      <c r="A9183" t="s">
        <v>4</v>
      </c>
      <c r="B9183" s="4" t="s">
        <v>5</v>
      </c>
      <c r="C9183" s="4" t="s">
        <v>7</v>
      </c>
      <c r="D9183" s="4" t="s">
        <v>7</v>
      </c>
      <c r="E9183" s="4" t="s">
        <v>8</v>
      </c>
      <c r="F9183" s="4" t="s">
        <v>10</v>
      </c>
    </row>
    <row r="9184" spans="1:15">
      <c r="A9184" t="n">
        <v>85428</v>
      </c>
      <c r="B9184" s="81" t="n">
        <v>107</v>
      </c>
      <c r="C9184" s="7" t="n">
        <v>1</v>
      </c>
      <c r="D9184" s="7" t="n">
        <v>0</v>
      </c>
      <c r="E9184" s="7" t="s">
        <v>539</v>
      </c>
      <c r="F9184" s="7" t="n">
        <v>1</v>
      </c>
    </row>
    <row r="9185" spans="1:8">
      <c r="A9185" t="s">
        <v>4</v>
      </c>
      <c r="B9185" s="4" t="s">
        <v>5</v>
      </c>
      <c r="C9185" s="4" t="s">
        <v>7</v>
      </c>
      <c r="D9185" s="4" t="s">
        <v>7</v>
      </c>
      <c r="E9185" s="4" t="s">
        <v>8</v>
      </c>
      <c r="F9185" s="4" t="s">
        <v>10</v>
      </c>
    </row>
    <row r="9186" spans="1:8">
      <c r="A9186" t="n">
        <v>85438</v>
      </c>
      <c r="B9186" s="81" t="n">
        <v>107</v>
      </c>
      <c r="C9186" s="7" t="n">
        <v>1</v>
      </c>
      <c r="D9186" s="7" t="n">
        <v>0</v>
      </c>
      <c r="E9186" s="7" t="s">
        <v>540</v>
      </c>
      <c r="F9186" s="7" t="n">
        <v>2</v>
      </c>
    </row>
    <row r="9187" spans="1:8">
      <c r="A9187" t="s">
        <v>4</v>
      </c>
      <c r="B9187" s="4" t="s">
        <v>5</v>
      </c>
      <c r="C9187" s="4" t="s">
        <v>7</v>
      </c>
      <c r="D9187" s="4" t="s">
        <v>7</v>
      </c>
      <c r="E9187" s="4" t="s">
        <v>7</v>
      </c>
      <c r="F9187" s="4" t="s">
        <v>10</v>
      </c>
      <c r="G9187" s="4" t="s">
        <v>10</v>
      </c>
      <c r="H9187" s="4" t="s">
        <v>7</v>
      </c>
    </row>
    <row r="9188" spans="1:8">
      <c r="A9188" t="n">
        <v>85450</v>
      </c>
      <c r="B9188" s="81" t="n">
        <v>107</v>
      </c>
      <c r="C9188" s="7" t="n">
        <v>2</v>
      </c>
      <c r="D9188" s="7" t="n">
        <v>0</v>
      </c>
      <c r="E9188" s="7" t="n">
        <v>1</v>
      </c>
      <c r="F9188" s="7" t="n">
        <v>65535</v>
      </c>
      <c r="G9188" s="7" t="n">
        <v>65535</v>
      </c>
      <c r="H9188" s="7" t="n">
        <v>0</v>
      </c>
    </row>
    <row r="9189" spans="1:8">
      <c r="A9189" t="s">
        <v>4</v>
      </c>
      <c r="B9189" s="4" t="s">
        <v>5</v>
      </c>
      <c r="C9189" s="4" t="s">
        <v>7</v>
      </c>
      <c r="D9189" s="4" t="s">
        <v>7</v>
      </c>
      <c r="E9189" s="4" t="s">
        <v>7</v>
      </c>
    </row>
    <row r="9190" spans="1:8">
      <c r="A9190" t="n">
        <v>85459</v>
      </c>
      <c r="B9190" s="81" t="n">
        <v>107</v>
      </c>
      <c r="C9190" s="7" t="n">
        <v>4</v>
      </c>
      <c r="D9190" s="7" t="n">
        <v>0</v>
      </c>
      <c r="E9190" s="7" t="n">
        <v>0</v>
      </c>
    </row>
    <row r="9191" spans="1:8">
      <c r="A9191" t="s">
        <v>4</v>
      </c>
      <c r="B9191" s="4" t="s">
        <v>5</v>
      </c>
      <c r="C9191" s="4" t="s">
        <v>7</v>
      </c>
      <c r="D9191" s="4" t="s">
        <v>7</v>
      </c>
    </row>
    <row r="9192" spans="1:8">
      <c r="A9192" t="n">
        <v>85463</v>
      </c>
      <c r="B9192" s="81" t="n">
        <v>107</v>
      </c>
      <c r="C9192" s="7" t="n">
        <v>3</v>
      </c>
      <c r="D9192" s="7" t="n">
        <v>0</v>
      </c>
    </row>
    <row r="9193" spans="1:8">
      <c r="A9193" t="s">
        <v>4</v>
      </c>
      <c r="B9193" s="4" t="s">
        <v>5</v>
      </c>
      <c r="C9193" s="4" t="s">
        <v>7</v>
      </c>
      <c r="D9193" s="4" t="s">
        <v>10</v>
      </c>
      <c r="E9193" s="4" t="s">
        <v>15</v>
      </c>
    </row>
    <row r="9194" spans="1:8">
      <c r="A9194" t="n">
        <v>85466</v>
      </c>
      <c r="B9194" s="41" t="n">
        <v>58</v>
      </c>
      <c r="C9194" s="7" t="n">
        <v>100</v>
      </c>
      <c r="D9194" s="7" t="n">
        <v>300</v>
      </c>
      <c r="E9194" s="7" t="n">
        <v>0.300000011920929</v>
      </c>
    </row>
    <row r="9195" spans="1:8">
      <c r="A9195" t="s">
        <v>4</v>
      </c>
      <c r="B9195" s="4" t="s">
        <v>5</v>
      </c>
      <c r="C9195" s="4" t="s">
        <v>7</v>
      </c>
      <c r="D9195" s="4" t="s">
        <v>10</v>
      </c>
    </row>
    <row r="9196" spans="1:8">
      <c r="A9196" t="n">
        <v>85474</v>
      </c>
      <c r="B9196" s="41" t="n">
        <v>58</v>
      </c>
      <c r="C9196" s="7" t="n">
        <v>255</v>
      </c>
      <c r="D9196" s="7" t="n">
        <v>0</v>
      </c>
    </row>
    <row r="9197" spans="1:8">
      <c r="A9197" t="s">
        <v>4</v>
      </c>
      <c r="B9197" s="4" t="s">
        <v>5</v>
      </c>
      <c r="C9197" s="4" t="s">
        <v>7</v>
      </c>
      <c r="D9197" s="4" t="s">
        <v>7</v>
      </c>
      <c r="E9197" s="4" t="s">
        <v>7</v>
      </c>
      <c r="F9197" s="4" t="s">
        <v>16</v>
      </c>
      <c r="G9197" s="4" t="s">
        <v>7</v>
      </c>
      <c r="H9197" s="4" t="s">
        <v>7</v>
      </c>
      <c r="I9197" s="4" t="s">
        <v>11</v>
      </c>
    </row>
    <row r="9198" spans="1:8">
      <c r="A9198" t="n">
        <v>85478</v>
      </c>
      <c r="B9198" s="9" t="n">
        <v>5</v>
      </c>
      <c r="C9198" s="7" t="n">
        <v>35</v>
      </c>
      <c r="D9198" s="7" t="n">
        <v>0</v>
      </c>
      <c r="E9198" s="7" t="n">
        <v>0</v>
      </c>
      <c r="F9198" s="7" t="n">
        <v>1</v>
      </c>
      <c r="G9198" s="7" t="n">
        <v>2</v>
      </c>
      <c r="H9198" s="7" t="n">
        <v>1</v>
      </c>
      <c r="I9198" s="10" t="n">
        <f t="normal" ca="1">A9272</f>
        <v>0</v>
      </c>
    </row>
    <row r="9199" spans="1:8">
      <c r="A9199" t="s">
        <v>4</v>
      </c>
      <c r="B9199" s="4" t="s">
        <v>5</v>
      </c>
      <c r="C9199" s="4" t="s">
        <v>8</v>
      </c>
      <c r="D9199" s="4" t="s">
        <v>8</v>
      </c>
    </row>
    <row r="9200" spans="1:8">
      <c r="A9200" t="n">
        <v>85492</v>
      </c>
      <c r="B9200" s="70" t="n">
        <v>70</v>
      </c>
      <c r="C9200" s="7" t="s">
        <v>29</v>
      </c>
      <c r="D9200" s="7" t="s">
        <v>541</v>
      </c>
    </row>
    <row r="9201" spans="1:9">
      <c r="A9201" t="s">
        <v>4</v>
      </c>
      <c r="B9201" s="4" t="s">
        <v>5</v>
      </c>
      <c r="C9201" s="4" t="s">
        <v>10</v>
      </c>
    </row>
    <row r="9202" spans="1:9">
      <c r="A9202" t="n">
        <v>85506</v>
      </c>
      <c r="B9202" s="27" t="n">
        <v>16</v>
      </c>
      <c r="C9202" s="7" t="n">
        <v>500</v>
      </c>
    </row>
    <row r="9203" spans="1:9">
      <c r="A9203" t="s">
        <v>4</v>
      </c>
      <c r="B9203" s="4" t="s">
        <v>5</v>
      </c>
      <c r="C9203" s="4" t="s">
        <v>10</v>
      </c>
      <c r="D9203" s="4" t="s">
        <v>10</v>
      </c>
      <c r="E9203" s="4" t="s">
        <v>15</v>
      </c>
      <c r="F9203" s="4" t="s">
        <v>15</v>
      </c>
      <c r="G9203" s="4" t="s">
        <v>15</v>
      </c>
      <c r="H9203" s="4" t="s">
        <v>15</v>
      </c>
      <c r="I9203" s="4" t="s">
        <v>7</v>
      </c>
      <c r="J9203" s="4" t="s">
        <v>10</v>
      </c>
    </row>
    <row r="9204" spans="1:9">
      <c r="A9204" t="n">
        <v>85509</v>
      </c>
      <c r="B9204" s="67" t="n">
        <v>55</v>
      </c>
      <c r="C9204" s="7" t="n">
        <v>0</v>
      </c>
      <c r="D9204" s="7" t="n">
        <v>65024</v>
      </c>
      <c r="E9204" s="7" t="n">
        <v>0</v>
      </c>
      <c r="F9204" s="7" t="n">
        <v>0</v>
      </c>
      <c r="G9204" s="7" t="n">
        <v>2.5</v>
      </c>
      <c r="H9204" s="7" t="n">
        <v>1.5</v>
      </c>
      <c r="I9204" s="7" t="n">
        <v>1</v>
      </c>
      <c r="J9204" s="7" t="n">
        <v>0</v>
      </c>
    </row>
    <row r="9205" spans="1:9">
      <c r="A9205" t="s">
        <v>4</v>
      </c>
      <c r="B9205" s="4" t="s">
        <v>5</v>
      </c>
      <c r="C9205" s="4" t="s">
        <v>7</v>
      </c>
      <c r="D9205" s="4" t="s">
        <v>10</v>
      </c>
      <c r="E9205" s="4" t="s">
        <v>7</v>
      </c>
    </row>
    <row r="9206" spans="1:9">
      <c r="A9206" t="n">
        <v>85533</v>
      </c>
      <c r="B9206" s="17" t="n">
        <v>49</v>
      </c>
      <c r="C9206" s="7" t="n">
        <v>1</v>
      </c>
      <c r="D9206" s="7" t="n">
        <v>4000</v>
      </c>
      <c r="E9206" s="7" t="n">
        <v>0</v>
      </c>
    </row>
    <row r="9207" spans="1:9">
      <c r="A9207" t="s">
        <v>4</v>
      </c>
      <c r="B9207" s="4" t="s">
        <v>5</v>
      </c>
      <c r="C9207" s="4" t="s">
        <v>7</v>
      </c>
      <c r="D9207" s="4" t="s">
        <v>10</v>
      </c>
      <c r="E9207" s="4" t="s">
        <v>10</v>
      </c>
    </row>
    <row r="9208" spans="1:9">
      <c r="A9208" t="n">
        <v>85538</v>
      </c>
      <c r="B9208" s="17" t="n">
        <v>49</v>
      </c>
      <c r="C9208" s="7" t="n">
        <v>5</v>
      </c>
      <c r="D9208" s="7" t="n">
        <v>1</v>
      </c>
      <c r="E9208" s="7" t="n">
        <v>1</v>
      </c>
    </row>
    <row r="9209" spans="1:9">
      <c r="A9209" t="s">
        <v>4</v>
      </c>
      <c r="B9209" s="4" t="s">
        <v>5</v>
      </c>
      <c r="C9209" s="4" t="s">
        <v>7</v>
      </c>
      <c r="D9209" s="4" t="s">
        <v>10</v>
      </c>
      <c r="E9209" s="4" t="s">
        <v>15</v>
      </c>
    </row>
    <row r="9210" spans="1:9">
      <c r="A9210" t="n">
        <v>85544</v>
      </c>
      <c r="B9210" s="41" t="n">
        <v>58</v>
      </c>
      <c r="C9210" s="7" t="n">
        <v>0</v>
      </c>
      <c r="D9210" s="7" t="n">
        <v>1000</v>
      </c>
      <c r="E9210" s="7" t="n">
        <v>1</v>
      </c>
    </row>
    <row r="9211" spans="1:9">
      <c r="A9211" t="s">
        <v>4</v>
      </c>
      <c r="B9211" s="4" t="s">
        <v>5</v>
      </c>
      <c r="C9211" s="4" t="s">
        <v>7</v>
      </c>
      <c r="D9211" s="4" t="s">
        <v>10</v>
      </c>
    </row>
    <row r="9212" spans="1:9">
      <c r="A9212" t="n">
        <v>85552</v>
      </c>
      <c r="B9212" s="41" t="n">
        <v>58</v>
      </c>
      <c r="C9212" s="7" t="n">
        <v>255</v>
      </c>
      <c r="D9212" s="7" t="n">
        <v>0</v>
      </c>
    </row>
    <row r="9213" spans="1:9">
      <c r="A9213" t="s">
        <v>4</v>
      </c>
      <c r="B9213" s="4" t="s">
        <v>5</v>
      </c>
      <c r="C9213" s="4" t="s">
        <v>10</v>
      </c>
      <c r="D9213" s="4" t="s">
        <v>7</v>
      </c>
    </row>
    <row r="9214" spans="1:9">
      <c r="A9214" t="n">
        <v>85556</v>
      </c>
      <c r="B9214" s="68" t="n">
        <v>56</v>
      </c>
      <c r="C9214" s="7" t="n">
        <v>0</v>
      </c>
      <c r="D9214" s="7" t="n">
        <v>1</v>
      </c>
    </row>
    <row r="9215" spans="1:9">
      <c r="A9215" t="s">
        <v>4</v>
      </c>
      <c r="B9215" s="4" t="s">
        <v>5</v>
      </c>
      <c r="C9215" s="4" t="s">
        <v>7</v>
      </c>
      <c r="D9215" s="4" t="s">
        <v>7</v>
      </c>
    </row>
    <row r="9216" spans="1:9">
      <c r="A9216" t="n">
        <v>85560</v>
      </c>
      <c r="B9216" s="17" t="n">
        <v>49</v>
      </c>
      <c r="C9216" s="7" t="n">
        <v>2</v>
      </c>
      <c r="D9216" s="7" t="n">
        <v>0</v>
      </c>
    </row>
    <row r="9217" spans="1:10">
      <c r="A9217" t="s">
        <v>4</v>
      </c>
      <c r="B9217" s="4" t="s">
        <v>5</v>
      </c>
      <c r="C9217" s="4" t="s">
        <v>7</v>
      </c>
      <c r="D9217" s="4" t="s">
        <v>10</v>
      </c>
      <c r="E9217" s="4" t="s">
        <v>10</v>
      </c>
      <c r="F9217" s="4" t="s">
        <v>10</v>
      </c>
      <c r="G9217" s="4" t="s">
        <v>10</v>
      </c>
      <c r="H9217" s="4" t="s">
        <v>7</v>
      </c>
    </row>
    <row r="9218" spans="1:10">
      <c r="A9218" t="n">
        <v>85563</v>
      </c>
      <c r="B9218" s="42" t="n">
        <v>25</v>
      </c>
      <c r="C9218" s="7" t="n">
        <v>5</v>
      </c>
      <c r="D9218" s="7" t="n">
        <v>65535</v>
      </c>
      <c r="E9218" s="7" t="n">
        <v>500</v>
      </c>
      <c r="F9218" s="7" t="n">
        <v>800</v>
      </c>
      <c r="G9218" s="7" t="n">
        <v>140</v>
      </c>
      <c r="H9218" s="7" t="n">
        <v>0</v>
      </c>
    </row>
    <row r="9219" spans="1:10">
      <c r="A9219" t="s">
        <v>4</v>
      </c>
      <c r="B9219" s="4" t="s">
        <v>5</v>
      </c>
      <c r="C9219" s="4" t="s">
        <v>10</v>
      </c>
      <c r="D9219" s="4" t="s">
        <v>59</v>
      </c>
      <c r="E9219" s="4" t="s">
        <v>7</v>
      </c>
      <c r="F9219" s="4" t="s">
        <v>7</v>
      </c>
    </row>
    <row r="9220" spans="1:10">
      <c r="A9220" t="n">
        <v>85574</v>
      </c>
      <c r="B9220" s="43" t="n">
        <v>24</v>
      </c>
      <c r="C9220" s="7" t="n">
        <v>65533</v>
      </c>
      <c r="D9220" s="7" t="s">
        <v>792</v>
      </c>
      <c r="E9220" s="7" t="n">
        <v>2</v>
      </c>
      <c r="F9220" s="7" t="n">
        <v>0</v>
      </c>
    </row>
    <row r="9221" spans="1:10">
      <c r="A9221" t="s">
        <v>4</v>
      </c>
      <c r="B9221" s="4" t="s">
        <v>5</v>
      </c>
    </row>
    <row r="9222" spans="1:10">
      <c r="A9222" t="n">
        <v>85623</v>
      </c>
      <c r="B9222" s="38" t="n">
        <v>28</v>
      </c>
    </row>
    <row r="9223" spans="1:10">
      <c r="A9223" t="s">
        <v>4</v>
      </c>
      <c r="B9223" s="4" t="s">
        <v>5</v>
      </c>
      <c r="C9223" s="4" t="s">
        <v>10</v>
      </c>
      <c r="D9223" s="4" t="s">
        <v>7</v>
      </c>
      <c r="E9223" s="4" t="s">
        <v>59</v>
      </c>
      <c r="F9223" s="4" t="s">
        <v>7</v>
      </c>
      <c r="G9223" s="4" t="s">
        <v>7</v>
      </c>
    </row>
    <row r="9224" spans="1:10">
      <c r="A9224" t="n">
        <v>85624</v>
      </c>
      <c r="B9224" s="43" t="n">
        <v>24</v>
      </c>
      <c r="C9224" s="7" t="n">
        <v>65533</v>
      </c>
      <c r="D9224" s="7" t="n">
        <v>11</v>
      </c>
      <c r="E9224" s="7" t="s">
        <v>793</v>
      </c>
      <c r="F9224" s="7" t="n">
        <v>2</v>
      </c>
      <c r="G9224" s="7" t="n">
        <v>0</v>
      </c>
    </row>
    <row r="9225" spans="1:10">
      <c r="A9225" t="s">
        <v>4</v>
      </c>
      <c r="B9225" s="4" t="s">
        <v>5</v>
      </c>
    </row>
    <row r="9226" spans="1:10">
      <c r="A9226" t="n">
        <v>85708</v>
      </c>
      <c r="B9226" s="38" t="n">
        <v>28</v>
      </c>
    </row>
    <row r="9227" spans="1:10">
      <c r="A9227" t="s">
        <v>4</v>
      </c>
      <c r="B9227" s="4" t="s">
        <v>5</v>
      </c>
      <c r="C9227" s="4" t="s">
        <v>10</v>
      </c>
      <c r="D9227" s="4" t="s">
        <v>7</v>
      </c>
      <c r="E9227" s="4" t="s">
        <v>59</v>
      </c>
      <c r="F9227" s="4" t="s">
        <v>7</v>
      </c>
      <c r="G9227" s="4" t="s">
        <v>7</v>
      </c>
    </row>
    <row r="9228" spans="1:10">
      <c r="A9228" t="n">
        <v>85709</v>
      </c>
      <c r="B9228" s="43" t="n">
        <v>24</v>
      </c>
      <c r="C9228" s="7" t="n">
        <v>65533</v>
      </c>
      <c r="D9228" s="7" t="n">
        <v>11</v>
      </c>
      <c r="E9228" s="7" t="s">
        <v>794</v>
      </c>
      <c r="F9228" s="7" t="n">
        <v>2</v>
      </c>
      <c r="G9228" s="7" t="n">
        <v>0</v>
      </c>
    </row>
    <row r="9229" spans="1:10">
      <c r="A9229" t="s">
        <v>4</v>
      </c>
      <c r="B9229" s="4" t="s">
        <v>5</v>
      </c>
    </row>
    <row r="9230" spans="1:10">
      <c r="A9230" t="n">
        <v>85832</v>
      </c>
      <c r="B9230" s="38" t="n">
        <v>28</v>
      </c>
    </row>
    <row r="9231" spans="1:10">
      <c r="A9231" t="s">
        <v>4</v>
      </c>
      <c r="B9231" s="4" t="s">
        <v>5</v>
      </c>
      <c r="C9231" s="4" t="s">
        <v>7</v>
      </c>
    </row>
    <row r="9232" spans="1:10">
      <c r="A9232" t="n">
        <v>85833</v>
      </c>
      <c r="B9232" s="44" t="n">
        <v>27</v>
      </c>
      <c r="C9232" s="7" t="n">
        <v>0</v>
      </c>
    </row>
    <row r="9233" spans="1:8">
      <c r="A9233" t="s">
        <v>4</v>
      </c>
      <c r="B9233" s="4" t="s">
        <v>5</v>
      </c>
      <c r="C9233" s="4" t="s">
        <v>7</v>
      </c>
    </row>
    <row r="9234" spans="1:8">
      <c r="A9234" t="n">
        <v>85835</v>
      </c>
      <c r="B9234" s="44" t="n">
        <v>27</v>
      </c>
      <c r="C9234" s="7" t="n">
        <v>1</v>
      </c>
    </row>
    <row r="9235" spans="1:8">
      <c r="A9235" t="s">
        <v>4</v>
      </c>
      <c r="B9235" s="4" t="s">
        <v>5</v>
      </c>
      <c r="C9235" s="4" t="s">
        <v>7</v>
      </c>
      <c r="D9235" s="4" t="s">
        <v>10</v>
      </c>
      <c r="E9235" s="4" t="s">
        <v>10</v>
      </c>
      <c r="F9235" s="4" t="s">
        <v>10</v>
      </c>
      <c r="G9235" s="4" t="s">
        <v>10</v>
      </c>
      <c r="H9235" s="4" t="s">
        <v>7</v>
      </c>
    </row>
    <row r="9236" spans="1:8">
      <c r="A9236" t="n">
        <v>85837</v>
      </c>
      <c r="B9236" s="42" t="n">
        <v>25</v>
      </c>
      <c r="C9236" s="7" t="n">
        <v>5</v>
      </c>
      <c r="D9236" s="7" t="n">
        <v>65535</v>
      </c>
      <c r="E9236" s="7" t="n">
        <v>65535</v>
      </c>
      <c r="F9236" s="7" t="n">
        <v>65535</v>
      </c>
      <c r="G9236" s="7" t="n">
        <v>65535</v>
      </c>
      <c r="H9236" s="7" t="n">
        <v>0</v>
      </c>
    </row>
    <row r="9237" spans="1:8">
      <c r="A9237" t="s">
        <v>4</v>
      </c>
      <c r="B9237" s="4" t="s">
        <v>5</v>
      </c>
      <c r="C9237" s="4" t="s">
        <v>10</v>
      </c>
    </row>
    <row r="9238" spans="1:8">
      <c r="A9238" t="n">
        <v>85848</v>
      </c>
      <c r="B9238" s="27" t="n">
        <v>16</v>
      </c>
      <c r="C9238" s="7" t="n">
        <v>500</v>
      </c>
    </row>
    <row r="9239" spans="1:8">
      <c r="A9239" t="s">
        <v>4</v>
      </c>
      <c r="B9239" s="4" t="s">
        <v>5</v>
      </c>
    </row>
    <row r="9240" spans="1:8">
      <c r="A9240" t="n">
        <v>85851</v>
      </c>
      <c r="B9240" s="83" t="n">
        <v>150</v>
      </c>
    </row>
    <row r="9241" spans="1:8">
      <c r="A9241" t="s">
        <v>4</v>
      </c>
      <c r="B9241" s="4" t="s">
        <v>5</v>
      </c>
      <c r="C9241" s="4" t="s">
        <v>10</v>
      </c>
    </row>
    <row r="9242" spans="1:8">
      <c r="A9242" t="n">
        <v>85852</v>
      </c>
      <c r="B9242" s="11" t="n">
        <v>12</v>
      </c>
      <c r="C9242" s="7" t="n">
        <v>10998</v>
      </c>
    </row>
    <row r="9243" spans="1:8">
      <c r="A9243" t="s">
        <v>4</v>
      </c>
      <c r="B9243" s="4" t="s">
        <v>5</v>
      </c>
      <c r="C9243" s="4" t="s">
        <v>10</v>
      </c>
    </row>
    <row r="9244" spans="1:8">
      <c r="A9244" t="n">
        <v>85855</v>
      </c>
      <c r="B9244" s="11" t="n">
        <v>12</v>
      </c>
      <c r="C9244" s="7" t="n">
        <v>6767</v>
      </c>
    </row>
    <row r="9245" spans="1:8">
      <c r="A9245" t="s">
        <v>4</v>
      </c>
      <c r="B9245" s="4" t="s">
        <v>5</v>
      </c>
      <c r="C9245" s="4" t="s">
        <v>10</v>
      </c>
      <c r="D9245" s="4" t="s">
        <v>7</v>
      </c>
      <c r="E9245" s="4" t="s">
        <v>7</v>
      </c>
    </row>
    <row r="9246" spans="1:8">
      <c r="A9246" t="n">
        <v>85858</v>
      </c>
      <c r="B9246" s="60" t="n">
        <v>104</v>
      </c>
      <c r="C9246" s="7" t="n">
        <v>148</v>
      </c>
      <c r="D9246" s="7" t="n">
        <v>3</v>
      </c>
      <c r="E9246" s="7" t="n">
        <v>1</v>
      </c>
    </row>
    <row r="9247" spans="1:8">
      <c r="A9247" t="s">
        <v>4</v>
      </c>
      <c r="B9247" s="4" t="s">
        <v>5</v>
      </c>
    </row>
    <row r="9248" spans="1:8">
      <c r="A9248" t="n">
        <v>85863</v>
      </c>
      <c r="B9248" s="5" t="n">
        <v>1</v>
      </c>
    </row>
    <row r="9249" spans="1:8">
      <c r="A9249" t="s">
        <v>4</v>
      </c>
      <c r="B9249" s="4" t="s">
        <v>5</v>
      </c>
      <c r="C9249" s="4" t="s">
        <v>10</v>
      </c>
      <c r="D9249" s="4" t="s">
        <v>7</v>
      </c>
      <c r="E9249" s="4" t="s">
        <v>7</v>
      </c>
    </row>
    <row r="9250" spans="1:8">
      <c r="A9250" t="n">
        <v>85864</v>
      </c>
      <c r="B9250" s="60" t="n">
        <v>104</v>
      </c>
      <c r="C9250" s="7" t="n">
        <v>148</v>
      </c>
      <c r="D9250" s="7" t="n">
        <v>3</v>
      </c>
      <c r="E9250" s="7" t="n">
        <v>2</v>
      </c>
    </row>
    <row r="9251" spans="1:8">
      <c r="A9251" t="s">
        <v>4</v>
      </c>
      <c r="B9251" s="4" t="s">
        <v>5</v>
      </c>
    </row>
    <row r="9252" spans="1:8">
      <c r="A9252" t="n">
        <v>85869</v>
      </c>
      <c r="B9252" s="5" t="n">
        <v>1</v>
      </c>
    </row>
    <row r="9253" spans="1:8">
      <c r="A9253" t="s">
        <v>4</v>
      </c>
      <c r="B9253" s="4" t="s">
        <v>5</v>
      </c>
      <c r="C9253" s="4" t="s">
        <v>10</v>
      </c>
      <c r="D9253" s="4" t="s">
        <v>7</v>
      </c>
      <c r="E9253" s="4" t="s">
        <v>7</v>
      </c>
    </row>
    <row r="9254" spans="1:8">
      <c r="A9254" t="n">
        <v>85870</v>
      </c>
      <c r="B9254" s="60" t="n">
        <v>104</v>
      </c>
      <c r="C9254" s="7" t="n">
        <v>149</v>
      </c>
      <c r="D9254" s="7" t="n">
        <v>3</v>
      </c>
      <c r="E9254" s="7" t="n">
        <v>1</v>
      </c>
    </row>
    <row r="9255" spans="1:8">
      <c r="A9255" t="s">
        <v>4</v>
      </c>
      <c r="B9255" s="4" t="s">
        <v>5</v>
      </c>
    </row>
    <row r="9256" spans="1:8">
      <c r="A9256" t="n">
        <v>85875</v>
      </c>
      <c r="B9256" s="5" t="n">
        <v>1</v>
      </c>
    </row>
    <row r="9257" spans="1:8">
      <c r="A9257" t="s">
        <v>4</v>
      </c>
      <c r="B9257" s="4" t="s">
        <v>5</v>
      </c>
      <c r="C9257" s="4" t="s">
        <v>10</v>
      </c>
      <c r="D9257" s="4" t="s">
        <v>7</v>
      </c>
      <c r="E9257" s="4" t="s">
        <v>7</v>
      </c>
    </row>
    <row r="9258" spans="1:8">
      <c r="A9258" t="n">
        <v>85876</v>
      </c>
      <c r="B9258" s="60" t="n">
        <v>104</v>
      </c>
      <c r="C9258" s="7" t="n">
        <v>149</v>
      </c>
      <c r="D9258" s="7" t="n">
        <v>3</v>
      </c>
      <c r="E9258" s="7" t="n">
        <v>2</v>
      </c>
    </row>
    <row r="9259" spans="1:8">
      <c r="A9259" t="s">
        <v>4</v>
      </c>
      <c r="B9259" s="4" t="s">
        <v>5</v>
      </c>
    </row>
    <row r="9260" spans="1:8">
      <c r="A9260" t="n">
        <v>85881</v>
      </c>
      <c r="B9260" s="5" t="n">
        <v>1</v>
      </c>
    </row>
    <row r="9261" spans="1:8">
      <c r="A9261" t="s">
        <v>4</v>
      </c>
      <c r="B9261" s="4" t="s">
        <v>5</v>
      </c>
      <c r="C9261" s="4" t="s">
        <v>7</v>
      </c>
      <c r="D9261" s="4" t="s">
        <v>7</v>
      </c>
      <c r="E9261" s="4" t="s">
        <v>10</v>
      </c>
      <c r="F9261" s="4" t="s">
        <v>10</v>
      </c>
      <c r="G9261" s="4" t="s">
        <v>10</v>
      </c>
      <c r="H9261" s="4" t="s">
        <v>10</v>
      </c>
      <c r="I9261" s="4" t="s">
        <v>10</v>
      </c>
    </row>
    <row r="9262" spans="1:8">
      <c r="A9262" t="n">
        <v>85882</v>
      </c>
      <c r="B9262" s="82" t="n">
        <v>146</v>
      </c>
      <c r="C9262" s="7" t="n">
        <v>0</v>
      </c>
      <c r="D9262" s="7" t="n">
        <v>0</v>
      </c>
      <c r="E9262" s="7" t="n">
        <v>16</v>
      </c>
      <c r="F9262" s="7" t="n">
        <v>3</v>
      </c>
      <c r="G9262" s="7" t="n">
        <v>0</v>
      </c>
      <c r="H9262" s="7" t="n">
        <v>0</v>
      </c>
      <c r="I9262" s="7" t="n">
        <v>0</v>
      </c>
    </row>
    <row r="9263" spans="1:8">
      <c r="A9263" t="s">
        <v>4</v>
      </c>
      <c r="B9263" s="4" t="s">
        <v>5</v>
      </c>
      <c r="C9263" s="4" t="s">
        <v>7</v>
      </c>
    </row>
    <row r="9264" spans="1:8">
      <c r="A9264" t="n">
        <v>85895</v>
      </c>
      <c r="B9264" s="82" t="n">
        <v>146</v>
      </c>
      <c r="C9264" s="7" t="n">
        <v>1</v>
      </c>
    </row>
    <row r="9265" spans="1:9">
      <c r="A9265" t="s">
        <v>4</v>
      </c>
      <c r="B9265" s="4" t="s">
        <v>5</v>
      </c>
      <c r="C9265" s="4" t="s">
        <v>7</v>
      </c>
      <c r="D9265" s="4" t="s">
        <v>7</v>
      </c>
      <c r="E9265" s="4" t="s">
        <v>10</v>
      </c>
      <c r="F9265" s="4" t="s">
        <v>10</v>
      </c>
      <c r="G9265" s="4" t="s">
        <v>10</v>
      </c>
      <c r="H9265" s="4" t="s">
        <v>10</v>
      </c>
      <c r="I9265" s="4" t="s">
        <v>10</v>
      </c>
    </row>
    <row r="9266" spans="1:9">
      <c r="A9266" t="n">
        <v>85897</v>
      </c>
      <c r="B9266" s="82" t="n">
        <v>146</v>
      </c>
      <c r="C9266" s="7" t="n">
        <v>0</v>
      </c>
      <c r="D9266" s="7" t="n">
        <v>1</v>
      </c>
      <c r="E9266" s="7" t="n">
        <v>16</v>
      </c>
      <c r="F9266" s="7" t="n">
        <v>3</v>
      </c>
      <c r="G9266" s="7" t="n">
        <v>27</v>
      </c>
      <c r="H9266" s="7" t="n">
        <v>34</v>
      </c>
      <c r="I9266" s="7" t="n">
        <v>41</v>
      </c>
    </row>
    <row r="9267" spans="1:9">
      <c r="A9267" t="s">
        <v>4</v>
      </c>
      <c r="B9267" s="4" t="s">
        <v>5</v>
      </c>
      <c r="C9267" s="4" t="s">
        <v>7</v>
      </c>
    </row>
    <row r="9268" spans="1:9">
      <c r="A9268" t="n">
        <v>85910</v>
      </c>
      <c r="B9268" s="82" t="n">
        <v>146</v>
      </c>
      <c r="C9268" s="7" t="n">
        <v>1</v>
      </c>
    </row>
    <row r="9269" spans="1:9">
      <c r="A9269" t="s">
        <v>4</v>
      </c>
      <c r="B9269" s="4" t="s">
        <v>5</v>
      </c>
      <c r="C9269" s="4" t="s">
        <v>11</v>
      </c>
    </row>
    <row r="9270" spans="1:9">
      <c r="A9270" t="n">
        <v>85912</v>
      </c>
      <c r="B9270" s="12" t="n">
        <v>3</v>
      </c>
      <c r="C9270" s="10" t="n">
        <f t="normal" ca="1">A9276</f>
        <v>0</v>
      </c>
    </row>
    <row r="9271" spans="1:9">
      <c r="A9271" t="s">
        <v>4</v>
      </c>
      <c r="B9271" s="4" t="s">
        <v>5</v>
      </c>
      <c r="C9271" s="4" t="s">
        <v>7</v>
      </c>
      <c r="D9271" s="4" t="s">
        <v>10</v>
      </c>
      <c r="E9271" s="4" t="s">
        <v>15</v>
      </c>
    </row>
    <row r="9272" spans="1:9">
      <c r="A9272" t="n">
        <v>85917</v>
      </c>
      <c r="B9272" s="41" t="n">
        <v>58</v>
      </c>
      <c r="C9272" s="7" t="n">
        <v>0</v>
      </c>
      <c r="D9272" s="7" t="n">
        <v>1000</v>
      </c>
      <c r="E9272" s="7" t="n">
        <v>1</v>
      </c>
    </row>
    <row r="9273" spans="1:9">
      <c r="A9273" t="s">
        <v>4</v>
      </c>
      <c r="B9273" s="4" t="s">
        <v>5</v>
      </c>
      <c r="C9273" s="4" t="s">
        <v>7</v>
      </c>
      <c r="D9273" s="4" t="s">
        <v>10</v>
      </c>
    </row>
    <row r="9274" spans="1:9">
      <c r="A9274" t="n">
        <v>85925</v>
      </c>
      <c r="B9274" s="41" t="n">
        <v>58</v>
      </c>
      <c r="C9274" s="7" t="n">
        <v>255</v>
      </c>
      <c r="D9274" s="7" t="n">
        <v>0</v>
      </c>
    </row>
    <row r="9275" spans="1:9">
      <c r="A9275" t="s">
        <v>4</v>
      </c>
      <c r="B9275" s="4" t="s">
        <v>5</v>
      </c>
      <c r="C9275" s="4" t="s">
        <v>10</v>
      </c>
      <c r="D9275" s="4" t="s">
        <v>15</v>
      </c>
      <c r="E9275" s="4" t="s">
        <v>15</v>
      </c>
      <c r="F9275" s="4" t="s">
        <v>15</v>
      </c>
      <c r="G9275" s="4" t="s">
        <v>15</v>
      </c>
    </row>
    <row r="9276" spans="1:9">
      <c r="A9276" t="n">
        <v>85929</v>
      </c>
      <c r="B9276" s="26" t="n">
        <v>46</v>
      </c>
      <c r="C9276" s="7" t="n">
        <v>61456</v>
      </c>
      <c r="D9276" s="7" t="n">
        <v>-8.39999961853027</v>
      </c>
      <c r="E9276" s="7" t="n">
        <v>4</v>
      </c>
      <c r="F9276" s="7" t="n">
        <v>-2.5</v>
      </c>
      <c r="G9276" s="7" t="n">
        <v>90</v>
      </c>
    </row>
    <row r="9277" spans="1:9">
      <c r="A9277" t="s">
        <v>4</v>
      </c>
      <c r="B9277" s="4" t="s">
        <v>5</v>
      </c>
      <c r="C9277" s="4" t="s">
        <v>7</v>
      </c>
      <c r="D9277" s="4" t="s">
        <v>7</v>
      </c>
      <c r="E9277" s="4" t="s">
        <v>15</v>
      </c>
      <c r="F9277" s="4" t="s">
        <v>15</v>
      </c>
      <c r="G9277" s="4" t="s">
        <v>15</v>
      </c>
      <c r="H9277" s="4" t="s">
        <v>10</v>
      </c>
      <c r="I9277" s="4" t="s">
        <v>7</v>
      </c>
    </row>
    <row r="9278" spans="1:9">
      <c r="A9278" t="n">
        <v>85948</v>
      </c>
      <c r="B9278" s="54" t="n">
        <v>45</v>
      </c>
      <c r="C9278" s="7" t="n">
        <v>4</v>
      </c>
      <c r="D9278" s="7" t="n">
        <v>3</v>
      </c>
      <c r="E9278" s="7" t="n">
        <v>7</v>
      </c>
      <c r="F9278" s="7" t="n">
        <v>135</v>
      </c>
      <c r="G9278" s="7" t="n">
        <v>0</v>
      </c>
      <c r="H9278" s="7" t="n">
        <v>0</v>
      </c>
      <c r="I9278" s="7" t="n">
        <v>0</v>
      </c>
    </row>
    <row r="9279" spans="1:9">
      <c r="A9279" t="s">
        <v>4</v>
      </c>
      <c r="B9279" s="4" t="s">
        <v>5</v>
      </c>
      <c r="C9279" s="4" t="s">
        <v>7</v>
      </c>
      <c r="D9279" s="4" t="s">
        <v>7</v>
      </c>
      <c r="E9279" s="4" t="s">
        <v>7</v>
      </c>
      <c r="F9279" s="4" t="s">
        <v>16</v>
      </c>
      <c r="G9279" s="4" t="s">
        <v>7</v>
      </c>
      <c r="H9279" s="4" t="s">
        <v>7</v>
      </c>
      <c r="I9279" s="4" t="s">
        <v>11</v>
      </c>
    </row>
    <row r="9280" spans="1:9">
      <c r="A9280" t="n">
        <v>85966</v>
      </c>
      <c r="B9280" s="9" t="n">
        <v>5</v>
      </c>
      <c r="C9280" s="7" t="n">
        <v>35</v>
      </c>
      <c r="D9280" s="7" t="n">
        <v>0</v>
      </c>
      <c r="E9280" s="7" t="n">
        <v>0</v>
      </c>
      <c r="F9280" s="7" t="n">
        <v>1</v>
      </c>
      <c r="G9280" s="7" t="n">
        <v>2</v>
      </c>
      <c r="H9280" s="7" t="n">
        <v>1</v>
      </c>
      <c r="I9280" s="10" t="n">
        <f t="normal" ca="1">A9286</f>
        <v>0</v>
      </c>
    </row>
    <row r="9281" spans="1:9">
      <c r="A9281" t="s">
        <v>4</v>
      </c>
      <c r="B9281" s="4" t="s">
        <v>5</v>
      </c>
      <c r="C9281" s="4" t="s">
        <v>7</v>
      </c>
      <c r="D9281" s="4" t="s">
        <v>10</v>
      </c>
    </row>
    <row r="9282" spans="1:9">
      <c r="A9282" t="n">
        <v>85980</v>
      </c>
      <c r="B9282" s="8" t="n">
        <v>162</v>
      </c>
      <c r="C9282" s="7" t="n">
        <v>1</v>
      </c>
      <c r="D9282" s="7" t="n">
        <v>0</v>
      </c>
    </row>
    <row r="9283" spans="1:9">
      <c r="A9283" t="s">
        <v>4</v>
      </c>
      <c r="B9283" s="4" t="s">
        <v>5</v>
      </c>
      <c r="C9283" s="4" t="s">
        <v>11</v>
      </c>
    </row>
    <row r="9284" spans="1:9">
      <c r="A9284" t="n">
        <v>85984</v>
      </c>
      <c r="B9284" s="12" t="n">
        <v>3</v>
      </c>
      <c r="C9284" s="10" t="n">
        <f t="normal" ca="1">A9356</f>
        <v>0</v>
      </c>
    </row>
    <row r="9285" spans="1:9">
      <c r="A9285" t="s">
        <v>4</v>
      </c>
      <c r="B9285" s="4" t="s">
        <v>5</v>
      </c>
      <c r="C9285" s="4" t="s">
        <v>7</v>
      </c>
      <c r="D9285" s="4" t="s">
        <v>8</v>
      </c>
    </row>
    <row r="9286" spans="1:9">
      <c r="A9286" t="n">
        <v>85989</v>
      </c>
      <c r="B9286" s="6" t="n">
        <v>2</v>
      </c>
      <c r="C9286" s="7" t="n">
        <v>10</v>
      </c>
      <c r="D9286" s="7" t="s">
        <v>393</v>
      </c>
    </row>
    <row r="9287" spans="1:9">
      <c r="A9287" t="s">
        <v>4</v>
      </c>
      <c r="B9287" s="4" t="s">
        <v>5</v>
      </c>
      <c r="C9287" s="4" t="s">
        <v>10</v>
      </c>
    </row>
    <row r="9288" spans="1:9">
      <c r="A9288" t="n">
        <v>86004</v>
      </c>
      <c r="B9288" s="27" t="n">
        <v>16</v>
      </c>
      <c r="C9288" s="7" t="n">
        <v>0</v>
      </c>
    </row>
    <row r="9289" spans="1:9">
      <c r="A9289" t="s">
        <v>4</v>
      </c>
      <c r="B9289" s="4" t="s">
        <v>5</v>
      </c>
      <c r="C9289" s="4" t="s">
        <v>7</v>
      </c>
      <c r="D9289" s="4" t="s">
        <v>10</v>
      </c>
    </row>
    <row r="9290" spans="1:9">
      <c r="A9290" t="n">
        <v>86007</v>
      </c>
      <c r="B9290" s="41" t="n">
        <v>58</v>
      </c>
      <c r="C9290" s="7" t="n">
        <v>105</v>
      </c>
      <c r="D9290" s="7" t="n">
        <v>300</v>
      </c>
    </row>
    <row r="9291" spans="1:9">
      <c r="A9291" t="s">
        <v>4</v>
      </c>
      <c r="B9291" s="4" t="s">
        <v>5</v>
      </c>
      <c r="C9291" s="4" t="s">
        <v>15</v>
      </c>
      <c r="D9291" s="4" t="s">
        <v>10</v>
      </c>
    </row>
    <row r="9292" spans="1:9">
      <c r="A9292" t="n">
        <v>86011</v>
      </c>
      <c r="B9292" s="47" t="n">
        <v>103</v>
      </c>
      <c r="C9292" s="7" t="n">
        <v>1</v>
      </c>
      <c r="D9292" s="7" t="n">
        <v>300</v>
      </c>
    </row>
    <row r="9293" spans="1:9">
      <c r="A9293" t="s">
        <v>4</v>
      </c>
      <c r="B9293" s="4" t="s">
        <v>5</v>
      </c>
      <c r="C9293" s="4" t="s">
        <v>7</v>
      </c>
      <c r="D9293" s="4" t="s">
        <v>10</v>
      </c>
    </row>
    <row r="9294" spans="1:9">
      <c r="A9294" t="n">
        <v>86018</v>
      </c>
      <c r="B9294" s="49" t="n">
        <v>72</v>
      </c>
      <c r="C9294" s="7" t="n">
        <v>4</v>
      </c>
      <c r="D9294" s="7" t="n">
        <v>0</v>
      </c>
    </row>
    <row r="9295" spans="1:9">
      <c r="A9295" t="s">
        <v>4</v>
      </c>
      <c r="B9295" s="4" t="s">
        <v>5</v>
      </c>
      <c r="C9295" s="4" t="s">
        <v>16</v>
      </c>
    </row>
    <row r="9296" spans="1:9">
      <c r="A9296" t="n">
        <v>86022</v>
      </c>
      <c r="B9296" s="62" t="n">
        <v>15</v>
      </c>
      <c r="C9296" s="7" t="n">
        <v>1073741824</v>
      </c>
    </row>
    <row r="9297" spans="1:4">
      <c r="A9297" t="s">
        <v>4</v>
      </c>
      <c r="B9297" s="4" t="s">
        <v>5</v>
      </c>
      <c r="C9297" s="4" t="s">
        <v>7</v>
      </c>
    </row>
    <row r="9298" spans="1:4">
      <c r="A9298" t="n">
        <v>86027</v>
      </c>
      <c r="B9298" s="48" t="n">
        <v>64</v>
      </c>
      <c r="C9298" s="7" t="n">
        <v>3</v>
      </c>
    </row>
    <row r="9299" spans="1:4">
      <c r="A9299" t="s">
        <v>4</v>
      </c>
      <c r="B9299" s="4" t="s">
        <v>5</v>
      </c>
      <c r="C9299" s="4" t="s">
        <v>7</v>
      </c>
    </row>
    <row r="9300" spans="1:4">
      <c r="A9300" t="n">
        <v>86029</v>
      </c>
      <c r="B9300" s="35" t="n">
        <v>74</v>
      </c>
      <c r="C9300" s="7" t="n">
        <v>67</v>
      </c>
    </row>
    <row r="9301" spans="1:4">
      <c r="A9301" t="s">
        <v>4</v>
      </c>
      <c r="B9301" s="4" t="s">
        <v>5</v>
      </c>
      <c r="C9301" s="4" t="s">
        <v>7</v>
      </c>
      <c r="D9301" s="4" t="s">
        <v>7</v>
      </c>
      <c r="E9301" s="4" t="s">
        <v>10</v>
      </c>
    </row>
    <row r="9302" spans="1:4">
      <c r="A9302" t="n">
        <v>86031</v>
      </c>
      <c r="B9302" s="54" t="n">
        <v>45</v>
      </c>
      <c r="C9302" s="7" t="n">
        <v>8</v>
      </c>
      <c r="D9302" s="7" t="n">
        <v>1</v>
      </c>
      <c r="E9302" s="7" t="n">
        <v>0</v>
      </c>
    </row>
    <row r="9303" spans="1:4">
      <c r="A9303" t="s">
        <v>4</v>
      </c>
      <c r="B9303" s="4" t="s">
        <v>5</v>
      </c>
      <c r="C9303" s="4" t="s">
        <v>10</v>
      </c>
    </row>
    <row r="9304" spans="1:4">
      <c r="A9304" t="n">
        <v>86036</v>
      </c>
      <c r="B9304" s="14" t="n">
        <v>13</v>
      </c>
      <c r="C9304" s="7" t="n">
        <v>6409</v>
      </c>
    </row>
    <row r="9305" spans="1:4">
      <c r="A9305" t="s">
        <v>4</v>
      </c>
      <c r="B9305" s="4" t="s">
        <v>5</v>
      </c>
      <c r="C9305" s="4" t="s">
        <v>10</v>
      </c>
    </row>
    <row r="9306" spans="1:4">
      <c r="A9306" t="n">
        <v>86039</v>
      </c>
      <c r="B9306" s="14" t="n">
        <v>13</v>
      </c>
      <c r="C9306" s="7" t="n">
        <v>6408</v>
      </c>
    </row>
    <row r="9307" spans="1:4">
      <c r="A9307" t="s">
        <v>4</v>
      </c>
      <c r="B9307" s="4" t="s">
        <v>5</v>
      </c>
      <c r="C9307" s="4" t="s">
        <v>10</v>
      </c>
    </row>
    <row r="9308" spans="1:4">
      <c r="A9308" t="n">
        <v>86042</v>
      </c>
      <c r="B9308" s="11" t="n">
        <v>12</v>
      </c>
      <c r="C9308" s="7" t="n">
        <v>6464</v>
      </c>
    </row>
    <row r="9309" spans="1:4">
      <c r="A9309" t="s">
        <v>4</v>
      </c>
      <c r="B9309" s="4" t="s">
        <v>5</v>
      </c>
      <c r="C9309" s="4" t="s">
        <v>10</v>
      </c>
    </row>
    <row r="9310" spans="1:4">
      <c r="A9310" t="n">
        <v>86045</v>
      </c>
      <c r="B9310" s="14" t="n">
        <v>13</v>
      </c>
      <c r="C9310" s="7" t="n">
        <v>6465</v>
      </c>
    </row>
    <row r="9311" spans="1:4">
      <c r="A9311" t="s">
        <v>4</v>
      </c>
      <c r="B9311" s="4" t="s">
        <v>5</v>
      </c>
      <c r="C9311" s="4" t="s">
        <v>10</v>
      </c>
    </row>
    <row r="9312" spans="1:4">
      <c r="A9312" t="n">
        <v>86048</v>
      </c>
      <c r="B9312" s="14" t="n">
        <v>13</v>
      </c>
      <c r="C9312" s="7" t="n">
        <v>6466</v>
      </c>
    </row>
    <row r="9313" spans="1:5">
      <c r="A9313" t="s">
        <v>4</v>
      </c>
      <c r="B9313" s="4" t="s">
        <v>5</v>
      </c>
      <c r="C9313" s="4" t="s">
        <v>10</v>
      </c>
    </row>
    <row r="9314" spans="1:5">
      <c r="A9314" t="n">
        <v>86051</v>
      </c>
      <c r="B9314" s="14" t="n">
        <v>13</v>
      </c>
      <c r="C9314" s="7" t="n">
        <v>6467</v>
      </c>
    </row>
    <row r="9315" spans="1:5">
      <c r="A9315" t="s">
        <v>4</v>
      </c>
      <c r="B9315" s="4" t="s">
        <v>5</v>
      </c>
      <c r="C9315" s="4" t="s">
        <v>10</v>
      </c>
    </row>
    <row r="9316" spans="1:5">
      <c r="A9316" t="n">
        <v>86054</v>
      </c>
      <c r="B9316" s="14" t="n">
        <v>13</v>
      </c>
      <c r="C9316" s="7" t="n">
        <v>6468</v>
      </c>
    </row>
    <row r="9317" spans="1:5">
      <c r="A9317" t="s">
        <v>4</v>
      </c>
      <c r="B9317" s="4" t="s">
        <v>5</v>
      </c>
      <c r="C9317" s="4" t="s">
        <v>10</v>
      </c>
    </row>
    <row r="9318" spans="1:5">
      <c r="A9318" t="n">
        <v>86057</v>
      </c>
      <c r="B9318" s="14" t="n">
        <v>13</v>
      </c>
      <c r="C9318" s="7" t="n">
        <v>6469</v>
      </c>
    </row>
    <row r="9319" spans="1:5">
      <c r="A9319" t="s">
        <v>4</v>
      </c>
      <c r="B9319" s="4" t="s">
        <v>5</v>
      </c>
      <c r="C9319" s="4" t="s">
        <v>10</v>
      </c>
    </row>
    <row r="9320" spans="1:5">
      <c r="A9320" t="n">
        <v>86060</v>
      </c>
      <c r="B9320" s="14" t="n">
        <v>13</v>
      </c>
      <c r="C9320" s="7" t="n">
        <v>6470</v>
      </c>
    </row>
    <row r="9321" spans="1:5">
      <c r="A9321" t="s">
        <v>4</v>
      </c>
      <c r="B9321" s="4" t="s">
        <v>5</v>
      </c>
      <c r="C9321" s="4" t="s">
        <v>10</v>
      </c>
    </row>
    <row r="9322" spans="1:5">
      <c r="A9322" t="n">
        <v>86063</v>
      </c>
      <c r="B9322" s="14" t="n">
        <v>13</v>
      </c>
      <c r="C9322" s="7" t="n">
        <v>6471</v>
      </c>
    </row>
    <row r="9323" spans="1:5">
      <c r="A9323" t="s">
        <v>4</v>
      </c>
      <c r="B9323" s="4" t="s">
        <v>5</v>
      </c>
      <c r="C9323" s="4" t="s">
        <v>7</v>
      </c>
    </row>
    <row r="9324" spans="1:5">
      <c r="A9324" t="n">
        <v>86066</v>
      </c>
      <c r="B9324" s="35" t="n">
        <v>74</v>
      </c>
      <c r="C9324" s="7" t="n">
        <v>18</v>
      </c>
    </row>
    <row r="9325" spans="1:5">
      <c r="A9325" t="s">
        <v>4</v>
      </c>
      <c r="B9325" s="4" t="s">
        <v>5</v>
      </c>
      <c r="C9325" s="4" t="s">
        <v>7</v>
      </c>
    </row>
    <row r="9326" spans="1:5">
      <c r="A9326" t="n">
        <v>86068</v>
      </c>
      <c r="B9326" s="35" t="n">
        <v>74</v>
      </c>
      <c r="C9326" s="7" t="n">
        <v>45</v>
      </c>
    </row>
    <row r="9327" spans="1:5">
      <c r="A9327" t="s">
        <v>4</v>
      </c>
      <c r="B9327" s="4" t="s">
        <v>5</v>
      </c>
      <c r="C9327" s="4" t="s">
        <v>10</v>
      </c>
    </row>
    <row r="9328" spans="1:5">
      <c r="A9328" t="n">
        <v>86070</v>
      </c>
      <c r="B9328" s="27" t="n">
        <v>16</v>
      </c>
      <c r="C9328" s="7" t="n">
        <v>0</v>
      </c>
    </row>
    <row r="9329" spans="1:3">
      <c r="A9329" t="s">
        <v>4</v>
      </c>
      <c r="B9329" s="4" t="s">
        <v>5</v>
      </c>
      <c r="C9329" s="4" t="s">
        <v>7</v>
      </c>
      <c r="D9329" s="4" t="s">
        <v>7</v>
      </c>
      <c r="E9329" s="4" t="s">
        <v>7</v>
      </c>
      <c r="F9329" s="4" t="s">
        <v>7</v>
      </c>
    </row>
    <row r="9330" spans="1:3">
      <c r="A9330" t="n">
        <v>86073</v>
      </c>
      <c r="B9330" s="15" t="n">
        <v>14</v>
      </c>
      <c r="C9330" s="7" t="n">
        <v>0</v>
      </c>
      <c r="D9330" s="7" t="n">
        <v>8</v>
      </c>
      <c r="E9330" s="7" t="n">
        <v>0</v>
      </c>
      <c r="F9330" s="7" t="n">
        <v>0</v>
      </c>
    </row>
    <row r="9331" spans="1:3">
      <c r="A9331" t="s">
        <v>4</v>
      </c>
      <c r="B9331" s="4" t="s">
        <v>5</v>
      </c>
      <c r="C9331" s="4" t="s">
        <v>7</v>
      </c>
      <c r="D9331" s="4" t="s">
        <v>8</v>
      </c>
    </row>
    <row r="9332" spans="1:3">
      <c r="A9332" t="n">
        <v>86078</v>
      </c>
      <c r="B9332" s="6" t="n">
        <v>2</v>
      </c>
      <c r="C9332" s="7" t="n">
        <v>11</v>
      </c>
      <c r="D9332" s="7" t="s">
        <v>19</v>
      </c>
    </row>
    <row r="9333" spans="1:3">
      <c r="A9333" t="s">
        <v>4</v>
      </c>
      <c r="B9333" s="4" t="s">
        <v>5</v>
      </c>
      <c r="C9333" s="4" t="s">
        <v>10</v>
      </c>
    </row>
    <row r="9334" spans="1:3">
      <c r="A9334" t="n">
        <v>86092</v>
      </c>
      <c r="B9334" s="27" t="n">
        <v>16</v>
      </c>
      <c r="C9334" s="7" t="n">
        <v>0</v>
      </c>
    </row>
    <row r="9335" spans="1:3">
      <c r="A9335" t="s">
        <v>4</v>
      </c>
      <c r="B9335" s="4" t="s">
        <v>5</v>
      </c>
      <c r="C9335" s="4" t="s">
        <v>7</v>
      </c>
      <c r="D9335" s="4" t="s">
        <v>8</v>
      </c>
    </row>
    <row r="9336" spans="1:3">
      <c r="A9336" t="n">
        <v>86095</v>
      </c>
      <c r="B9336" s="6" t="n">
        <v>2</v>
      </c>
      <c r="C9336" s="7" t="n">
        <v>11</v>
      </c>
      <c r="D9336" s="7" t="s">
        <v>394</v>
      </c>
    </row>
    <row r="9337" spans="1:3">
      <c r="A9337" t="s">
        <v>4</v>
      </c>
      <c r="B9337" s="4" t="s">
        <v>5</v>
      </c>
      <c r="C9337" s="4" t="s">
        <v>10</v>
      </c>
    </row>
    <row r="9338" spans="1:3">
      <c r="A9338" t="n">
        <v>86104</v>
      </c>
      <c r="B9338" s="27" t="n">
        <v>16</v>
      </c>
      <c r="C9338" s="7" t="n">
        <v>0</v>
      </c>
    </row>
    <row r="9339" spans="1:3">
      <c r="A9339" t="s">
        <v>4</v>
      </c>
      <c r="B9339" s="4" t="s">
        <v>5</v>
      </c>
      <c r="C9339" s="4" t="s">
        <v>16</v>
      </c>
    </row>
    <row r="9340" spans="1:3">
      <c r="A9340" t="n">
        <v>86107</v>
      </c>
      <c r="B9340" s="62" t="n">
        <v>15</v>
      </c>
      <c r="C9340" s="7" t="n">
        <v>2048</v>
      </c>
    </row>
    <row r="9341" spans="1:3">
      <c r="A9341" t="s">
        <v>4</v>
      </c>
      <c r="B9341" s="4" t="s">
        <v>5</v>
      </c>
      <c r="C9341" s="4" t="s">
        <v>7</v>
      </c>
      <c r="D9341" s="4" t="s">
        <v>8</v>
      </c>
    </row>
    <row r="9342" spans="1:3">
      <c r="A9342" t="n">
        <v>86112</v>
      </c>
      <c r="B9342" s="6" t="n">
        <v>2</v>
      </c>
      <c r="C9342" s="7" t="n">
        <v>10</v>
      </c>
      <c r="D9342" s="7" t="s">
        <v>395</v>
      </c>
    </row>
    <row r="9343" spans="1:3">
      <c r="A9343" t="s">
        <v>4</v>
      </c>
      <c r="B9343" s="4" t="s">
        <v>5</v>
      </c>
      <c r="C9343" s="4" t="s">
        <v>10</v>
      </c>
    </row>
    <row r="9344" spans="1:3">
      <c r="A9344" t="n">
        <v>86130</v>
      </c>
      <c r="B9344" s="27" t="n">
        <v>16</v>
      </c>
      <c r="C9344" s="7" t="n">
        <v>0</v>
      </c>
    </row>
    <row r="9345" spans="1:6">
      <c r="A9345" t="s">
        <v>4</v>
      </c>
      <c r="B9345" s="4" t="s">
        <v>5</v>
      </c>
      <c r="C9345" s="4" t="s">
        <v>7</v>
      </c>
      <c r="D9345" s="4" t="s">
        <v>8</v>
      </c>
    </row>
    <row r="9346" spans="1:6">
      <c r="A9346" t="n">
        <v>86133</v>
      </c>
      <c r="B9346" s="6" t="n">
        <v>2</v>
      </c>
      <c r="C9346" s="7" t="n">
        <v>10</v>
      </c>
      <c r="D9346" s="7" t="s">
        <v>396</v>
      </c>
    </row>
    <row r="9347" spans="1:6">
      <c r="A9347" t="s">
        <v>4</v>
      </c>
      <c r="B9347" s="4" t="s">
        <v>5</v>
      </c>
      <c r="C9347" s="4" t="s">
        <v>10</v>
      </c>
    </row>
    <row r="9348" spans="1:6">
      <c r="A9348" t="n">
        <v>86152</v>
      </c>
      <c r="B9348" s="27" t="n">
        <v>16</v>
      </c>
      <c r="C9348" s="7" t="n">
        <v>0</v>
      </c>
    </row>
    <row r="9349" spans="1:6">
      <c r="A9349" t="s">
        <v>4</v>
      </c>
      <c r="B9349" s="4" t="s">
        <v>5</v>
      </c>
      <c r="C9349" s="4" t="s">
        <v>7</v>
      </c>
      <c r="D9349" s="4" t="s">
        <v>10</v>
      </c>
      <c r="E9349" s="4" t="s">
        <v>15</v>
      </c>
    </row>
    <row r="9350" spans="1:6">
      <c r="A9350" t="n">
        <v>86155</v>
      </c>
      <c r="B9350" s="41" t="n">
        <v>58</v>
      </c>
      <c r="C9350" s="7" t="n">
        <v>100</v>
      </c>
      <c r="D9350" s="7" t="n">
        <v>300</v>
      </c>
      <c r="E9350" s="7" t="n">
        <v>1</v>
      </c>
    </row>
    <row r="9351" spans="1:6">
      <c r="A9351" t="s">
        <v>4</v>
      </c>
      <c r="B9351" s="4" t="s">
        <v>5</v>
      </c>
      <c r="C9351" s="4" t="s">
        <v>7</v>
      </c>
      <c r="D9351" s="4" t="s">
        <v>10</v>
      </c>
    </row>
    <row r="9352" spans="1:6">
      <c r="A9352" t="n">
        <v>86163</v>
      </c>
      <c r="B9352" s="41" t="n">
        <v>58</v>
      </c>
      <c r="C9352" s="7" t="n">
        <v>255</v>
      </c>
      <c r="D9352" s="7" t="n">
        <v>0</v>
      </c>
    </row>
    <row r="9353" spans="1:6">
      <c r="A9353" t="s">
        <v>4</v>
      </c>
      <c r="B9353" s="4" t="s">
        <v>5</v>
      </c>
      <c r="C9353" s="4" t="s">
        <v>7</v>
      </c>
    </row>
    <row r="9354" spans="1:6">
      <c r="A9354" t="n">
        <v>86167</v>
      </c>
      <c r="B9354" s="45" t="n">
        <v>23</v>
      </c>
      <c r="C9354" s="7" t="n">
        <v>0</v>
      </c>
    </row>
    <row r="9355" spans="1:6">
      <c r="A9355" t="s">
        <v>4</v>
      </c>
      <c r="B9355" s="4" t="s">
        <v>5</v>
      </c>
    </row>
    <row r="9356" spans="1:6">
      <c r="A9356" t="n">
        <v>86169</v>
      </c>
      <c r="B9356" s="5" t="n">
        <v>1</v>
      </c>
    </row>
    <row r="9357" spans="1:6" s="3" customFormat="1" customHeight="0">
      <c r="A9357" s="3" t="s">
        <v>2</v>
      </c>
      <c r="B9357" s="3" t="s">
        <v>795</v>
      </c>
    </row>
    <row r="9358" spans="1:6">
      <c r="A9358" t="s">
        <v>4</v>
      </c>
      <c r="B9358" s="4" t="s">
        <v>5</v>
      </c>
      <c r="C9358" s="4" t="s">
        <v>7</v>
      </c>
      <c r="D9358" s="4" t="s">
        <v>7</v>
      </c>
      <c r="E9358" s="4" t="s">
        <v>7</v>
      </c>
      <c r="F9358" s="4" t="s">
        <v>7</v>
      </c>
    </row>
    <row r="9359" spans="1:6">
      <c r="A9359" t="n">
        <v>86172</v>
      </c>
      <c r="B9359" s="15" t="n">
        <v>14</v>
      </c>
      <c r="C9359" s="7" t="n">
        <v>2</v>
      </c>
      <c r="D9359" s="7" t="n">
        <v>0</v>
      </c>
      <c r="E9359" s="7" t="n">
        <v>0</v>
      </c>
      <c r="F9359" s="7" t="n">
        <v>0</v>
      </c>
    </row>
    <row r="9360" spans="1:6">
      <c r="A9360" t="s">
        <v>4</v>
      </c>
      <c r="B9360" s="4" t="s">
        <v>5</v>
      </c>
      <c r="C9360" s="4" t="s">
        <v>7</v>
      </c>
      <c r="D9360" s="13" t="s">
        <v>12</v>
      </c>
      <c r="E9360" s="4" t="s">
        <v>5</v>
      </c>
      <c r="F9360" s="4" t="s">
        <v>7</v>
      </c>
      <c r="G9360" s="4" t="s">
        <v>10</v>
      </c>
      <c r="H9360" s="13" t="s">
        <v>13</v>
      </c>
      <c r="I9360" s="4" t="s">
        <v>7</v>
      </c>
      <c r="J9360" s="4" t="s">
        <v>16</v>
      </c>
      <c r="K9360" s="4" t="s">
        <v>7</v>
      </c>
      <c r="L9360" s="4" t="s">
        <v>7</v>
      </c>
      <c r="M9360" s="13" t="s">
        <v>12</v>
      </c>
      <c r="N9360" s="4" t="s">
        <v>5</v>
      </c>
      <c r="O9360" s="4" t="s">
        <v>7</v>
      </c>
      <c r="P9360" s="4" t="s">
        <v>10</v>
      </c>
      <c r="Q9360" s="13" t="s">
        <v>13</v>
      </c>
      <c r="R9360" s="4" t="s">
        <v>7</v>
      </c>
      <c r="S9360" s="4" t="s">
        <v>16</v>
      </c>
      <c r="T9360" s="4" t="s">
        <v>7</v>
      </c>
      <c r="U9360" s="4" t="s">
        <v>7</v>
      </c>
      <c r="V9360" s="4" t="s">
        <v>7</v>
      </c>
      <c r="W9360" s="4" t="s">
        <v>11</v>
      </c>
    </row>
    <row r="9361" spans="1:23">
      <c r="A9361" t="n">
        <v>86177</v>
      </c>
      <c r="B9361" s="9" t="n">
        <v>5</v>
      </c>
      <c r="C9361" s="7" t="n">
        <v>28</v>
      </c>
      <c r="D9361" s="13" t="s">
        <v>3</v>
      </c>
      <c r="E9361" s="8" t="n">
        <v>162</v>
      </c>
      <c r="F9361" s="7" t="n">
        <v>3</v>
      </c>
      <c r="G9361" s="7" t="n">
        <v>32864</v>
      </c>
      <c r="H9361" s="13" t="s">
        <v>3</v>
      </c>
      <c r="I9361" s="7" t="n">
        <v>0</v>
      </c>
      <c r="J9361" s="7" t="n">
        <v>1</v>
      </c>
      <c r="K9361" s="7" t="n">
        <v>2</v>
      </c>
      <c r="L9361" s="7" t="n">
        <v>28</v>
      </c>
      <c r="M9361" s="13" t="s">
        <v>3</v>
      </c>
      <c r="N9361" s="8" t="n">
        <v>162</v>
      </c>
      <c r="O9361" s="7" t="n">
        <v>3</v>
      </c>
      <c r="P9361" s="7" t="n">
        <v>32864</v>
      </c>
      <c r="Q9361" s="13" t="s">
        <v>3</v>
      </c>
      <c r="R9361" s="7" t="n">
        <v>0</v>
      </c>
      <c r="S9361" s="7" t="n">
        <v>2</v>
      </c>
      <c r="T9361" s="7" t="n">
        <v>2</v>
      </c>
      <c r="U9361" s="7" t="n">
        <v>11</v>
      </c>
      <c r="V9361" s="7" t="n">
        <v>1</v>
      </c>
      <c r="W9361" s="10" t="n">
        <f t="normal" ca="1">A9365</f>
        <v>0</v>
      </c>
    </row>
    <row r="9362" spans="1:23">
      <c r="A9362" t="s">
        <v>4</v>
      </c>
      <c r="B9362" s="4" t="s">
        <v>5</v>
      </c>
      <c r="C9362" s="4" t="s">
        <v>7</v>
      </c>
      <c r="D9362" s="4" t="s">
        <v>10</v>
      </c>
      <c r="E9362" s="4" t="s">
        <v>15</v>
      </c>
    </row>
    <row r="9363" spans="1:23">
      <c r="A9363" t="n">
        <v>86206</v>
      </c>
      <c r="B9363" s="41" t="n">
        <v>58</v>
      </c>
      <c r="C9363" s="7" t="n">
        <v>0</v>
      </c>
      <c r="D9363" s="7" t="n">
        <v>0</v>
      </c>
      <c r="E9363" s="7" t="n">
        <v>1</v>
      </c>
    </row>
    <row r="9364" spans="1:23">
      <c r="A9364" t="s">
        <v>4</v>
      </c>
      <c r="B9364" s="4" t="s">
        <v>5</v>
      </c>
      <c r="C9364" s="4" t="s">
        <v>7</v>
      </c>
      <c r="D9364" s="13" t="s">
        <v>12</v>
      </c>
      <c r="E9364" s="4" t="s">
        <v>5</v>
      </c>
      <c r="F9364" s="4" t="s">
        <v>7</v>
      </c>
      <c r="G9364" s="4" t="s">
        <v>10</v>
      </c>
      <c r="H9364" s="13" t="s">
        <v>13</v>
      </c>
      <c r="I9364" s="4" t="s">
        <v>7</v>
      </c>
      <c r="J9364" s="4" t="s">
        <v>16</v>
      </c>
      <c r="K9364" s="4" t="s">
        <v>7</v>
      </c>
      <c r="L9364" s="4" t="s">
        <v>7</v>
      </c>
      <c r="M9364" s="13" t="s">
        <v>12</v>
      </c>
      <c r="N9364" s="4" t="s">
        <v>5</v>
      </c>
      <c r="O9364" s="4" t="s">
        <v>7</v>
      </c>
      <c r="P9364" s="4" t="s">
        <v>10</v>
      </c>
      <c r="Q9364" s="13" t="s">
        <v>13</v>
      </c>
      <c r="R9364" s="4" t="s">
        <v>7</v>
      </c>
      <c r="S9364" s="4" t="s">
        <v>16</v>
      </c>
      <c r="T9364" s="4" t="s">
        <v>7</v>
      </c>
      <c r="U9364" s="4" t="s">
        <v>7</v>
      </c>
      <c r="V9364" s="4" t="s">
        <v>7</v>
      </c>
      <c r="W9364" s="4" t="s">
        <v>11</v>
      </c>
    </row>
    <row r="9365" spans="1:23">
      <c r="A9365" t="n">
        <v>86214</v>
      </c>
      <c r="B9365" s="9" t="n">
        <v>5</v>
      </c>
      <c r="C9365" s="7" t="n">
        <v>28</v>
      </c>
      <c r="D9365" s="13" t="s">
        <v>3</v>
      </c>
      <c r="E9365" s="8" t="n">
        <v>162</v>
      </c>
      <c r="F9365" s="7" t="n">
        <v>3</v>
      </c>
      <c r="G9365" s="7" t="n">
        <v>32864</v>
      </c>
      <c r="H9365" s="13" t="s">
        <v>3</v>
      </c>
      <c r="I9365" s="7" t="n">
        <v>0</v>
      </c>
      <c r="J9365" s="7" t="n">
        <v>1</v>
      </c>
      <c r="K9365" s="7" t="n">
        <v>3</v>
      </c>
      <c r="L9365" s="7" t="n">
        <v>28</v>
      </c>
      <c r="M9365" s="13" t="s">
        <v>3</v>
      </c>
      <c r="N9365" s="8" t="n">
        <v>162</v>
      </c>
      <c r="O9365" s="7" t="n">
        <v>3</v>
      </c>
      <c r="P9365" s="7" t="n">
        <v>32864</v>
      </c>
      <c r="Q9365" s="13" t="s">
        <v>3</v>
      </c>
      <c r="R9365" s="7" t="n">
        <v>0</v>
      </c>
      <c r="S9365" s="7" t="n">
        <v>2</v>
      </c>
      <c r="T9365" s="7" t="n">
        <v>3</v>
      </c>
      <c r="U9365" s="7" t="n">
        <v>9</v>
      </c>
      <c r="V9365" s="7" t="n">
        <v>1</v>
      </c>
      <c r="W9365" s="10" t="n">
        <f t="normal" ca="1">A9375</f>
        <v>0</v>
      </c>
    </row>
    <row r="9366" spans="1:23">
      <c r="A9366" t="s">
        <v>4</v>
      </c>
      <c r="B9366" s="4" t="s">
        <v>5</v>
      </c>
      <c r="C9366" s="4" t="s">
        <v>7</v>
      </c>
      <c r="D9366" s="13" t="s">
        <v>12</v>
      </c>
      <c r="E9366" s="4" t="s">
        <v>5</v>
      </c>
      <c r="F9366" s="4" t="s">
        <v>10</v>
      </c>
      <c r="G9366" s="4" t="s">
        <v>7</v>
      </c>
      <c r="H9366" s="4" t="s">
        <v>7</v>
      </c>
      <c r="I9366" s="4" t="s">
        <v>8</v>
      </c>
      <c r="J9366" s="13" t="s">
        <v>13</v>
      </c>
      <c r="K9366" s="4" t="s">
        <v>7</v>
      </c>
      <c r="L9366" s="4" t="s">
        <v>7</v>
      </c>
      <c r="M9366" s="13" t="s">
        <v>12</v>
      </c>
      <c r="N9366" s="4" t="s">
        <v>5</v>
      </c>
      <c r="O9366" s="4" t="s">
        <v>7</v>
      </c>
      <c r="P9366" s="13" t="s">
        <v>13</v>
      </c>
      <c r="Q9366" s="4" t="s">
        <v>7</v>
      </c>
      <c r="R9366" s="4" t="s">
        <v>16</v>
      </c>
      <c r="S9366" s="4" t="s">
        <v>7</v>
      </c>
      <c r="T9366" s="4" t="s">
        <v>7</v>
      </c>
      <c r="U9366" s="4" t="s">
        <v>7</v>
      </c>
      <c r="V9366" s="13" t="s">
        <v>12</v>
      </c>
      <c r="W9366" s="4" t="s">
        <v>5</v>
      </c>
      <c r="X9366" s="4" t="s">
        <v>7</v>
      </c>
      <c r="Y9366" s="13" t="s">
        <v>13</v>
      </c>
      <c r="Z9366" s="4" t="s">
        <v>7</v>
      </c>
      <c r="AA9366" s="4" t="s">
        <v>16</v>
      </c>
      <c r="AB9366" s="4" t="s">
        <v>7</v>
      </c>
      <c r="AC9366" s="4" t="s">
        <v>7</v>
      </c>
      <c r="AD9366" s="4" t="s">
        <v>7</v>
      </c>
      <c r="AE9366" s="4" t="s">
        <v>11</v>
      </c>
    </row>
    <row r="9367" spans="1:23">
      <c r="A9367" t="n">
        <v>86243</v>
      </c>
      <c r="B9367" s="9" t="n">
        <v>5</v>
      </c>
      <c r="C9367" s="7" t="n">
        <v>28</v>
      </c>
      <c r="D9367" s="13" t="s">
        <v>3</v>
      </c>
      <c r="E9367" s="46" t="n">
        <v>47</v>
      </c>
      <c r="F9367" s="7" t="n">
        <v>61456</v>
      </c>
      <c r="G9367" s="7" t="n">
        <v>2</v>
      </c>
      <c r="H9367" s="7" t="n">
        <v>0</v>
      </c>
      <c r="I9367" s="7" t="s">
        <v>273</v>
      </c>
      <c r="J9367" s="13" t="s">
        <v>3</v>
      </c>
      <c r="K9367" s="7" t="n">
        <v>8</v>
      </c>
      <c r="L9367" s="7" t="n">
        <v>28</v>
      </c>
      <c r="M9367" s="13" t="s">
        <v>3</v>
      </c>
      <c r="N9367" s="35" t="n">
        <v>74</v>
      </c>
      <c r="O9367" s="7" t="n">
        <v>65</v>
      </c>
      <c r="P9367" s="13" t="s">
        <v>3</v>
      </c>
      <c r="Q9367" s="7" t="n">
        <v>0</v>
      </c>
      <c r="R9367" s="7" t="n">
        <v>1</v>
      </c>
      <c r="S9367" s="7" t="n">
        <v>3</v>
      </c>
      <c r="T9367" s="7" t="n">
        <v>9</v>
      </c>
      <c r="U9367" s="7" t="n">
        <v>28</v>
      </c>
      <c r="V9367" s="13" t="s">
        <v>3</v>
      </c>
      <c r="W9367" s="35" t="n">
        <v>74</v>
      </c>
      <c r="X9367" s="7" t="n">
        <v>65</v>
      </c>
      <c r="Y9367" s="13" t="s">
        <v>3</v>
      </c>
      <c r="Z9367" s="7" t="n">
        <v>0</v>
      </c>
      <c r="AA9367" s="7" t="n">
        <v>2</v>
      </c>
      <c r="AB9367" s="7" t="n">
        <v>3</v>
      </c>
      <c r="AC9367" s="7" t="n">
        <v>9</v>
      </c>
      <c r="AD9367" s="7" t="n">
        <v>1</v>
      </c>
      <c r="AE9367" s="10" t="n">
        <f t="normal" ca="1">A9371</f>
        <v>0</v>
      </c>
    </row>
    <row r="9368" spans="1:23">
      <c r="A9368" t="s">
        <v>4</v>
      </c>
      <c r="B9368" s="4" t="s">
        <v>5</v>
      </c>
      <c r="C9368" s="4" t="s">
        <v>10</v>
      </c>
      <c r="D9368" s="4" t="s">
        <v>7</v>
      </c>
      <c r="E9368" s="4" t="s">
        <v>7</v>
      </c>
      <c r="F9368" s="4" t="s">
        <v>8</v>
      </c>
    </row>
    <row r="9369" spans="1:23">
      <c r="A9369" t="n">
        <v>86291</v>
      </c>
      <c r="B9369" s="46" t="n">
        <v>47</v>
      </c>
      <c r="C9369" s="7" t="n">
        <v>61456</v>
      </c>
      <c r="D9369" s="7" t="n">
        <v>0</v>
      </c>
      <c r="E9369" s="7" t="n">
        <v>0</v>
      </c>
      <c r="F9369" s="7" t="s">
        <v>220</v>
      </c>
    </row>
    <row r="9370" spans="1:23">
      <c r="A9370" t="s">
        <v>4</v>
      </c>
      <c r="B9370" s="4" t="s">
        <v>5</v>
      </c>
      <c r="C9370" s="4" t="s">
        <v>7</v>
      </c>
      <c r="D9370" s="4" t="s">
        <v>10</v>
      </c>
      <c r="E9370" s="4" t="s">
        <v>15</v>
      </c>
    </row>
    <row r="9371" spans="1:23">
      <c r="A9371" t="n">
        <v>86304</v>
      </c>
      <c r="B9371" s="41" t="n">
        <v>58</v>
      </c>
      <c r="C9371" s="7" t="n">
        <v>0</v>
      </c>
      <c r="D9371" s="7" t="n">
        <v>300</v>
      </c>
      <c r="E9371" s="7" t="n">
        <v>1</v>
      </c>
    </row>
    <row r="9372" spans="1:23">
      <c r="A9372" t="s">
        <v>4</v>
      </c>
      <c r="B9372" s="4" t="s">
        <v>5</v>
      </c>
      <c r="C9372" s="4" t="s">
        <v>7</v>
      </c>
      <c r="D9372" s="4" t="s">
        <v>10</v>
      </c>
    </row>
    <row r="9373" spans="1:23">
      <c r="A9373" t="n">
        <v>86312</v>
      </c>
      <c r="B9373" s="41" t="n">
        <v>58</v>
      </c>
      <c r="C9373" s="7" t="n">
        <v>255</v>
      </c>
      <c r="D9373" s="7" t="n">
        <v>0</v>
      </c>
    </row>
    <row r="9374" spans="1:23">
      <c r="A9374" t="s">
        <v>4</v>
      </c>
      <c r="B9374" s="4" t="s">
        <v>5</v>
      </c>
      <c r="C9374" s="4" t="s">
        <v>7</v>
      </c>
      <c r="D9374" s="4" t="s">
        <v>7</v>
      </c>
      <c r="E9374" s="4" t="s">
        <v>7</v>
      </c>
      <c r="F9374" s="4" t="s">
        <v>7</v>
      </c>
    </row>
    <row r="9375" spans="1:23">
      <c r="A9375" t="n">
        <v>86316</v>
      </c>
      <c r="B9375" s="15" t="n">
        <v>14</v>
      </c>
      <c r="C9375" s="7" t="n">
        <v>0</v>
      </c>
      <c r="D9375" s="7" t="n">
        <v>0</v>
      </c>
      <c r="E9375" s="7" t="n">
        <v>0</v>
      </c>
      <c r="F9375" s="7" t="n">
        <v>64</v>
      </c>
    </row>
    <row r="9376" spans="1:23">
      <c r="A9376" t="s">
        <v>4</v>
      </c>
      <c r="B9376" s="4" t="s">
        <v>5</v>
      </c>
      <c r="C9376" s="4" t="s">
        <v>7</v>
      </c>
      <c r="D9376" s="4" t="s">
        <v>10</v>
      </c>
    </row>
    <row r="9377" spans="1:31">
      <c r="A9377" t="n">
        <v>86321</v>
      </c>
      <c r="B9377" s="36" t="n">
        <v>22</v>
      </c>
      <c r="C9377" s="7" t="n">
        <v>0</v>
      </c>
      <c r="D9377" s="7" t="n">
        <v>32864</v>
      </c>
    </row>
    <row r="9378" spans="1:31">
      <c r="A9378" t="s">
        <v>4</v>
      </c>
      <c r="B9378" s="4" t="s">
        <v>5</v>
      </c>
      <c r="C9378" s="4" t="s">
        <v>7</v>
      </c>
      <c r="D9378" s="4" t="s">
        <v>10</v>
      </c>
    </row>
    <row r="9379" spans="1:31">
      <c r="A9379" t="n">
        <v>86325</v>
      </c>
      <c r="B9379" s="41" t="n">
        <v>58</v>
      </c>
      <c r="C9379" s="7" t="n">
        <v>5</v>
      </c>
      <c r="D9379" s="7" t="n">
        <v>300</v>
      </c>
    </row>
    <row r="9380" spans="1:31">
      <c r="A9380" t="s">
        <v>4</v>
      </c>
      <c r="B9380" s="4" t="s">
        <v>5</v>
      </c>
      <c r="C9380" s="4" t="s">
        <v>15</v>
      </c>
      <c r="D9380" s="4" t="s">
        <v>10</v>
      </c>
    </row>
    <row r="9381" spans="1:31">
      <c r="A9381" t="n">
        <v>86329</v>
      </c>
      <c r="B9381" s="47" t="n">
        <v>103</v>
      </c>
      <c r="C9381" s="7" t="n">
        <v>0</v>
      </c>
      <c r="D9381" s="7" t="n">
        <v>300</v>
      </c>
    </row>
    <row r="9382" spans="1:31">
      <c r="A9382" t="s">
        <v>4</v>
      </c>
      <c r="B9382" s="4" t="s">
        <v>5</v>
      </c>
      <c r="C9382" s="4" t="s">
        <v>7</v>
      </c>
    </row>
    <row r="9383" spans="1:31">
      <c r="A9383" t="n">
        <v>86336</v>
      </c>
      <c r="B9383" s="48" t="n">
        <v>64</v>
      </c>
      <c r="C9383" s="7" t="n">
        <v>7</v>
      </c>
    </row>
    <row r="9384" spans="1:31">
      <c r="A9384" t="s">
        <v>4</v>
      </c>
      <c r="B9384" s="4" t="s">
        <v>5</v>
      </c>
      <c r="C9384" s="4" t="s">
        <v>7</v>
      </c>
      <c r="D9384" s="4" t="s">
        <v>10</v>
      </c>
    </row>
    <row r="9385" spans="1:31">
      <c r="A9385" t="n">
        <v>86338</v>
      </c>
      <c r="B9385" s="49" t="n">
        <v>72</v>
      </c>
      <c r="C9385" s="7" t="n">
        <v>5</v>
      </c>
      <c r="D9385" s="7" t="n">
        <v>0</v>
      </c>
    </row>
    <row r="9386" spans="1:31">
      <c r="A9386" t="s">
        <v>4</v>
      </c>
      <c r="B9386" s="4" t="s">
        <v>5</v>
      </c>
      <c r="C9386" s="4" t="s">
        <v>7</v>
      </c>
      <c r="D9386" s="13" t="s">
        <v>12</v>
      </c>
      <c r="E9386" s="4" t="s">
        <v>5</v>
      </c>
      <c r="F9386" s="4" t="s">
        <v>7</v>
      </c>
      <c r="G9386" s="4" t="s">
        <v>10</v>
      </c>
      <c r="H9386" s="13" t="s">
        <v>13</v>
      </c>
      <c r="I9386" s="4" t="s">
        <v>7</v>
      </c>
      <c r="J9386" s="4" t="s">
        <v>16</v>
      </c>
      <c r="K9386" s="4" t="s">
        <v>7</v>
      </c>
      <c r="L9386" s="4" t="s">
        <v>7</v>
      </c>
      <c r="M9386" s="4" t="s">
        <v>11</v>
      </c>
    </row>
    <row r="9387" spans="1:31">
      <c r="A9387" t="n">
        <v>86342</v>
      </c>
      <c r="B9387" s="9" t="n">
        <v>5</v>
      </c>
      <c r="C9387" s="7" t="n">
        <v>28</v>
      </c>
      <c r="D9387" s="13" t="s">
        <v>3</v>
      </c>
      <c r="E9387" s="8" t="n">
        <v>162</v>
      </c>
      <c r="F9387" s="7" t="n">
        <v>4</v>
      </c>
      <c r="G9387" s="7" t="n">
        <v>32864</v>
      </c>
      <c r="H9387" s="13" t="s">
        <v>3</v>
      </c>
      <c r="I9387" s="7" t="n">
        <v>0</v>
      </c>
      <c r="J9387" s="7" t="n">
        <v>1</v>
      </c>
      <c r="K9387" s="7" t="n">
        <v>2</v>
      </c>
      <c r="L9387" s="7" t="n">
        <v>1</v>
      </c>
      <c r="M9387" s="10" t="n">
        <f t="normal" ca="1">A9393</f>
        <v>0</v>
      </c>
    </row>
    <row r="9388" spans="1:31">
      <c r="A9388" t="s">
        <v>4</v>
      </c>
      <c r="B9388" s="4" t="s">
        <v>5</v>
      </c>
      <c r="C9388" s="4" t="s">
        <v>7</v>
      </c>
      <c r="D9388" s="4" t="s">
        <v>8</v>
      </c>
    </row>
    <row r="9389" spans="1:31">
      <c r="A9389" t="n">
        <v>86359</v>
      </c>
      <c r="B9389" s="6" t="n">
        <v>2</v>
      </c>
      <c r="C9389" s="7" t="n">
        <v>10</v>
      </c>
      <c r="D9389" s="7" t="s">
        <v>274</v>
      </c>
    </row>
    <row r="9390" spans="1:31">
      <c r="A9390" t="s">
        <v>4</v>
      </c>
      <c r="B9390" s="4" t="s">
        <v>5</v>
      </c>
      <c r="C9390" s="4" t="s">
        <v>10</v>
      </c>
    </row>
    <row r="9391" spans="1:31">
      <c r="A9391" t="n">
        <v>86376</v>
      </c>
      <c r="B9391" s="27" t="n">
        <v>16</v>
      </c>
      <c r="C9391" s="7" t="n">
        <v>0</v>
      </c>
    </row>
    <row r="9392" spans="1:31">
      <c r="A9392" t="s">
        <v>4</v>
      </c>
      <c r="B9392" s="4" t="s">
        <v>5</v>
      </c>
      <c r="C9392" s="4" t="s">
        <v>10</v>
      </c>
      <c r="D9392" s="4" t="s">
        <v>8</v>
      </c>
      <c r="E9392" s="4" t="s">
        <v>8</v>
      </c>
      <c r="F9392" s="4" t="s">
        <v>8</v>
      </c>
      <c r="G9392" s="4" t="s">
        <v>7</v>
      </c>
      <c r="H9392" s="4" t="s">
        <v>16</v>
      </c>
      <c r="I9392" s="4" t="s">
        <v>15</v>
      </c>
      <c r="J9392" s="4" t="s">
        <v>15</v>
      </c>
      <c r="K9392" s="4" t="s">
        <v>15</v>
      </c>
      <c r="L9392" s="4" t="s">
        <v>15</v>
      </c>
      <c r="M9392" s="4" t="s">
        <v>15</v>
      </c>
      <c r="N9392" s="4" t="s">
        <v>15</v>
      </c>
      <c r="O9392" s="4" t="s">
        <v>15</v>
      </c>
      <c r="P9392" s="4" t="s">
        <v>8</v>
      </c>
      <c r="Q9392" s="4" t="s">
        <v>8</v>
      </c>
      <c r="R9392" s="4" t="s">
        <v>16</v>
      </c>
      <c r="S9392" s="4" t="s">
        <v>7</v>
      </c>
      <c r="T9392" s="4" t="s">
        <v>16</v>
      </c>
      <c r="U9392" s="4" t="s">
        <v>16</v>
      </c>
      <c r="V9392" s="4" t="s">
        <v>10</v>
      </c>
    </row>
    <row r="9393" spans="1:22">
      <c r="A9393" t="n">
        <v>86379</v>
      </c>
      <c r="B9393" s="52" t="n">
        <v>19</v>
      </c>
      <c r="C9393" s="7" t="n">
        <v>3</v>
      </c>
      <c r="D9393" s="7" t="s">
        <v>683</v>
      </c>
      <c r="E9393" s="7" t="s">
        <v>684</v>
      </c>
      <c r="F9393" s="7" t="s">
        <v>20</v>
      </c>
      <c r="G9393" s="7" t="n">
        <v>0</v>
      </c>
      <c r="H9393" s="7" t="n">
        <v>1</v>
      </c>
      <c r="I9393" s="7" t="n">
        <v>0</v>
      </c>
      <c r="J9393" s="7" t="n">
        <v>0</v>
      </c>
      <c r="K9393" s="7" t="n">
        <v>0</v>
      </c>
      <c r="L9393" s="7" t="n">
        <v>0</v>
      </c>
      <c r="M9393" s="7" t="n">
        <v>1</v>
      </c>
      <c r="N9393" s="7" t="n">
        <v>1.60000002384186</v>
      </c>
      <c r="O9393" s="7" t="n">
        <v>0.0900000035762787</v>
      </c>
      <c r="P9393" s="7" t="s">
        <v>20</v>
      </c>
      <c r="Q9393" s="7" t="s">
        <v>20</v>
      </c>
      <c r="R9393" s="7" t="n">
        <v>-1</v>
      </c>
      <c r="S9393" s="7" t="n">
        <v>0</v>
      </c>
      <c r="T9393" s="7" t="n">
        <v>0</v>
      </c>
      <c r="U9393" s="7" t="n">
        <v>0</v>
      </c>
      <c r="V9393" s="7" t="n">
        <v>0</v>
      </c>
    </row>
    <row r="9394" spans="1:22">
      <c r="A9394" t="s">
        <v>4</v>
      </c>
      <c r="B9394" s="4" t="s">
        <v>5</v>
      </c>
      <c r="C9394" s="4" t="s">
        <v>10</v>
      </c>
      <c r="D9394" s="4" t="s">
        <v>7</v>
      </c>
      <c r="E9394" s="4" t="s">
        <v>7</v>
      </c>
      <c r="F9394" s="4" t="s">
        <v>8</v>
      </c>
    </row>
    <row r="9395" spans="1:22">
      <c r="A9395" t="n">
        <v>86452</v>
      </c>
      <c r="B9395" s="23" t="n">
        <v>20</v>
      </c>
      <c r="C9395" s="7" t="n">
        <v>0</v>
      </c>
      <c r="D9395" s="7" t="n">
        <v>3</v>
      </c>
      <c r="E9395" s="7" t="n">
        <v>10</v>
      </c>
      <c r="F9395" s="7" t="s">
        <v>289</v>
      </c>
    </row>
    <row r="9396" spans="1:22">
      <c r="A9396" t="s">
        <v>4</v>
      </c>
      <c r="B9396" s="4" t="s">
        <v>5</v>
      </c>
      <c r="C9396" s="4" t="s">
        <v>10</v>
      </c>
    </row>
    <row r="9397" spans="1:22">
      <c r="A9397" t="n">
        <v>86470</v>
      </c>
      <c r="B9397" s="27" t="n">
        <v>16</v>
      </c>
      <c r="C9397" s="7" t="n">
        <v>0</v>
      </c>
    </row>
    <row r="9398" spans="1:22">
      <c r="A9398" t="s">
        <v>4</v>
      </c>
      <c r="B9398" s="4" t="s">
        <v>5</v>
      </c>
      <c r="C9398" s="4" t="s">
        <v>10</v>
      </c>
      <c r="D9398" s="4" t="s">
        <v>7</v>
      </c>
      <c r="E9398" s="4" t="s">
        <v>7</v>
      </c>
      <c r="F9398" s="4" t="s">
        <v>8</v>
      </c>
    </row>
    <row r="9399" spans="1:22">
      <c r="A9399" t="n">
        <v>86473</v>
      </c>
      <c r="B9399" s="23" t="n">
        <v>20</v>
      </c>
      <c r="C9399" s="7" t="n">
        <v>3</v>
      </c>
      <c r="D9399" s="7" t="n">
        <v>3</v>
      </c>
      <c r="E9399" s="7" t="n">
        <v>10</v>
      </c>
      <c r="F9399" s="7" t="s">
        <v>289</v>
      </c>
    </row>
    <row r="9400" spans="1:22">
      <c r="A9400" t="s">
        <v>4</v>
      </c>
      <c r="B9400" s="4" t="s">
        <v>5</v>
      </c>
      <c r="C9400" s="4" t="s">
        <v>10</v>
      </c>
    </row>
    <row r="9401" spans="1:22">
      <c r="A9401" t="n">
        <v>86491</v>
      </c>
      <c r="B9401" s="27" t="n">
        <v>16</v>
      </c>
      <c r="C9401" s="7" t="n">
        <v>0</v>
      </c>
    </row>
    <row r="9402" spans="1:22">
      <c r="A9402" t="s">
        <v>4</v>
      </c>
      <c r="B9402" s="4" t="s">
        <v>5</v>
      </c>
      <c r="C9402" s="4" t="s">
        <v>7</v>
      </c>
    </row>
    <row r="9403" spans="1:22">
      <c r="A9403" t="n">
        <v>86494</v>
      </c>
      <c r="B9403" s="53" t="n">
        <v>116</v>
      </c>
      <c r="C9403" s="7" t="n">
        <v>0</v>
      </c>
    </row>
    <row r="9404" spans="1:22">
      <c r="A9404" t="s">
        <v>4</v>
      </c>
      <c r="B9404" s="4" t="s">
        <v>5</v>
      </c>
      <c r="C9404" s="4" t="s">
        <v>7</v>
      </c>
      <c r="D9404" s="4" t="s">
        <v>10</v>
      </c>
    </row>
    <row r="9405" spans="1:22">
      <c r="A9405" t="n">
        <v>86496</v>
      </c>
      <c r="B9405" s="53" t="n">
        <v>116</v>
      </c>
      <c r="C9405" s="7" t="n">
        <v>2</v>
      </c>
      <c r="D9405" s="7" t="n">
        <v>1</v>
      </c>
    </row>
    <row r="9406" spans="1:22">
      <c r="A9406" t="s">
        <v>4</v>
      </c>
      <c r="B9406" s="4" t="s">
        <v>5</v>
      </c>
      <c r="C9406" s="4" t="s">
        <v>7</v>
      </c>
      <c r="D9406" s="4" t="s">
        <v>16</v>
      </c>
    </row>
    <row r="9407" spans="1:22">
      <c r="A9407" t="n">
        <v>86500</v>
      </c>
      <c r="B9407" s="53" t="n">
        <v>116</v>
      </c>
      <c r="C9407" s="7" t="n">
        <v>5</v>
      </c>
      <c r="D9407" s="7" t="n">
        <v>1106247680</v>
      </c>
    </row>
    <row r="9408" spans="1:22">
      <c r="A9408" t="s">
        <v>4</v>
      </c>
      <c r="B9408" s="4" t="s">
        <v>5</v>
      </c>
      <c r="C9408" s="4" t="s">
        <v>7</v>
      </c>
      <c r="D9408" s="4" t="s">
        <v>10</v>
      </c>
    </row>
    <row r="9409" spans="1:22">
      <c r="A9409" t="n">
        <v>86506</v>
      </c>
      <c r="B9409" s="53" t="n">
        <v>116</v>
      </c>
      <c r="C9409" s="7" t="n">
        <v>6</v>
      </c>
      <c r="D9409" s="7" t="n">
        <v>1</v>
      </c>
    </row>
    <row r="9410" spans="1:22">
      <c r="A9410" t="s">
        <v>4</v>
      </c>
      <c r="B9410" s="4" t="s">
        <v>5</v>
      </c>
      <c r="C9410" s="4" t="s">
        <v>10</v>
      </c>
      <c r="D9410" s="4" t="s">
        <v>15</v>
      </c>
      <c r="E9410" s="4" t="s">
        <v>15</v>
      </c>
      <c r="F9410" s="4" t="s">
        <v>15</v>
      </c>
      <c r="G9410" s="4" t="s">
        <v>15</v>
      </c>
    </row>
    <row r="9411" spans="1:22">
      <c r="A9411" t="n">
        <v>86510</v>
      </c>
      <c r="B9411" s="26" t="n">
        <v>46</v>
      </c>
      <c r="C9411" s="7" t="n">
        <v>3</v>
      </c>
      <c r="D9411" s="7" t="n">
        <v>-14.5699996948242</v>
      </c>
      <c r="E9411" s="7" t="n">
        <v>4</v>
      </c>
      <c r="F9411" s="7" t="n">
        <v>-4.96999979019165</v>
      </c>
      <c r="G9411" s="7" t="n">
        <v>196.699996948242</v>
      </c>
    </row>
    <row r="9412" spans="1:22">
      <c r="A9412" t="s">
        <v>4</v>
      </c>
      <c r="B9412" s="4" t="s">
        <v>5</v>
      </c>
      <c r="C9412" s="4" t="s">
        <v>10</v>
      </c>
      <c r="D9412" s="4" t="s">
        <v>15</v>
      </c>
      <c r="E9412" s="4" t="s">
        <v>15</v>
      </c>
      <c r="F9412" s="4" t="s">
        <v>15</v>
      </c>
      <c r="G9412" s="4" t="s">
        <v>15</v>
      </c>
    </row>
    <row r="9413" spans="1:22">
      <c r="A9413" t="n">
        <v>86529</v>
      </c>
      <c r="B9413" s="26" t="n">
        <v>46</v>
      </c>
      <c r="C9413" s="7" t="n">
        <v>0</v>
      </c>
      <c r="D9413" s="7" t="n">
        <v>-15.9499998092651</v>
      </c>
      <c r="E9413" s="7" t="n">
        <v>4</v>
      </c>
      <c r="F9413" s="7" t="n">
        <v>-4.84999990463257</v>
      </c>
      <c r="G9413" s="7" t="n">
        <v>178.5</v>
      </c>
    </row>
    <row r="9414" spans="1:22">
      <c r="A9414" t="s">
        <v>4</v>
      </c>
      <c r="B9414" s="4" t="s">
        <v>5</v>
      </c>
      <c r="C9414" s="4" t="s">
        <v>7</v>
      </c>
      <c r="D9414" s="4" t="s">
        <v>10</v>
      </c>
      <c r="E9414" s="4" t="s">
        <v>7</v>
      </c>
      <c r="F9414" s="4" t="s">
        <v>8</v>
      </c>
      <c r="G9414" s="4" t="s">
        <v>8</v>
      </c>
      <c r="H9414" s="4" t="s">
        <v>8</v>
      </c>
      <c r="I9414" s="4" t="s">
        <v>8</v>
      </c>
      <c r="J9414" s="4" t="s">
        <v>8</v>
      </c>
      <c r="K9414" s="4" t="s">
        <v>8</v>
      </c>
      <c r="L9414" s="4" t="s">
        <v>8</v>
      </c>
      <c r="M9414" s="4" t="s">
        <v>8</v>
      </c>
      <c r="N9414" s="4" t="s">
        <v>8</v>
      </c>
      <c r="O9414" s="4" t="s">
        <v>8</v>
      </c>
      <c r="P9414" s="4" t="s">
        <v>8</v>
      </c>
      <c r="Q9414" s="4" t="s">
        <v>8</v>
      </c>
      <c r="R9414" s="4" t="s">
        <v>8</v>
      </c>
      <c r="S9414" s="4" t="s">
        <v>8</v>
      </c>
      <c r="T9414" s="4" t="s">
        <v>8</v>
      </c>
      <c r="U9414" s="4" t="s">
        <v>8</v>
      </c>
    </row>
    <row r="9415" spans="1:22">
      <c r="A9415" t="n">
        <v>86548</v>
      </c>
      <c r="B9415" s="29" t="n">
        <v>36</v>
      </c>
      <c r="C9415" s="7" t="n">
        <v>8</v>
      </c>
      <c r="D9415" s="7" t="n">
        <v>3</v>
      </c>
      <c r="E9415" s="7" t="n">
        <v>0</v>
      </c>
      <c r="F9415" s="7" t="s">
        <v>387</v>
      </c>
      <c r="G9415" s="7" t="s">
        <v>44</v>
      </c>
      <c r="H9415" s="7" t="s">
        <v>20</v>
      </c>
      <c r="I9415" s="7" t="s">
        <v>20</v>
      </c>
      <c r="J9415" s="7" t="s">
        <v>20</v>
      </c>
      <c r="K9415" s="7" t="s">
        <v>20</v>
      </c>
      <c r="L9415" s="7" t="s">
        <v>20</v>
      </c>
      <c r="M9415" s="7" t="s">
        <v>20</v>
      </c>
      <c r="N9415" s="7" t="s">
        <v>20</v>
      </c>
      <c r="O9415" s="7" t="s">
        <v>20</v>
      </c>
      <c r="P9415" s="7" t="s">
        <v>20</v>
      </c>
      <c r="Q9415" s="7" t="s">
        <v>20</v>
      </c>
      <c r="R9415" s="7" t="s">
        <v>20</v>
      </c>
      <c r="S9415" s="7" t="s">
        <v>20</v>
      </c>
      <c r="T9415" s="7" t="s">
        <v>20</v>
      </c>
      <c r="U9415" s="7" t="s">
        <v>20</v>
      </c>
    </row>
    <row r="9416" spans="1:22">
      <c r="A9416" t="s">
        <v>4</v>
      </c>
      <c r="B9416" s="4" t="s">
        <v>5</v>
      </c>
      <c r="C9416" s="4" t="s">
        <v>7</v>
      </c>
      <c r="D9416" s="4" t="s">
        <v>10</v>
      </c>
      <c r="E9416" s="4" t="s">
        <v>7</v>
      </c>
      <c r="F9416" s="4" t="s">
        <v>8</v>
      </c>
      <c r="G9416" s="4" t="s">
        <v>8</v>
      </c>
      <c r="H9416" s="4" t="s">
        <v>8</v>
      </c>
      <c r="I9416" s="4" t="s">
        <v>8</v>
      </c>
      <c r="J9416" s="4" t="s">
        <v>8</v>
      </c>
      <c r="K9416" s="4" t="s">
        <v>8</v>
      </c>
      <c r="L9416" s="4" t="s">
        <v>8</v>
      </c>
      <c r="M9416" s="4" t="s">
        <v>8</v>
      </c>
      <c r="N9416" s="4" t="s">
        <v>8</v>
      </c>
      <c r="O9416" s="4" t="s">
        <v>8</v>
      </c>
      <c r="P9416" s="4" t="s">
        <v>8</v>
      </c>
      <c r="Q9416" s="4" t="s">
        <v>8</v>
      </c>
      <c r="R9416" s="4" t="s">
        <v>8</v>
      </c>
      <c r="S9416" s="4" t="s">
        <v>8</v>
      </c>
      <c r="T9416" s="4" t="s">
        <v>8</v>
      </c>
      <c r="U9416" s="4" t="s">
        <v>8</v>
      </c>
    </row>
    <row r="9417" spans="1:22">
      <c r="A9417" t="n">
        <v>86588</v>
      </c>
      <c r="B9417" s="29" t="n">
        <v>36</v>
      </c>
      <c r="C9417" s="7" t="n">
        <v>8</v>
      </c>
      <c r="D9417" s="7" t="n">
        <v>0</v>
      </c>
      <c r="E9417" s="7" t="n">
        <v>0</v>
      </c>
      <c r="F9417" s="7" t="s">
        <v>387</v>
      </c>
      <c r="G9417" s="7" t="s">
        <v>44</v>
      </c>
      <c r="H9417" s="7" t="s">
        <v>20</v>
      </c>
      <c r="I9417" s="7" t="s">
        <v>20</v>
      </c>
      <c r="J9417" s="7" t="s">
        <v>20</v>
      </c>
      <c r="K9417" s="7" t="s">
        <v>20</v>
      </c>
      <c r="L9417" s="7" t="s">
        <v>20</v>
      </c>
      <c r="M9417" s="7" t="s">
        <v>20</v>
      </c>
      <c r="N9417" s="7" t="s">
        <v>20</v>
      </c>
      <c r="O9417" s="7" t="s">
        <v>20</v>
      </c>
      <c r="P9417" s="7" t="s">
        <v>20</v>
      </c>
      <c r="Q9417" s="7" t="s">
        <v>20</v>
      </c>
      <c r="R9417" s="7" t="s">
        <v>20</v>
      </c>
      <c r="S9417" s="7" t="s">
        <v>20</v>
      </c>
      <c r="T9417" s="7" t="s">
        <v>20</v>
      </c>
      <c r="U9417" s="7" t="s">
        <v>20</v>
      </c>
    </row>
    <row r="9418" spans="1:22">
      <c r="A9418" t="s">
        <v>4</v>
      </c>
      <c r="B9418" s="4" t="s">
        <v>5</v>
      </c>
      <c r="C9418" s="4" t="s">
        <v>7</v>
      </c>
      <c r="D9418" s="4" t="s">
        <v>7</v>
      </c>
      <c r="E9418" s="4" t="s">
        <v>15</v>
      </c>
      <c r="F9418" s="4" t="s">
        <v>15</v>
      </c>
      <c r="G9418" s="4" t="s">
        <v>15</v>
      </c>
      <c r="H9418" s="4" t="s">
        <v>10</v>
      </c>
    </row>
    <row r="9419" spans="1:22">
      <c r="A9419" t="n">
        <v>86628</v>
      </c>
      <c r="B9419" s="54" t="n">
        <v>45</v>
      </c>
      <c r="C9419" s="7" t="n">
        <v>2</v>
      </c>
      <c r="D9419" s="7" t="n">
        <v>3</v>
      </c>
      <c r="E9419" s="7" t="n">
        <v>-14.9700002670288</v>
      </c>
      <c r="F9419" s="7" t="n">
        <v>5.71999979019165</v>
      </c>
      <c r="G9419" s="7" t="n">
        <v>-9.85999965667725</v>
      </c>
      <c r="H9419" s="7" t="n">
        <v>0</v>
      </c>
    </row>
    <row r="9420" spans="1:22">
      <c r="A9420" t="s">
        <v>4</v>
      </c>
      <c r="B9420" s="4" t="s">
        <v>5</v>
      </c>
      <c r="C9420" s="4" t="s">
        <v>7</v>
      </c>
      <c r="D9420" s="4" t="s">
        <v>7</v>
      </c>
      <c r="E9420" s="4" t="s">
        <v>15</v>
      </c>
      <c r="F9420" s="4" t="s">
        <v>15</v>
      </c>
      <c r="G9420" s="4" t="s">
        <v>15</v>
      </c>
      <c r="H9420" s="4" t="s">
        <v>10</v>
      </c>
      <c r="I9420" s="4" t="s">
        <v>7</v>
      </c>
    </row>
    <row r="9421" spans="1:22">
      <c r="A9421" t="n">
        <v>86645</v>
      </c>
      <c r="B9421" s="54" t="n">
        <v>45</v>
      </c>
      <c r="C9421" s="7" t="n">
        <v>4</v>
      </c>
      <c r="D9421" s="7" t="n">
        <v>3</v>
      </c>
      <c r="E9421" s="7" t="n">
        <v>7.44000005722046</v>
      </c>
      <c r="F9421" s="7" t="n">
        <v>339.839996337891</v>
      </c>
      <c r="G9421" s="7" t="n">
        <v>0</v>
      </c>
      <c r="H9421" s="7" t="n">
        <v>0</v>
      </c>
      <c r="I9421" s="7" t="n">
        <v>0</v>
      </c>
    </row>
    <row r="9422" spans="1:22">
      <c r="A9422" t="s">
        <v>4</v>
      </c>
      <c r="B9422" s="4" t="s">
        <v>5</v>
      </c>
      <c r="C9422" s="4" t="s">
        <v>7</v>
      </c>
      <c r="D9422" s="4" t="s">
        <v>7</v>
      </c>
      <c r="E9422" s="4" t="s">
        <v>15</v>
      </c>
      <c r="F9422" s="4" t="s">
        <v>10</v>
      </c>
    </row>
    <row r="9423" spans="1:22">
      <c r="A9423" t="n">
        <v>86663</v>
      </c>
      <c r="B9423" s="54" t="n">
        <v>45</v>
      </c>
      <c r="C9423" s="7" t="n">
        <v>5</v>
      </c>
      <c r="D9423" s="7" t="n">
        <v>3</v>
      </c>
      <c r="E9423" s="7" t="n">
        <v>5.90000009536743</v>
      </c>
      <c r="F9423" s="7" t="n">
        <v>0</v>
      </c>
    </row>
    <row r="9424" spans="1:22">
      <c r="A9424" t="s">
        <v>4</v>
      </c>
      <c r="B9424" s="4" t="s">
        <v>5</v>
      </c>
      <c r="C9424" s="4" t="s">
        <v>7</v>
      </c>
      <c r="D9424" s="4" t="s">
        <v>7</v>
      </c>
      <c r="E9424" s="4" t="s">
        <v>15</v>
      </c>
      <c r="F9424" s="4" t="s">
        <v>10</v>
      </c>
    </row>
    <row r="9425" spans="1:21">
      <c r="A9425" t="n">
        <v>86672</v>
      </c>
      <c r="B9425" s="54" t="n">
        <v>45</v>
      </c>
      <c r="C9425" s="7" t="n">
        <v>11</v>
      </c>
      <c r="D9425" s="7" t="n">
        <v>3</v>
      </c>
      <c r="E9425" s="7" t="n">
        <v>34</v>
      </c>
      <c r="F9425" s="7" t="n">
        <v>0</v>
      </c>
    </row>
    <row r="9426" spans="1:21">
      <c r="A9426" t="s">
        <v>4</v>
      </c>
      <c r="B9426" s="4" t="s">
        <v>5</v>
      </c>
      <c r="C9426" s="4" t="s">
        <v>7</v>
      </c>
      <c r="D9426" s="4" t="s">
        <v>7</v>
      </c>
      <c r="E9426" s="4" t="s">
        <v>15</v>
      </c>
      <c r="F9426" s="4" t="s">
        <v>15</v>
      </c>
      <c r="G9426" s="4" t="s">
        <v>15</v>
      </c>
      <c r="H9426" s="4" t="s">
        <v>10</v>
      </c>
    </row>
    <row r="9427" spans="1:21">
      <c r="A9427" t="n">
        <v>86681</v>
      </c>
      <c r="B9427" s="54" t="n">
        <v>45</v>
      </c>
      <c r="C9427" s="7" t="n">
        <v>2</v>
      </c>
      <c r="D9427" s="7" t="n">
        <v>3</v>
      </c>
      <c r="E9427" s="7" t="n">
        <v>-14.3599996566772</v>
      </c>
      <c r="F9427" s="7" t="n">
        <v>5.1100001335144</v>
      </c>
      <c r="G9427" s="7" t="n">
        <v>-7.57999992370605</v>
      </c>
      <c r="H9427" s="7" t="n">
        <v>5000</v>
      </c>
    </row>
    <row r="9428" spans="1:21">
      <c r="A9428" t="s">
        <v>4</v>
      </c>
      <c r="B9428" s="4" t="s">
        <v>5</v>
      </c>
      <c r="C9428" s="4" t="s">
        <v>7</v>
      </c>
      <c r="D9428" s="4" t="s">
        <v>7</v>
      </c>
      <c r="E9428" s="4" t="s">
        <v>15</v>
      </c>
      <c r="F9428" s="4" t="s">
        <v>15</v>
      </c>
      <c r="G9428" s="4" t="s">
        <v>15</v>
      </c>
      <c r="H9428" s="4" t="s">
        <v>10</v>
      </c>
      <c r="I9428" s="4" t="s">
        <v>7</v>
      </c>
    </row>
    <row r="9429" spans="1:21">
      <c r="A9429" t="n">
        <v>86698</v>
      </c>
      <c r="B9429" s="54" t="n">
        <v>45</v>
      </c>
      <c r="C9429" s="7" t="n">
        <v>4</v>
      </c>
      <c r="D9429" s="7" t="n">
        <v>3</v>
      </c>
      <c r="E9429" s="7" t="n">
        <v>7.44000005722046</v>
      </c>
      <c r="F9429" s="7" t="n">
        <v>319.5</v>
      </c>
      <c r="G9429" s="7" t="n">
        <v>0</v>
      </c>
      <c r="H9429" s="7" t="n">
        <v>5000</v>
      </c>
      <c r="I9429" s="7" t="n">
        <v>0</v>
      </c>
    </row>
    <row r="9430" spans="1:21">
      <c r="A9430" t="s">
        <v>4</v>
      </c>
      <c r="B9430" s="4" t="s">
        <v>5</v>
      </c>
      <c r="C9430" s="4" t="s">
        <v>7</v>
      </c>
      <c r="D9430" s="4" t="s">
        <v>7</v>
      </c>
      <c r="E9430" s="4" t="s">
        <v>15</v>
      </c>
      <c r="F9430" s="4" t="s">
        <v>10</v>
      </c>
    </row>
    <row r="9431" spans="1:21">
      <c r="A9431" t="n">
        <v>86716</v>
      </c>
      <c r="B9431" s="54" t="n">
        <v>45</v>
      </c>
      <c r="C9431" s="7" t="n">
        <v>5</v>
      </c>
      <c r="D9431" s="7" t="n">
        <v>3</v>
      </c>
      <c r="E9431" s="7" t="n">
        <v>6.69999980926514</v>
      </c>
      <c r="F9431" s="7" t="n">
        <v>5000</v>
      </c>
    </row>
    <row r="9432" spans="1:21">
      <c r="A9432" t="s">
        <v>4</v>
      </c>
      <c r="B9432" s="4" t="s">
        <v>5</v>
      </c>
      <c r="C9432" s="4" t="s">
        <v>7</v>
      </c>
      <c r="D9432" s="4" t="s">
        <v>7</v>
      </c>
      <c r="E9432" s="4" t="s">
        <v>15</v>
      </c>
      <c r="F9432" s="4" t="s">
        <v>10</v>
      </c>
    </row>
    <row r="9433" spans="1:21">
      <c r="A9433" t="n">
        <v>86725</v>
      </c>
      <c r="B9433" s="54" t="n">
        <v>45</v>
      </c>
      <c r="C9433" s="7" t="n">
        <v>11</v>
      </c>
      <c r="D9433" s="7" t="n">
        <v>3</v>
      </c>
      <c r="E9433" s="7" t="n">
        <v>34</v>
      </c>
      <c r="F9433" s="7" t="n">
        <v>5000</v>
      </c>
    </row>
    <row r="9434" spans="1:21">
      <c r="A9434" t="s">
        <v>4</v>
      </c>
      <c r="B9434" s="4" t="s">
        <v>5</v>
      </c>
      <c r="C9434" s="4" t="s">
        <v>7</v>
      </c>
      <c r="D9434" s="4" t="s">
        <v>10</v>
      </c>
      <c r="E9434" s="4" t="s">
        <v>16</v>
      </c>
      <c r="F9434" s="4" t="s">
        <v>10</v>
      </c>
      <c r="G9434" s="4" t="s">
        <v>16</v>
      </c>
      <c r="H9434" s="4" t="s">
        <v>7</v>
      </c>
    </row>
    <row r="9435" spans="1:21">
      <c r="A9435" t="n">
        <v>86734</v>
      </c>
      <c r="B9435" s="17" t="n">
        <v>49</v>
      </c>
      <c r="C9435" s="7" t="n">
        <v>0</v>
      </c>
      <c r="D9435" s="7" t="n">
        <v>108</v>
      </c>
      <c r="E9435" s="7" t="n">
        <v>1065353216</v>
      </c>
      <c r="F9435" s="7" t="n">
        <v>0</v>
      </c>
      <c r="G9435" s="7" t="n">
        <v>0</v>
      </c>
      <c r="H9435" s="7" t="n">
        <v>0</v>
      </c>
    </row>
    <row r="9436" spans="1:21">
      <c r="A9436" t="s">
        <v>4</v>
      </c>
      <c r="B9436" s="4" t="s">
        <v>5</v>
      </c>
      <c r="C9436" s="4" t="s">
        <v>7</v>
      </c>
      <c r="D9436" s="4" t="s">
        <v>10</v>
      </c>
      <c r="E9436" s="4" t="s">
        <v>15</v>
      </c>
    </row>
    <row r="9437" spans="1:21">
      <c r="A9437" t="n">
        <v>86749</v>
      </c>
      <c r="B9437" s="41" t="n">
        <v>58</v>
      </c>
      <c r="C9437" s="7" t="n">
        <v>100</v>
      </c>
      <c r="D9437" s="7" t="n">
        <v>1000</v>
      </c>
      <c r="E9437" s="7" t="n">
        <v>1</v>
      </c>
    </row>
    <row r="9438" spans="1:21">
      <c r="A9438" t="s">
        <v>4</v>
      </c>
      <c r="B9438" s="4" t="s">
        <v>5</v>
      </c>
      <c r="C9438" s="4" t="s">
        <v>7</v>
      </c>
      <c r="D9438" s="4" t="s">
        <v>10</v>
      </c>
    </row>
    <row r="9439" spans="1:21">
      <c r="A9439" t="n">
        <v>86757</v>
      </c>
      <c r="B9439" s="41" t="n">
        <v>58</v>
      </c>
      <c r="C9439" s="7" t="n">
        <v>255</v>
      </c>
      <c r="D9439" s="7" t="n">
        <v>0</v>
      </c>
    </row>
    <row r="9440" spans="1:21">
      <c r="A9440" t="s">
        <v>4</v>
      </c>
      <c r="B9440" s="4" t="s">
        <v>5</v>
      </c>
      <c r="C9440" s="4" t="s">
        <v>10</v>
      </c>
    </row>
    <row r="9441" spans="1:9">
      <c r="A9441" t="n">
        <v>86761</v>
      </c>
      <c r="B9441" s="27" t="n">
        <v>16</v>
      </c>
      <c r="C9441" s="7" t="n">
        <v>4500</v>
      </c>
    </row>
    <row r="9442" spans="1:9">
      <c r="A9442" t="s">
        <v>4</v>
      </c>
      <c r="B9442" s="4" t="s">
        <v>5</v>
      </c>
      <c r="C9442" s="4" t="s">
        <v>10</v>
      </c>
      <c r="D9442" s="4" t="s">
        <v>7</v>
      </c>
      <c r="E9442" s="4" t="s">
        <v>7</v>
      </c>
      <c r="F9442" s="4" t="s">
        <v>8</v>
      </c>
    </row>
    <row r="9443" spans="1:9">
      <c r="A9443" t="n">
        <v>86764</v>
      </c>
      <c r="B9443" s="23" t="n">
        <v>20</v>
      </c>
      <c r="C9443" s="7" t="n">
        <v>3</v>
      </c>
      <c r="D9443" s="7" t="n">
        <v>2</v>
      </c>
      <c r="E9443" s="7" t="n">
        <v>10</v>
      </c>
      <c r="F9443" s="7" t="s">
        <v>578</v>
      </c>
    </row>
    <row r="9444" spans="1:9">
      <c r="A9444" t="s">
        <v>4</v>
      </c>
      <c r="B9444" s="4" t="s">
        <v>5</v>
      </c>
      <c r="C9444" s="4" t="s">
        <v>10</v>
      </c>
    </row>
    <row r="9445" spans="1:9">
      <c r="A9445" t="n">
        <v>86784</v>
      </c>
      <c r="B9445" s="27" t="n">
        <v>16</v>
      </c>
      <c r="C9445" s="7" t="n">
        <v>1000</v>
      </c>
    </row>
    <row r="9446" spans="1:9">
      <c r="A9446" t="s">
        <v>4</v>
      </c>
      <c r="B9446" s="4" t="s">
        <v>5</v>
      </c>
      <c r="C9446" s="4" t="s">
        <v>7</v>
      </c>
      <c r="D9446" s="4" t="s">
        <v>10</v>
      </c>
      <c r="E9446" s="4" t="s">
        <v>8</v>
      </c>
    </row>
    <row r="9447" spans="1:9">
      <c r="A9447" t="n">
        <v>86787</v>
      </c>
      <c r="B9447" s="32" t="n">
        <v>51</v>
      </c>
      <c r="C9447" s="7" t="n">
        <v>4</v>
      </c>
      <c r="D9447" s="7" t="n">
        <v>3</v>
      </c>
      <c r="E9447" s="7" t="s">
        <v>156</v>
      </c>
    </row>
    <row r="9448" spans="1:9">
      <c r="A9448" t="s">
        <v>4</v>
      </c>
      <c r="B9448" s="4" t="s">
        <v>5</v>
      </c>
      <c r="C9448" s="4" t="s">
        <v>10</v>
      </c>
    </row>
    <row r="9449" spans="1:9">
      <c r="A9449" t="n">
        <v>86800</v>
      </c>
      <c r="B9449" s="27" t="n">
        <v>16</v>
      </c>
      <c r="C9449" s="7" t="n">
        <v>0</v>
      </c>
    </row>
    <row r="9450" spans="1:9">
      <c r="A9450" t="s">
        <v>4</v>
      </c>
      <c r="B9450" s="4" t="s">
        <v>5</v>
      </c>
      <c r="C9450" s="4" t="s">
        <v>10</v>
      </c>
      <c r="D9450" s="4" t="s">
        <v>59</v>
      </c>
      <c r="E9450" s="4" t="s">
        <v>7</v>
      </c>
      <c r="F9450" s="4" t="s">
        <v>7</v>
      </c>
      <c r="G9450" s="4" t="s">
        <v>59</v>
      </c>
      <c r="H9450" s="4" t="s">
        <v>7</v>
      </c>
      <c r="I9450" s="4" t="s">
        <v>7</v>
      </c>
      <c r="J9450" s="4" t="s">
        <v>59</v>
      </c>
      <c r="K9450" s="4" t="s">
        <v>7</v>
      </c>
      <c r="L9450" s="4" t="s">
        <v>7</v>
      </c>
    </row>
    <row r="9451" spans="1:9">
      <c r="A9451" t="n">
        <v>86803</v>
      </c>
      <c r="B9451" s="37" t="n">
        <v>26</v>
      </c>
      <c r="C9451" s="7" t="n">
        <v>3</v>
      </c>
      <c r="D9451" s="7" t="s">
        <v>796</v>
      </c>
      <c r="E9451" s="7" t="n">
        <v>2</v>
      </c>
      <c r="F9451" s="7" t="n">
        <v>3</v>
      </c>
      <c r="G9451" s="7" t="s">
        <v>797</v>
      </c>
      <c r="H9451" s="7" t="n">
        <v>2</v>
      </c>
      <c r="I9451" s="7" t="n">
        <v>3</v>
      </c>
      <c r="J9451" s="7" t="s">
        <v>798</v>
      </c>
      <c r="K9451" s="7" t="n">
        <v>2</v>
      </c>
      <c r="L9451" s="7" t="n">
        <v>0</v>
      </c>
    </row>
    <row r="9452" spans="1:9">
      <c r="A9452" t="s">
        <v>4</v>
      </c>
      <c r="B9452" s="4" t="s">
        <v>5</v>
      </c>
    </row>
    <row r="9453" spans="1:9">
      <c r="A9453" t="n">
        <v>87036</v>
      </c>
      <c r="B9453" s="38" t="n">
        <v>28</v>
      </c>
    </row>
    <row r="9454" spans="1:9">
      <c r="A9454" t="s">
        <v>4</v>
      </c>
      <c r="B9454" s="4" t="s">
        <v>5</v>
      </c>
      <c r="C9454" s="4" t="s">
        <v>10</v>
      </c>
      <c r="D9454" s="4" t="s">
        <v>7</v>
      </c>
      <c r="E9454" s="4" t="s">
        <v>15</v>
      </c>
      <c r="F9454" s="4" t="s">
        <v>10</v>
      </c>
    </row>
    <row r="9455" spans="1:9">
      <c r="A9455" t="n">
        <v>87037</v>
      </c>
      <c r="B9455" s="39" t="n">
        <v>59</v>
      </c>
      <c r="C9455" s="7" t="n">
        <v>0</v>
      </c>
      <c r="D9455" s="7" t="n">
        <v>6</v>
      </c>
      <c r="E9455" s="7" t="n">
        <v>0</v>
      </c>
      <c r="F9455" s="7" t="n">
        <v>0</v>
      </c>
    </row>
    <row r="9456" spans="1:9">
      <c r="A9456" t="s">
        <v>4</v>
      </c>
      <c r="B9456" s="4" t="s">
        <v>5</v>
      </c>
      <c r="C9456" s="4" t="s">
        <v>10</v>
      </c>
    </row>
    <row r="9457" spans="1:12">
      <c r="A9457" t="n">
        <v>87047</v>
      </c>
      <c r="B9457" s="27" t="n">
        <v>16</v>
      </c>
      <c r="C9457" s="7" t="n">
        <v>1000</v>
      </c>
    </row>
    <row r="9458" spans="1:12">
      <c r="A9458" t="s">
        <v>4</v>
      </c>
      <c r="B9458" s="4" t="s">
        <v>5</v>
      </c>
      <c r="C9458" s="4" t="s">
        <v>7</v>
      </c>
      <c r="D9458" s="4" t="s">
        <v>10</v>
      </c>
      <c r="E9458" s="4" t="s">
        <v>8</v>
      </c>
    </row>
    <row r="9459" spans="1:12">
      <c r="A9459" t="n">
        <v>87050</v>
      </c>
      <c r="B9459" s="32" t="n">
        <v>51</v>
      </c>
      <c r="C9459" s="7" t="n">
        <v>4</v>
      </c>
      <c r="D9459" s="7" t="n">
        <v>0</v>
      </c>
      <c r="E9459" s="7" t="s">
        <v>799</v>
      </c>
    </row>
    <row r="9460" spans="1:12">
      <c r="A9460" t="s">
        <v>4</v>
      </c>
      <c r="B9460" s="4" t="s">
        <v>5</v>
      </c>
      <c r="C9460" s="4" t="s">
        <v>10</v>
      </c>
    </row>
    <row r="9461" spans="1:12">
      <c r="A9461" t="n">
        <v>87063</v>
      </c>
      <c r="B9461" s="27" t="n">
        <v>16</v>
      </c>
      <c r="C9461" s="7" t="n">
        <v>0</v>
      </c>
    </row>
    <row r="9462" spans="1:12">
      <c r="A9462" t="s">
        <v>4</v>
      </c>
      <c r="B9462" s="4" t="s">
        <v>5</v>
      </c>
      <c r="C9462" s="4" t="s">
        <v>10</v>
      </c>
      <c r="D9462" s="4" t="s">
        <v>59</v>
      </c>
      <c r="E9462" s="4" t="s">
        <v>7</v>
      </c>
      <c r="F9462" s="4" t="s">
        <v>7</v>
      </c>
      <c r="G9462" s="4" t="s">
        <v>59</v>
      </c>
      <c r="H9462" s="4" t="s">
        <v>7</v>
      </c>
      <c r="I9462" s="4" t="s">
        <v>7</v>
      </c>
    </row>
    <row r="9463" spans="1:12">
      <c r="A9463" t="n">
        <v>87066</v>
      </c>
      <c r="B9463" s="37" t="n">
        <v>26</v>
      </c>
      <c r="C9463" s="7" t="n">
        <v>0</v>
      </c>
      <c r="D9463" s="7" t="s">
        <v>800</v>
      </c>
      <c r="E9463" s="7" t="n">
        <v>2</v>
      </c>
      <c r="F9463" s="7" t="n">
        <v>3</v>
      </c>
      <c r="G9463" s="7" t="s">
        <v>801</v>
      </c>
      <c r="H9463" s="7" t="n">
        <v>2</v>
      </c>
      <c r="I9463" s="7" t="n">
        <v>0</v>
      </c>
    </row>
    <row r="9464" spans="1:12">
      <c r="A9464" t="s">
        <v>4</v>
      </c>
      <c r="B9464" s="4" t="s">
        <v>5</v>
      </c>
    </row>
    <row r="9465" spans="1:12">
      <c r="A9465" t="n">
        <v>87216</v>
      </c>
      <c r="B9465" s="38" t="n">
        <v>28</v>
      </c>
    </row>
    <row r="9466" spans="1:12">
      <c r="A9466" t="s">
        <v>4</v>
      </c>
      <c r="B9466" s="4" t="s">
        <v>5</v>
      </c>
      <c r="C9466" s="4" t="s">
        <v>10</v>
      </c>
      <c r="D9466" s="4" t="s">
        <v>10</v>
      </c>
      <c r="E9466" s="4" t="s">
        <v>10</v>
      </c>
    </row>
    <row r="9467" spans="1:12">
      <c r="A9467" t="n">
        <v>87217</v>
      </c>
      <c r="B9467" s="34" t="n">
        <v>61</v>
      </c>
      <c r="C9467" s="7" t="n">
        <v>3</v>
      </c>
      <c r="D9467" s="7" t="n">
        <v>0</v>
      </c>
      <c r="E9467" s="7" t="n">
        <v>1000</v>
      </c>
    </row>
    <row r="9468" spans="1:12">
      <c r="A9468" t="s">
        <v>4</v>
      </c>
      <c r="B9468" s="4" t="s">
        <v>5</v>
      </c>
      <c r="C9468" s="4" t="s">
        <v>10</v>
      </c>
      <c r="D9468" s="4" t="s">
        <v>7</v>
      </c>
      <c r="E9468" s="4" t="s">
        <v>15</v>
      </c>
      <c r="F9468" s="4" t="s">
        <v>10</v>
      </c>
    </row>
    <row r="9469" spans="1:12">
      <c r="A9469" t="n">
        <v>87224</v>
      </c>
      <c r="B9469" s="39" t="n">
        <v>59</v>
      </c>
      <c r="C9469" s="7" t="n">
        <v>3</v>
      </c>
      <c r="D9469" s="7" t="n">
        <v>0</v>
      </c>
      <c r="E9469" s="7" t="n">
        <v>0.150000005960464</v>
      </c>
      <c r="F9469" s="7" t="n">
        <v>0</v>
      </c>
    </row>
    <row r="9470" spans="1:12">
      <c r="A9470" t="s">
        <v>4</v>
      </c>
      <c r="B9470" s="4" t="s">
        <v>5</v>
      </c>
      <c r="C9470" s="4" t="s">
        <v>10</v>
      </c>
    </row>
    <row r="9471" spans="1:12">
      <c r="A9471" t="n">
        <v>87234</v>
      </c>
      <c r="B9471" s="27" t="n">
        <v>16</v>
      </c>
      <c r="C9471" s="7" t="n">
        <v>1000</v>
      </c>
    </row>
    <row r="9472" spans="1:12">
      <c r="A9472" t="s">
        <v>4</v>
      </c>
      <c r="B9472" s="4" t="s">
        <v>5</v>
      </c>
      <c r="C9472" s="4" t="s">
        <v>7</v>
      </c>
      <c r="D9472" s="4" t="s">
        <v>10</v>
      </c>
      <c r="E9472" s="4" t="s">
        <v>8</v>
      </c>
    </row>
    <row r="9473" spans="1:9">
      <c r="A9473" t="n">
        <v>87237</v>
      </c>
      <c r="B9473" s="32" t="n">
        <v>51</v>
      </c>
      <c r="C9473" s="7" t="n">
        <v>4</v>
      </c>
      <c r="D9473" s="7" t="n">
        <v>3</v>
      </c>
      <c r="E9473" s="7" t="s">
        <v>189</v>
      </c>
    </row>
    <row r="9474" spans="1:9">
      <c r="A9474" t="s">
        <v>4</v>
      </c>
      <c r="B9474" s="4" t="s">
        <v>5</v>
      </c>
      <c r="C9474" s="4" t="s">
        <v>10</v>
      </c>
    </row>
    <row r="9475" spans="1:9">
      <c r="A9475" t="n">
        <v>87251</v>
      </c>
      <c r="B9475" s="27" t="n">
        <v>16</v>
      </c>
      <c r="C9475" s="7" t="n">
        <v>0</v>
      </c>
    </row>
    <row r="9476" spans="1:9">
      <c r="A9476" t="s">
        <v>4</v>
      </c>
      <c r="B9476" s="4" t="s">
        <v>5</v>
      </c>
      <c r="C9476" s="4" t="s">
        <v>10</v>
      </c>
      <c r="D9476" s="4" t="s">
        <v>59</v>
      </c>
      <c r="E9476" s="4" t="s">
        <v>7</v>
      </c>
      <c r="F9476" s="4" t="s">
        <v>7</v>
      </c>
    </row>
    <row r="9477" spans="1:9">
      <c r="A9477" t="n">
        <v>87254</v>
      </c>
      <c r="B9477" s="37" t="n">
        <v>26</v>
      </c>
      <c r="C9477" s="7" t="n">
        <v>3</v>
      </c>
      <c r="D9477" s="7" t="s">
        <v>802</v>
      </c>
      <c r="E9477" s="7" t="n">
        <v>2</v>
      </c>
      <c r="F9477" s="7" t="n">
        <v>0</v>
      </c>
    </row>
    <row r="9478" spans="1:9">
      <c r="A9478" t="s">
        <v>4</v>
      </c>
      <c r="B9478" s="4" t="s">
        <v>5</v>
      </c>
    </row>
    <row r="9479" spans="1:9">
      <c r="A9479" t="n">
        <v>87294</v>
      </c>
      <c r="B9479" s="38" t="n">
        <v>28</v>
      </c>
    </row>
    <row r="9480" spans="1:9">
      <c r="A9480" t="s">
        <v>4</v>
      </c>
      <c r="B9480" s="4" t="s">
        <v>5</v>
      </c>
      <c r="C9480" s="4" t="s">
        <v>7</v>
      </c>
      <c r="D9480" s="4" t="s">
        <v>10</v>
      </c>
      <c r="E9480" s="4" t="s">
        <v>8</v>
      </c>
    </row>
    <row r="9481" spans="1:9">
      <c r="A9481" t="n">
        <v>87295</v>
      </c>
      <c r="B9481" s="32" t="n">
        <v>51</v>
      </c>
      <c r="C9481" s="7" t="n">
        <v>4</v>
      </c>
      <c r="D9481" s="7" t="n">
        <v>0</v>
      </c>
      <c r="E9481" s="7" t="s">
        <v>95</v>
      </c>
    </row>
    <row r="9482" spans="1:9">
      <c r="A9482" t="s">
        <v>4</v>
      </c>
      <c r="B9482" s="4" t="s">
        <v>5</v>
      </c>
      <c r="C9482" s="4" t="s">
        <v>10</v>
      </c>
    </row>
    <row r="9483" spans="1:9">
      <c r="A9483" t="n">
        <v>87309</v>
      </c>
      <c r="B9483" s="27" t="n">
        <v>16</v>
      </c>
      <c r="C9483" s="7" t="n">
        <v>0</v>
      </c>
    </row>
    <row r="9484" spans="1:9">
      <c r="A9484" t="s">
        <v>4</v>
      </c>
      <c r="B9484" s="4" t="s">
        <v>5</v>
      </c>
      <c r="C9484" s="4" t="s">
        <v>10</v>
      </c>
      <c r="D9484" s="4" t="s">
        <v>59</v>
      </c>
      <c r="E9484" s="4" t="s">
        <v>7</v>
      </c>
      <c r="F9484" s="4" t="s">
        <v>7</v>
      </c>
      <c r="G9484" s="4" t="s">
        <v>59</v>
      </c>
      <c r="H9484" s="4" t="s">
        <v>7</v>
      </c>
      <c r="I9484" s="4" t="s">
        <v>7</v>
      </c>
      <c r="J9484" s="4" t="s">
        <v>59</v>
      </c>
      <c r="K9484" s="4" t="s">
        <v>7</v>
      </c>
      <c r="L9484" s="4" t="s">
        <v>7</v>
      </c>
      <c r="M9484" s="4" t="s">
        <v>59</v>
      </c>
      <c r="N9484" s="4" t="s">
        <v>7</v>
      </c>
      <c r="O9484" s="4" t="s">
        <v>7</v>
      </c>
    </row>
    <row r="9485" spans="1:9">
      <c r="A9485" t="n">
        <v>87312</v>
      </c>
      <c r="B9485" s="37" t="n">
        <v>26</v>
      </c>
      <c r="C9485" s="7" t="n">
        <v>0</v>
      </c>
      <c r="D9485" s="7" t="s">
        <v>803</v>
      </c>
      <c r="E9485" s="7" t="n">
        <v>2</v>
      </c>
      <c r="F9485" s="7" t="n">
        <v>3</v>
      </c>
      <c r="G9485" s="7" t="s">
        <v>804</v>
      </c>
      <c r="H9485" s="7" t="n">
        <v>2</v>
      </c>
      <c r="I9485" s="7" t="n">
        <v>3</v>
      </c>
      <c r="J9485" s="7" t="s">
        <v>805</v>
      </c>
      <c r="K9485" s="7" t="n">
        <v>2</v>
      </c>
      <c r="L9485" s="7" t="n">
        <v>3</v>
      </c>
      <c r="M9485" s="7" t="s">
        <v>806</v>
      </c>
      <c r="N9485" s="7" t="n">
        <v>2</v>
      </c>
      <c r="O9485" s="7" t="n">
        <v>0</v>
      </c>
    </row>
    <row r="9486" spans="1:9">
      <c r="A9486" t="s">
        <v>4</v>
      </c>
      <c r="B9486" s="4" t="s">
        <v>5</v>
      </c>
    </row>
    <row r="9487" spans="1:9">
      <c r="A9487" t="n">
        <v>87565</v>
      </c>
      <c r="B9487" s="38" t="n">
        <v>28</v>
      </c>
    </row>
    <row r="9488" spans="1:9">
      <c r="A9488" t="s">
        <v>4</v>
      </c>
      <c r="B9488" s="4" t="s">
        <v>5</v>
      </c>
      <c r="C9488" s="4" t="s">
        <v>7</v>
      </c>
      <c r="D9488" s="4" t="s">
        <v>10</v>
      </c>
      <c r="E9488" s="4" t="s">
        <v>8</v>
      </c>
    </row>
    <row r="9489" spans="1:15">
      <c r="A9489" t="n">
        <v>87566</v>
      </c>
      <c r="B9489" s="32" t="n">
        <v>51</v>
      </c>
      <c r="C9489" s="7" t="n">
        <v>4</v>
      </c>
      <c r="D9489" s="7" t="n">
        <v>3</v>
      </c>
      <c r="E9489" s="7" t="s">
        <v>222</v>
      </c>
    </row>
    <row r="9490" spans="1:15">
      <c r="A9490" t="s">
        <v>4</v>
      </c>
      <c r="B9490" s="4" t="s">
        <v>5</v>
      </c>
      <c r="C9490" s="4" t="s">
        <v>10</v>
      </c>
    </row>
    <row r="9491" spans="1:15">
      <c r="A9491" t="n">
        <v>87579</v>
      </c>
      <c r="B9491" s="27" t="n">
        <v>16</v>
      </c>
      <c r="C9491" s="7" t="n">
        <v>0</v>
      </c>
    </row>
    <row r="9492" spans="1:15">
      <c r="A9492" t="s">
        <v>4</v>
      </c>
      <c r="B9492" s="4" t="s">
        <v>5</v>
      </c>
      <c r="C9492" s="4" t="s">
        <v>10</v>
      </c>
      <c r="D9492" s="4" t="s">
        <v>59</v>
      </c>
      <c r="E9492" s="4" t="s">
        <v>7</v>
      </c>
      <c r="F9492" s="4" t="s">
        <v>7</v>
      </c>
    </row>
    <row r="9493" spans="1:15">
      <c r="A9493" t="n">
        <v>87582</v>
      </c>
      <c r="B9493" s="37" t="n">
        <v>26</v>
      </c>
      <c r="C9493" s="7" t="n">
        <v>3</v>
      </c>
      <c r="D9493" s="7" t="s">
        <v>807</v>
      </c>
      <c r="E9493" s="7" t="n">
        <v>2</v>
      </c>
      <c r="F9493" s="7" t="n">
        <v>0</v>
      </c>
    </row>
    <row r="9494" spans="1:15">
      <c r="A9494" t="s">
        <v>4</v>
      </c>
      <c r="B9494" s="4" t="s">
        <v>5</v>
      </c>
    </row>
    <row r="9495" spans="1:15">
      <c r="A9495" t="n">
        <v>87622</v>
      </c>
      <c r="B9495" s="38" t="n">
        <v>28</v>
      </c>
    </row>
    <row r="9496" spans="1:15">
      <c r="A9496" t="s">
        <v>4</v>
      </c>
      <c r="B9496" s="4" t="s">
        <v>5</v>
      </c>
      <c r="C9496" s="4" t="s">
        <v>7</v>
      </c>
      <c r="D9496" s="4" t="s">
        <v>10</v>
      </c>
      <c r="E9496" s="4" t="s">
        <v>15</v>
      </c>
    </row>
    <row r="9497" spans="1:15">
      <c r="A9497" t="n">
        <v>87623</v>
      </c>
      <c r="B9497" s="41" t="n">
        <v>58</v>
      </c>
      <c r="C9497" s="7" t="n">
        <v>0</v>
      </c>
      <c r="D9497" s="7" t="n">
        <v>1000</v>
      </c>
      <c r="E9497" s="7" t="n">
        <v>1</v>
      </c>
    </row>
    <row r="9498" spans="1:15">
      <c r="A9498" t="s">
        <v>4</v>
      </c>
      <c r="B9498" s="4" t="s">
        <v>5</v>
      </c>
      <c r="C9498" s="4" t="s">
        <v>7</v>
      </c>
      <c r="D9498" s="4" t="s">
        <v>10</v>
      </c>
    </row>
    <row r="9499" spans="1:15">
      <c r="A9499" t="n">
        <v>87631</v>
      </c>
      <c r="B9499" s="41" t="n">
        <v>58</v>
      </c>
      <c r="C9499" s="7" t="n">
        <v>255</v>
      </c>
      <c r="D9499" s="7" t="n">
        <v>0</v>
      </c>
    </row>
    <row r="9500" spans="1:15">
      <c r="A9500" t="s">
        <v>4</v>
      </c>
      <c r="B9500" s="4" t="s">
        <v>5</v>
      </c>
      <c r="C9500" s="4" t="s">
        <v>10</v>
      </c>
      <c r="D9500" s="4" t="s">
        <v>15</v>
      </c>
      <c r="E9500" s="4" t="s">
        <v>15</v>
      </c>
      <c r="F9500" s="4" t="s">
        <v>15</v>
      </c>
      <c r="G9500" s="4" t="s">
        <v>10</v>
      </c>
      <c r="H9500" s="4" t="s">
        <v>10</v>
      </c>
    </row>
    <row r="9501" spans="1:15">
      <c r="A9501" t="n">
        <v>87635</v>
      </c>
      <c r="B9501" s="28" t="n">
        <v>60</v>
      </c>
      <c r="C9501" s="7" t="n">
        <v>3</v>
      </c>
      <c r="D9501" s="7" t="n">
        <v>0</v>
      </c>
      <c r="E9501" s="7" t="n">
        <v>0</v>
      </c>
      <c r="F9501" s="7" t="n">
        <v>0</v>
      </c>
      <c r="G9501" s="7" t="n">
        <v>0</v>
      </c>
      <c r="H9501" s="7" t="n">
        <v>1</v>
      </c>
    </row>
    <row r="9502" spans="1:15">
      <c r="A9502" t="s">
        <v>4</v>
      </c>
      <c r="B9502" s="4" t="s">
        <v>5</v>
      </c>
      <c r="C9502" s="4" t="s">
        <v>10</v>
      </c>
      <c r="D9502" s="4" t="s">
        <v>15</v>
      </c>
      <c r="E9502" s="4" t="s">
        <v>15</v>
      </c>
      <c r="F9502" s="4" t="s">
        <v>15</v>
      </c>
      <c r="G9502" s="4" t="s">
        <v>10</v>
      </c>
      <c r="H9502" s="4" t="s">
        <v>10</v>
      </c>
    </row>
    <row r="9503" spans="1:15">
      <c r="A9503" t="n">
        <v>87654</v>
      </c>
      <c r="B9503" s="28" t="n">
        <v>60</v>
      </c>
      <c r="C9503" s="7" t="n">
        <v>3</v>
      </c>
      <c r="D9503" s="7" t="n">
        <v>0</v>
      </c>
      <c r="E9503" s="7" t="n">
        <v>0</v>
      </c>
      <c r="F9503" s="7" t="n">
        <v>0</v>
      </c>
      <c r="G9503" s="7" t="n">
        <v>0</v>
      </c>
      <c r="H9503" s="7" t="n">
        <v>0</v>
      </c>
    </row>
    <row r="9504" spans="1:15">
      <c r="A9504" t="s">
        <v>4</v>
      </c>
      <c r="B9504" s="4" t="s">
        <v>5</v>
      </c>
      <c r="C9504" s="4" t="s">
        <v>10</v>
      </c>
      <c r="D9504" s="4" t="s">
        <v>10</v>
      </c>
      <c r="E9504" s="4" t="s">
        <v>10</v>
      </c>
    </row>
    <row r="9505" spans="1:8">
      <c r="A9505" t="n">
        <v>87673</v>
      </c>
      <c r="B9505" s="34" t="n">
        <v>61</v>
      </c>
      <c r="C9505" s="7" t="n">
        <v>3</v>
      </c>
      <c r="D9505" s="7" t="n">
        <v>65533</v>
      </c>
      <c r="E9505" s="7" t="n">
        <v>0</v>
      </c>
    </row>
    <row r="9506" spans="1:8">
      <c r="A9506" t="s">
        <v>4</v>
      </c>
      <c r="B9506" s="4" t="s">
        <v>5</v>
      </c>
      <c r="C9506" s="4" t="s">
        <v>10</v>
      </c>
      <c r="D9506" s="4" t="s">
        <v>7</v>
      </c>
      <c r="E9506" s="4" t="s">
        <v>8</v>
      </c>
      <c r="F9506" s="4" t="s">
        <v>15</v>
      </c>
      <c r="G9506" s="4" t="s">
        <v>15</v>
      </c>
      <c r="H9506" s="4" t="s">
        <v>15</v>
      </c>
    </row>
    <row r="9507" spans="1:8">
      <c r="A9507" t="n">
        <v>87680</v>
      </c>
      <c r="B9507" s="30" t="n">
        <v>48</v>
      </c>
      <c r="C9507" s="7" t="n">
        <v>0</v>
      </c>
      <c r="D9507" s="7" t="n">
        <v>0</v>
      </c>
      <c r="E9507" s="7" t="s">
        <v>44</v>
      </c>
      <c r="F9507" s="7" t="n">
        <v>0</v>
      </c>
      <c r="G9507" s="7" t="n">
        <v>1</v>
      </c>
      <c r="H9507" s="7" t="n">
        <v>0</v>
      </c>
    </row>
    <row r="9508" spans="1:8">
      <c r="A9508" t="s">
        <v>4</v>
      </c>
      <c r="B9508" s="4" t="s">
        <v>5</v>
      </c>
      <c r="C9508" s="4" t="s">
        <v>10</v>
      </c>
      <c r="D9508" s="4" t="s">
        <v>7</v>
      </c>
      <c r="E9508" s="4" t="s">
        <v>8</v>
      </c>
      <c r="F9508" s="4" t="s">
        <v>15</v>
      </c>
      <c r="G9508" s="4" t="s">
        <v>15</v>
      </c>
      <c r="H9508" s="4" t="s">
        <v>15</v>
      </c>
    </row>
    <row r="9509" spans="1:8">
      <c r="A9509" t="n">
        <v>87707</v>
      </c>
      <c r="B9509" s="30" t="n">
        <v>48</v>
      </c>
      <c r="C9509" s="7" t="n">
        <v>3</v>
      </c>
      <c r="D9509" s="7" t="n">
        <v>0</v>
      </c>
      <c r="E9509" s="7" t="s">
        <v>44</v>
      </c>
      <c r="F9509" s="7" t="n">
        <v>0</v>
      </c>
      <c r="G9509" s="7" t="n">
        <v>1</v>
      </c>
      <c r="H9509" s="7" t="n">
        <v>0</v>
      </c>
    </row>
    <row r="9510" spans="1:8">
      <c r="A9510" t="s">
        <v>4</v>
      </c>
      <c r="B9510" s="4" t="s">
        <v>5</v>
      </c>
      <c r="C9510" s="4" t="s">
        <v>7</v>
      </c>
      <c r="D9510" s="4" t="s">
        <v>8</v>
      </c>
      <c r="E9510" s="4" t="s">
        <v>10</v>
      </c>
    </row>
    <row r="9511" spans="1:8">
      <c r="A9511" t="n">
        <v>87734</v>
      </c>
      <c r="B9511" s="20" t="n">
        <v>94</v>
      </c>
      <c r="C9511" s="7" t="n">
        <v>0</v>
      </c>
      <c r="D9511" s="7" t="s">
        <v>808</v>
      </c>
      <c r="E9511" s="7" t="n">
        <v>1</v>
      </c>
    </row>
    <row r="9512" spans="1:8">
      <c r="A9512" t="s">
        <v>4</v>
      </c>
      <c r="B9512" s="4" t="s">
        <v>5</v>
      </c>
      <c r="C9512" s="4" t="s">
        <v>7</v>
      </c>
      <c r="D9512" s="4" t="s">
        <v>8</v>
      </c>
      <c r="E9512" s="4" t="s">
        <v>10</v>
      </c>
    </row>
    <row r="9513" spans="1:8">
      <c r="A9513" t="n">
        <v>87749</v>
      </c>
      <c r="B9513" s="20" t="n">
        <v>94</v>
      </c>
      <c r="C9513" s="7" t="n">
        <v>0</v>
      </c>
      <c r="D9513" s="7" t="s">
        <v>808</v>
      </c>
      <c r="E9513" s="7" t="n">
        <v>2</v>
      </c>
    </row>
    <row r="9514" spans="1:8">
      <c r="A9514" t="s">
        <v>4</v>
      </c>
      <c r="B9514" s="4" t="s">
        <v>5</v>
      </c>
      <c r="C9514" s="4" t="s">
        <v>7</v>
      </c>
      <c r="D9514" s="4" t="s">
        <v>8</v>
      </c>
      <c r="E9514" s="4" t="s">
        <v>10</v>
      </c>
    </row>
    <row r="9515" spans="1:8">
      <c r="A9515" t="n">
        <v>87764</v>
      </c>
      <c r="B9515" s="20" t="n">
        <v>94</v>
      </c>
      <c r="C9515" s="7" t="n">
        <v>1</v>
      </c>
      <c r="D9515" s="7" t="s">
        <v>808</v>
      </c>
      <c r="E9515" s="7" t="n">
        <v>4</v>
      </c>
    </row>
    <row r="9516" spans="1:8">
      <c r="A9516" t="s">
        <v>4</v>
      </c>
      <c r="B9516" s="4" t="s">
        <v>5</v>
      </c>
      <c r="C9516" s="4" t="s">
        <v>7</v>
      </c>
      <c r="D9516" s="4" t="s">
        <v>8</v>
      </c>
    </row>
    <row r="9517" spans="1:8">
      <c r="A9517" t="n">
        <v>87779</v>
      </c>
      <c r="B9517" s="20" t="n">
        <v>94</v>
      </c>
      <c r="C9517" s="7" t="n">
        <v>5</v>
      </c>
      <c r="D9517" s="7" t="s">
        <v>808</v>
      </c>
    </row>
    <row r="9518" spans="1:8">
      <c r="A9518" t="s">
        <v>4</v>
      </c>
      <c r="B9518" s="4" t="s">
        <v>5</v>
      </c>
      <c r="C9518" s="4" t="s">
        <v>7</v>
      </c>
      <c r="D9518" s="4" t="s">
        <v>8</v>
      </c>
      <c r="E9518" s="4" t="s">
        <v>15</v>
      </c>
      <c r="F9518" s="4" t="s">
        <v>15</v>
      </c>
      <c r="G9518" s="4" t="s">
        <v>15</v>
      </c>
    </row>
    <row r="9519" spans="1:8">
      <c r="A9519" t="n">
        <v>87792</v>
      </c>
      <c r="B9519" s="20" t="n">
        <v>94</v>
      </c>
      <c r="C9519" s="7" t="n">
        <v>2</v>
      </c>
      <c r="D9519" s="7" t="s">
        <v>809</v>
      </c>
      <c r="E9519" s="7" t="n">
        <v>-14.0100002288818</v>
      </c>
      <c r="F9519" s="7" t="n">
        <v>4</v>
      </c>
      <c r="G9519" s="7" t="n">
        <v>-3.38199996948242</v>
      </c>
    </row>
    <row r="9520" spans="1:8">
      <c r="A9520" t="s">
        <v>4</v>
      </c>
      <c r="B9520" s="4" t="s">
        <v>5</v>
      </c>
      <c r="C9520" s="4" t="s">
        <v>7</v>
      </c>
      <c r="D9520" s="4" t="s">
        <v>8</v>
      </c>
      <c r="E9520" s="4" t="s">
        <v>15</v>
      </c>
      <c r="F9520" s="4" t="s">
        <v>15</v>
      </c>
      <c r="G9520" s="4" t="s">
        <v>15</v>
      </c>
    </row>
    <row r="9521" spans="1:8">
      <c r="A9521" t="n">
        <v>87812</v>
      </c>
      <c r="B9521" s="20" t="n">
        <v>94</v>
      </c>
      <c r="C9521" s="7" t="n">
        <v>2</v>
      </c>
      <c r="D9521" s="7" t="s">
        <v>298</v>
      </c>
      <c r="E9521" s="7" t="n">
        <v>-15.8690004348755</v>
      </c>
      <c r="F9521" s="7" t="n">
        <v>4</v>
      </c>
      <c r="G9521" s="7" t="n">
        <v>-3.38199996948242</v>
      </c>
    </row>
    <row r="9522" spans="1:8">
      <c r="A9522" t="s">
        <v>4</v>
      </c>
      <c r="B9522" s="4" t="s">
        <v>5</v>
      </c>
      <c r="C9522" s="4" t="s">
        <v>7</v>
      </c>
      <c r="D9522" s="4" t="s">
        <v>8</v>
      </c>
      <c r="E9522" s="4" t="s">
        <v>15</v>
      </c>
      <c r="F9522" s="4" t="s">
        <v>15</v>
      </c>
      <c r="G9522" s="4" t="s">
        <v>15</v>
      </c>
    </row>
    <row r="9523" spans="1:8">
      <c r="A9523" t="n">
        <v>87832</v>
      </c>
      <c r="B9523" s="20" t="n">
        <v>94</v>
      </c>
      <c r="C9523" s="7" t="n">
        <v>3</v>
      </c>
      <c r="D9523" s="7" t="s">
        <v>298</v>
      </c>
      <c r="E9523" s="7" t="n">
        <v>0</v>
      </c>
      <c r="F9523" s="7" t="n">
        <v>90</v>
      </c>
      <c r="G9523" s="7" t="n">
        <v>0</v>
      </c>
    </row>
    <row r="9524" spans="1:8">
      <c r="A9524" t="s">
        <v>4</v>
      </c>
      <c r="B9524" s="4" t="s">
        <v>5</v>
      </c>
      <c r="C9524" s="4" t="s">
        <v>10</v>
      </c>
      <c r="D9524" s="4" t="s">
        <v>15</v>
      </c>
      <c r="E9524" s="4" t="s">
        <v>15</v>
      </c>
      <c r="F9524" s="4" t="s">
        <v>15</v>
      </c>
      <c r="G9524" s="4" t="s">
        <v>15</v>
      </c>
    </row>
    <row r="9525" spans="1:8">
      <c r="A9525" t="n">
        <v>87852</v>
      </c>
      <c r="B9525" s="26" t="n">
        <v>46</v>
      </c>
      <c r="C9525" s="7" t="n">
        <v>3</v>
      </c>
      <c r="D9525" s="7" t="n">
        <v>-15.8690004348755</v>
      </c>
      <c r="E9525" s="7" t="n">
        <v>4</v>
      </c>
      <c r="F9525" s="7" t="n">
        <v>-3.38199996948242</v>
      </c>
      <c r="G9525" s="7" t="n">
        <v>90</v>
      </c>
    </row>
    <row r="9526" spans="1:8">
      <c r="A9526" t="s">
        <v>4</v>
      </c>
      <c r="B9526" s="4" t="s">
        <v>5</v>
      </c>
      <c r="C9526" s="4" t="s">
        <v>10</v>
      </c>
      <c r="D9526" s="4" t="s">
        <v>15</v>
      </c>
      <c r="E9526" s="4" t="s">
        <v>15</v>
      </c>
      <c r="F9526" s="4" t="s">
        <v>15</v>
      </c>
      <c r="G9526" s="4" t="s">
        <v>15</v>
      </c>
    </row>
    <row r="9527" spans="1:8">
      <c r="A9527" t="n">
        <v>87871</v>
      </c>
      <c r="B9527" s="26" t="n">
        <v>46</v>
      </c>
      <c r="C9527" s="7" t="n">
        <v>0</v>
      </c>
      <c r="D9527" s="7" t="n">
        <v>-14.0100002288818</v>
      </c>
      <c r="E9527" s="7" t="n">
        <v>4</v>
      </c>
      <c r="F9527" s="7" t="n">
        <v>-3.38199996948242</v>
      </c>
      <c r="G9527" s="7" t="n">
        <v>270</v>
      </c>
    </row>
    <row r="9528" spans="1:8">
      <c r="A9528" t="s">
        <v>4</v>
      </c>
      <c r="B9528" s="4" t="s">
        <v>5</v>
      </c>
      <c r="C9528" s="4" t="s">
        <v>7</v>
      </c>
      <c r="D9528" s="4" t="s">
        <v>7</v>
      </c>
      <c r="E9528" s="4" t="s">
        <v>15</v>
      </c>
      <c r="F9528" s="4" t="s">
        <v>15</v>
      </c>
      <c r="G9528" s="4" t="s">
        <v>15</v>
      </c>
      <c r="H9528" s="4" t="s">
        <v>10</v>
      </c>
    </row>
    <row r="9529" spans="1:8">
      <c r="A9529" t="n">
        <v>87890</v>
      </c>
      <c r="B9529" s="54" t="n">
        <v>45</v>
      </c>
      <c r="C9529" s="7" t="n">
        <v>2</v>
      </c>
      <c r="D9529" s="7" t="n">
        <v>3</v>
      </c>
      <c r="E9529" s="7" t="n">
        <v>-14.9700002670288</v>
      </c>
      <c r="F9529" s="7" t="n">
        <v>4.84999990463257</v>
      </c>
      <c r="G9529" s="7" t="n">
        <v>-3.45000004768372</v>
      </c>
      <c r="H9529" s="7" t="n">
        <v>0</v>
      </c>
    </row>
    <row r="9530" spans="1:8">
      <c r="A9530" t="s">
        <v>4</v>
      </c>
      <c r="B9530" s="4" t="s">
        <v>5</v>
      </c>
      <c r="C9530" s="4" t="s">
        <v>7</v>
      </c>
      <c r="D9530" s="4" t="s">
        <v>7</v>
      </c>
      <c r="E9530" s="4" t="s">
        <v>15</v>
      </c>
      <c r="F9530" s="4" t="s">
        <v>15</v>
      </c>
      <c r="G9530" s="4" t="s">
        <v>15</v>
      </c>
      <c r="H9530" s="4" t="s">
        <v>10</v>
      </c>
      <c r="I9530" s="4" t="s">
        <v>7</v>
      </c>
    </row>
    <row r="9531" spans="1:8">
      <c r="A9531" t="n">
        <v>87907</v>
      </c>
      <c r="B9531" s="54" t="n">
        <v>45</v>
      </c>
      <c r="C9531" s="7" t="n">
        <v>4</v>
      </c>
      <c r="D9531" s="7" t="n">
        <v>3</v>
      </c>
      <c r="E9531" s="7" t="n">
        <v>35.3499984741211</v>
      </c>
      <c r="F9531" s="7" t="n">
        <v>30.3600006103516</v>
      </c>
      <c r="G9531" s="7" t="n">
        <v>0</v>
      </c>
      <c r="H9531" s="7" t="n">
        <v>0</v>
      </c>
      <c r="I9531" s="7" t="n">
        <v>0</v>
      </c>
    </row>
    <row r="9532" spans="1:8">
      <c r="A9532" t="s">
        <v>4</v>
      </c>
      <c r="B9532" s="4" t="s">
        <v>5</v>
      </c>
      <c r="C9532" s="4" t="s">
        <v>7</v>
      </c>
      <c r="D9532" s="4" t="s">
        <v>7</v>
      </c>
      <c r="E9532" s="4" t="s">
        <v>15</v>
      </c>
      <c r="F9532" s="4" t="s">
        <v>10</v>
      </c>
    </row>
    <row r="9533" spans="1:8">
      <c r="A9533" t="n">
        <v>87925</v>
      </c>
      <c r="B9533" s="54" t="n">
        <v>45</v>
      </c>
      <c r="C9533" s="7" t="n">
        <v>5</v>
      </c>
      <c r="D9533" s="7" t="n">
        <v>3</v>
      </c>
      <c r="E9533" s="7" t="n">
        <v>2.70000004768372</v>
      </c>
      <c r="F9533" s="7" t="n">
        <v>0</v>
      </c>
    </row>
    <row r="9534" spans="1:8">
      <c r="A9534" t="s">
        <v>4</v>
      </c>
      <c r="B9534" s="4" t="s">
        <v>5</v>
      </c>
      <c r="C9534" s="4" t="s">
        <v>7</v>
      </c>
      <c r="D9534" s="4" t="s">
        <v>7</v>
      </c>
      <c r="E9534" s="4" t="s">
        <v>15</v>
      </c>
      <c r="F9534" s="4" t="s">
        <v>10</v>
      </c>
    </row>
    <row r="9535" spans="1:8">
      <c r="A9535" t="n">
        <v>87934</v>
      </c>
      <c r="B9535" s="54" t="n">
        <v>45</v>
      </c>
      <c r="C9535" s="7" t="n">
        <v>11</v>
      </c>
      <c r="D9535" s="7" t="n">
        <v>3</v>
      </c>
      <c r="E9535" s="7" t="n">
        <v>34</v>
      </c>
      <c r="F9535" s="7" t="n">
        <v>0</v>
      </c>
    </row>
    <row r="9536" spans="1:8">
      <c r="A9536" t="s">
        <v>4</v>
      </c>
      <c r="B9536" s="4" t="s">
        <v>5</v>
      </c>
      <c r="C9536" s="4" t="s">
        <v>7</v>
      </c>
      <c r="D9536" s="4" t="s">
        <v>7</v>
      </c>
      <c r="E9536" s="4" t="s">
        <v>15</v>
      </c>
      <c r="F9536" s="4" t="s">
        <v>15</v>
      </c>
      <c r="G9536" s="4" t="s">
        <v>15</v>
      </c>
      <c r="H9536" s="4" t="s">
        <v>10</v>
      </c>
    </row>
    <row r="9537" spans="1:9">
      <c r="A9537" t="n">
        <v>87943</v>
      </c>
      <c r="B9537" s="54" t="n">
        <v>45</v>
      </c>
      <c r="C9537" s="7" t="n">
        <v>2</v>
      </c>
      <c r="D9537" s="7" t="n">
        <v>3</v>
      </c>
      <c r="E9537" s="7" t="n">
        <v>-14.9700002670288</v>
      </c>
      <c r="F9537" s="7" t="n">
        <v>4.92999982833862</v>
      </c>
      <c r="G9537" s="7" t="n">
        <v>-3.45000004768372</v>
      </c>
      <c r="H9537" s="7" t="n">
        <v>4000</v>
      </c>
    </row>
    <row r="9538" spans="1:9">
      <c r="A9538" t="s">
        <v>4</v>
      </c>
      <c r="B9538" s="4" t="s">
        <v>5</v>
      </c>
      <c r="C9538" s="4" t="s">
        <v>7</v>
      </c>
      <c r="D9538" s="4" t="s">
        <v>7</v>
      </c>
      <c r="E9538" s="4" t="s">
        <v>15</v>
      </c>
      <c r="F9538" s="4" t="s">
        <v>15</v>
      </c>
      <c r="G9538" s="4" t="s">
        <v>15</v>
      </c>
      <c r="H9538" s="4" t="s">
        <v>10</v>
      </c>
      <c r="I9538" s="4" t="s">
        <v>7</v>
      </c>
    </row>
    <row r="9539" spans="1:9">
      <c r="A9539" t="n">
        <v>87960</v>
      </c>
      <c r="B9539" s="54" t="n">
        <v>45</v>
      </c>
      <c r="C9539" s="7" t="n">
        <v>4</v>
      </c>
      <c r="D9539" s="7" t="n">
        <v>3</v>
      </c>
      <c r="E9539" s="7" t="n">
        <v>11.7600002288818</v>
      </c>
      <c r="F9539" s="7" t="n">
        <v>40.2099990844727</v>
      </c>
      <c r="G9539" s="7" t="n">
        <v>0</v>
      </c>
      <c r="H9539" s="7" t="n">
        <v>4000</v>
      </c>
      <c r="I9539" s="7" t="n">
        <v>1</v>
      </c>
    </row>
    <row r="9540" spans="1:9">
      <c r="A9540" t="s">
        <v>4</v>
      </c>
      <c r="B9540" s="4" t="s">
        <v>5</v>
      </c>
      <c r="C9540" s="4" t="s">
        <v>7</v>
      </c>
      <c r="D9540" s="4" t="s">
        <v>7</v>
      </c>
      <c r="E9540" s="4" t="s">
        <v>15</v>
      </c>
      <c r="F9540" s="4" t="s">
        <v>10</v>
      </c>
    </row>
    <row r="9541" spans="1:9">
      <c r="A9541" t="n">
        <v>87978</v>
      </c>
      <c r="B9541" s="54" t="n">
        <v>45</v>
      </c>
      <c r="C9541" s="7" t="n">
        <v>5</v>
      </c>
      <c r="D9541" s="7" t="n">
        <v>3</v>
      </c>
      <c r="E9541" s="7" t="n">
        <v>2.70000004768372</v>
      </c>
      <c r="F9541" s="7" t="n">
        <v>4000</v>
      </c>
    </row>
    <row r="9542" spans="1:9">
      <c r="A9542" t="s">
        <v>4</v>
      </c>
      <c r="B9542" s="4" t="s">
        <v>5</v>
      </c>
      <c r="C9542" s="4" t="s">
        <v>7</v>
      </c>
      <c r="D9542" s="4" t="s">
        <v>7</v>
      </c>
      <c r="E9542" s="4" t="s">
        <v>15</v>
      </c>
      <c r="F9542" s="4" t="s">
        <v>10</v>
      </c>
    </row>
    <row r="9543" spans="1:9">
      <c r="A9543" t="n">
        <v>87987</v>
      </c>
      <c r="B9543" s="54" t="n">
        <v>45</v>
      </c>
      <c r="C9543" s="7" t="n">
        <v>11</v>
      </c>
      <c r="D9543" s="7" t="n">
        <v>3</v>
      </c>
      <c r="E9543" s="7" t="n">
        <v>34</v>
      </c>
      <c r="F9543" s="7" t="n">
        <v>4000</v>
      </c>
    </row>
    <row r="9544" spans="1:9">
      <c r="A9544" t="s">
        <v>4</v>
      </c>
      <c r="B9544" s="4" t="s">
        <v>5</v>
      </c>
      <c r="C9544" s="4" t="s">
        <v>7</v>
      </c>
      <c r="D9544" s="4" t="s">
        <v>10</v>
      </c>
      <c r="E9544" s="4" t="s">
        <v>8</v>
      </c>
      <c r="F9544" s="4" t="s">
        <v>8</v>
      </c>
      <c r="G9544" s="4" t="s">
        <v>8</v>
      </c>
      <c r="H9544" s="4" t="s">
        <v>8</v>
      </c>
    </row>
    <row r="9545" spans="1:9">
      <c r="A9545" t="n">
        <v>87996</v>
      </c>
      <c r="B9545" s="32" t="n">
        <v>51</v>
      </c>
      <c r="C9545" s="7" t="n">
        <v>3</v>
      </c>
      <c r="D9545" s="7" t="n">
        <v>0</v>
      </c>
      <c r="E9545" s="7" t="s">
        <v>53</v>
      </c>
      <c r="F9545" s="7" t="s">
        <v>40</v>
      </c>
      <c r="G9545" s="7" t="s">
        <v>41</v>
      </c>
      <c r="H9545" s="7" t="s">
        <v>42</v>
      </c>
    </row>
    <row r="9546" spans="1:9">
      <c r="A9546" t="s">
        <v>4</v>
      </c>
      <c r="B9546" s="4" t="s">
        <v>5</v>
      </c>
      <c r="C9546" s="4" t="s">
        <v>7</v>
      </c>
      <c r="D9546" s="4" t="s">
        <v>10</v>
      </c>
      <c r="E9546" s="4" t="s">
        <v>8</v>
      </c>
      <c r="F9546" s="4" t="s">
        <v>8</v>
      </c>
      <c r="G9546" s="4" t="s">
        <v>8</v>
      </c>
      <c r="H9546" s="4" t="s">
        <v>8</v>
      </c>
    </row>
    <row r="9547" spans="1:9">
      <c r="A9547" t="n">
        <v>88025</v>
      </c>
      <c r="B9547" s="32" t="n">
        <v>51</v>
      </c>
      <c r="C9547" s="7" t="n">
        <v>3</v>
      </c>
      <c r="D9547" s="7" t="n">
        <v>3</v>
      </c>
      <c r="E9547" s="7" t="s">
        <v>53</v>
      </c>
      <c r="F9547" s="7" t="s">
        <v>40</v>
      </c>
      <c r="G9547" s="7" t="s">
        <v>41</v>
      </c>
      <c r="H9547" s="7" t="s">
        <v>42</v>
      </c>
    </row>
    <row r="9548" spans="1:9">
      <c r="A9548" t="s">
        <v>4</v>
      </c>
      <c r="B9548" s="4" t="s">
        <v>5</v>
      </c>
      <c r="C9548" s="4" t="s">
        <v>7</v>
      </c>
      <c r="D9548" s="4" t="s">
        <v>10</v>
      </c>
      <c r="E9548" s="4" t="s">
        <v>15</v>
      </c>
    </row>
    <row r="9549" spans="1:9">
      <c r="A9549" t="n">
        <v>88054</v>
      </c>
      <c r="B9549" s="41" t="n">
        <v>58</v>
      </c>
      <c r="C9549" s="7" t="n">
        <v>100</v>
      </c>
      <c r="D9549" s="7" t="n">
        <v>1000</v>
      </c>
      <c r="E9549" s="7" t="n">
        <v>1</v>
      </c>
    </row>
    <row r="9550" spans="1:9">
      <c r="A9550" t="s">
        <v>4</v>
      </c>
      <c r="B9550" s="4" t="s">
        <v>5</v>
      </c>
      <c r="C9550" s="4" t="s">
        <v>7</v>
      </c>
      <c r="D9550" s="4" t="s">
        <v>10</v>
      </c>
    </row>
    <row r="9551" spans="1:9">
      <c r="A9551" t="n">
        <v>88062</v>
      </c>
      <c r="B9551" s="41" t="n">
        <v>58</v>
      </c>
      <c r="C9551" s="7" t="n">
        <v>255</v>
      </c>
      <c r="D9551" s="7" t="n">
        <v>0</v>
      </c>
    </row>
    <row r="9552" spans="1:9">
      <c r="A9552" t="s">
        <v>4</v>
      </c>
      <c r="B9552" s="4" t="s">
        <v>5</v>
      </c>
      <c r="C9552" s="4" t="s">
        <v>7</v>
      </c>
      <c r="D9552" s="4" t="s">
        <v>10</v>
      </c>
    </row>
    <row r="9553" spans="1:9">
      <c r="A9553" t="n">
        <v>88066</v>
      </c>
      <c r="B9553" s="54" t="n">
        <v>45</v>
      </c>
      <c r="C9553" s="7" t="n">
        <v>7</v>
      </c>
      <c r="D9553" s="7" t="n">
        <v>255</v>
      </c>
    </row>
    <row r="9554" spans="1:9">
      <c r="A9554" t="s">
        <v>4</v>
      </c>
      <c r="B9554" s="4" t="s">
        <v>5</v>
      </c>
      <c r="C9554" s="4" t="s">
        <v>7</v>
      </c>
      <c r="D9554" s="4" t="s">
        <v>10</v>
      </c>
      <c r="E9554" s="4" t="s">
        <v>8</v>
      </c>
    </row>
    <row r="9555" spans="1:9">
      <c r="A9555" t="n">
        <v>88070</v>
      </c>
      <c r="B9555" s="32" t="n">
        <v>51</v>
      </c>
      <c r="C9555" s="7" t="n">
        <v>4</v>
      </c>
      <c r="D9555" s="7" t="n">
        <v>3</v>
      </c>
      <c r="E9555" s="7" t="s">
        <v>174</v>
      </c>
    </row>
    <row r="9556" spans="1:9">
      <c r="A9556" t="s">
        <v>4</v>
      </c>
      <c r="B9556" s="4" t="s">
        <v>5</v>
      </c>
      <c r="C9556" s="4" t="s">
        <v>10</v>
      </c>
    </row>
    <row r="9557" spans="1:9">
      <c r="A9557" t="n">
        <v>88084</v>
      </c>
      <c r="B9557" s="27" t="n">
        <v>16</v>
      </c>
      <c r="C9557" s="7" t="n">
        <v>0</v>
      </c>
    </row>
    <row r="9558" spans="1:9">
      <c r="A9558" t="s">
        <v>4</v>
      </c>
      <c r="B9558" s="4" t="s">
        <v>5</v>
      </c>
      <c r="C9558" s="4" t="s">
        <v>10</v>
      </c>
      <c r="D9558" s="4" t="s">
        <v>59</v>
      </c>
      <c r="E9558" s="4" t="s">
        <v>7</v>
      </c>
      <c r="F9558" s="4" t="s">
        <v>7</v>
      </c>
      <c r="G9558" s="4" t="s">
        <v>59</v>
      </c>
      <c r="H9558" s="4" t="s">
        <v>7</v>
      </c>
      <c r="I9558" s="4" t="s">
        <v>7</v>
      </c>
      <c r="J9558" s="4" t="s">
        <v>59</v>
      </c>
      <c r="K9558" s="4" t="s">
        <v>7</v>
      </c>
      <c r="L9558" s="4" t="s">
        <v>7</v>
      </c>
    </row>
    <row r="9559" spans="1:9">
      <c r="A9559" t="n">
        <v>88087</v>
      </c>
      <c r="B9559" s="37" t="n">
        <v>26</v>
      </c>
      <c r="C9559" s="7" t="n">
        <v>3</v>
      </c>
      <c r="D9559" s="7" t="s">
        <v>810</v>
      </c>
      <c r="E9559" s="7" t="n">
        <v>2</v>
      </c>
      <c r="F9559" s="7" t="n">
        <v>3</v>
      </c>
      <c r="G9559" s="7" t="s">
        <v>811</v>
      </c>
      <c r="H9559" s="7" t="n">
        <v>2</v>
      </c>
      <c r="I9559" s="7" t="n">
        <v>3</v>
      </c>
      <c r="J9559" s="7" t="s">
        <v>812</v>
      </c>
      <c r="K9559" s="7" t="n">
        <v>2</v>
      </c>
      <c r="L9559" s="7" t="n">
        <v>0</v>
      </c>
    </row>
    <row r="9560" spans="1:9">
      <c r="A9560" t="s">
        <v>4</v>
      </c>
      <c r="B9560" s="4" t="s">
        <v>5</v>
      </c>
    </row>
    <row r="9561" spans="1:9">
      <c r="A9561" t="n">
        <v>88339</v>
      </c>
      <c r="B9561" s="38" t="n">
        <v>28</v>
      </c>
    </row>
    <row r="9562" spans="1:9">
      <c r="A9562" t="s">
        <v>4</v>
      </c>
      <c r="B9562" s="4" t="s">
        <v>5</v>
      </c>
      <c r="C9562" s="4" t="s">
        <v>7</v>
      </c>
      <c r="D9562" s="4" t="s">
        <v>10</v>
      </c>
      <c r="E9562" s="4" t="s">
        <v>8</v>
      </c>
    </row>
    <row r="9563" spans="1:9">
      <c r="A9563" t="n">
        <v>88340</v>
      </c>
      <c r="B9563" s="32" t="n">
        <v>51</v>
      </c>
      <c r="C9563" s="7" t="n">
        <v>4</v>
      </c>
      <c r="D9563" s="7" t="n">
        <v>0</v>
      </c>
      <c r="E9563" s="7" t="s">
        <v>63</v>
      </c>
    </row>
    <row r="9564" spans="1:9">
      <c r="A9564" t="s">
        <v>4</v>
      </c>
      <c r="B9564" s="4" t="s">
        <v>5</v>
      </c>
      <c r="C9564" s="4" t="s">
        <v>10</v>
      </c>
    </row>
    <row r="9565" spans="1:9">
      <c r="A9565" t="n">
        <v>88353</v>
      </c>
      <c r="B9565" s="27" t="n">
        <v>16</v>
      </c>
      <c r="C9565" s="7" t="n">
        <v>0</v>
      </c>
    </row>
    <row r="9566" spans="1:9">
      <c r="A9566" t="s">
        <v>4</v>
      </c>
      <c r="B9566" s="4" t="s">
        <v>5</v>
      </c>
      <c r="C9566" s="4" t="s">
        <v>10</v>
      </c>
      <c r="D9566" s="4" t="s">
        <v>59</v>
      </c>
      <c r="E9566" s="4" t="s">
        <v>7</v>
      </c>
      <c r="F9566" s="4" t="s">
        <v>7</v>
      </c>
      <c r="G9566" s="4" t="s">
        <v>59</v>
      </c>
      <c r="H9566" s="4" t="s">
        <v>7</v>
      </c>
      <c r="I9566" s="4" t="s">
        <v>7</v>
      </c>
    </row>
    <row r="9567" spans="1:9">
      <c r="A9567" t="n">
        <v>88356</v>
      </c>
      <c r="B9567" s="37" t="n">
        <v>26</v>
      </c>
      <c r="C9567" s="7" t="n">
        <v>0</v>
      </c>
      <c r="D9567" s="7" t="s">
        <v>813</v>
      </c>
      <c r="E9567" s="7" t="n">
        <v>2</v>
      </c>
      <c r="F9567" s="7" t="n">
        <v>3</v>
      </c>
      <c r="G9567" s="7" t="s">
        <v>814</v>
      </c>
      <c r="H9567" s="7" t="n">
        <v>2</v>
      </c>
      <c r="I9567" s="7" t="n">
        <v>0</v>
      </c>
    </row>
    <row r="9568" spans="1:9">
      <c r="A9568" t="s">
        <v>4</v>
      </c>
      <c r="B9568" s="4" t="s">
        <v>5</v>
      </c>
    </row>
    <row r="9569" spans="1:12">
      <c r="A9569" t="n">
        <v>88592</v>
      </c>
      <c r="B9569" s="38" t="n">
        <v>28</v>
      </c>
    </row>
    <row r="9570" spans="1:12">
      <c r="A9570" t="s">
        <v>4</v>
      </c>
      <c r="B9570" s="4" t="s">
        <v>5</v>
      </c>
      <c r="C9570" s="4" t="s">
        <v>7</v>
      </c>
      <c r="D9570" s="4" t="s">
        <v>10</v>
      </c>
      <c r="E9570" s="4" t="s">
        <v>8</v>
      </c>
    </row>
    <row r="9571" spans="1:12">
      <c r="A9571" t="n">
        <v>88593</v>
      </c>
      <c r="B9571" s="32" t="n">
        <v>51</v>
      </c>
      <c r="C9571" s="7" t="n">
        <v>4</v>
      </c>
      <c r="D9571" s="7" t="n">
        <v>3</v>
      </c>
      <c r="E9571" s="7" t="s">
        <v>174</v>
      </c>
    </row>
    <row r="9572" spans="1:12">
      <c r="A9572" t="s">
        <v>4</v>
      </c>
      <c r="B9572" s="4" t="s">
        <v>5</v>
      </c>
      <c r="C9572" s="4" t="s">
        <v>10</v>
      </c>
    </row>
    <row r="9573" spans="1:12">
      <c r="A9573" t="n">
        <v>88607</v>
      </c>
      <c r="B9573" s="27" t="n">
        <v>16</v>
      </c>
      <c r="C9573" s="7" t="n">
        <v>0</v>
      </c>
    </row>
    <row r="9574" spans="1:12">
      <c r="A9574" t="s">
        <v>4</v>
      </c>
      <c r="B9574" s="4" t="s">
        <v>5</v>
      </c>
      <c r="C9574" s="4" t="s">
        <v>10</v>
      </c>
      <c r="D9574" s="4" t="s">
        <v>59</v>
      </c>
      <c r="E9574" s="4" t="s">
        <v>7</v>
      </c>
      <c r="F9574" s="4" t="s">
        <v>7</v>
      </c>
      <c r="G9574" s="4" t="s">
        <v>59</v>
      </c>
      <c r="H9574" s="4" t="s">
        <v>7</v>
      </c>
      <c r="I9574" s="4" t="s">
        <v>7</v>
      </c>
      <c r="J9574" s="4" t="s">
        <v>59</v>
      </c>
      <c r="K9574" s="4" t="s">
        <v>7</v>
      </c>
      <c r="L9574" s="4" t="s">
        <v>7</v>
      </c>
      <c r="M9574" s="4" t="s">
        <v>59</v>
      </c>
      <c r="N9574" s="4" t="s">
        <v>7</v>
      </c>
      <c r="O9574" s="4" t="s">
        <v>7</v>
      </c>
    </row>
    <row r="9575" spans="1:12">
      <c r="A9575" t="n">
        <v>88610</v>
      </c>
      <c r="B9575" s="37" t="n">
        <v>26</v>
      </c>
      <c r="C9575" s="7" t="n">
        <v>3</v>
      </c>
      <c r="D9575" s="7" t="s">
        <v>815</v>
      </c>
      <c r="E9575" s="7" t="n">
        <v>2</v>
      </c>
      <c r="F9575" s="7" t="n">
        <v>3</v>
      </c>
      <c r="G9575" s="7" t="s">
        <v>816</v>
      </c>
      <c r="H9575" s="7" t="n">
        <v>2</v>
      </c>
      <c r="I9575" s="7" t="n">
        <v>3</v>
      </c>
      <c r="J9575" s="7" t="s">
        <v>817</v>
      </c>
      <c r="K9575" s="7" t="n">
        <v>2</v>
      </c>
      <c r="L9575" s="7" t="n">
        <v>3</v>
      </c>
      <c r="M9575" s="7" t="s">
        <v>818</v>
      </c>
      <c r="N9575" s="7" t="n">
        <v>2</v>
      </c>
      <c r="O9575" s="7" t="n">
        <v>0</v>
      </c>
    </row>
    <row r="9576" spans="1:12">
      <c r="A9576" t="s">
        <v>4</v>
      </c>
      <c r="B9576" s="4" t="s">
        <v>5</v>
      </c>
    </row>
    <row r="9577" spans="1:12">
      <c r="A9577" t="n">
        <v>88818</v>
      </c>
      <c r="B9577" s="38" t="n">
        <v>28</v>
      </c>
    </row>
    <row r="9578" spans="1:12">
      <c r="A9578" t="s">
        <v>4</v>
      </c>
      <c r="B9578" s="4" t="s">
        <v>5</v>
      </c>
      <c r="C9578" s="4" t="s">
        <v>7</v>
      </c>
      <c r="D9578" s="4" t="s">
        <v>10</v>
      </c>
      <c r="E9578" s="4" t="s">
        <v>8</v>
      </c>
    </row>
    <row r="9579" spans="1:12">
      <c r="A9579" t="n">
        <v>88819</v>
      </c>
      <c r="B9579" s="32" t="n">
        <v>51</v>
      </c>
      <c r="C9579" s="7" t="n">
        <v>4</v>
      </c>
      <c r="D9579" s="7" t="n">
        <v>0</v>
      </c>
      <c r="E9579" s="7" t="s">
        <v>317</v>
      </c>
    </row>
    <row r="9580" spans="1:12">
      <c r="A9580" t="s">
        <v>4</v>
      </c>
      <c r="B9580" s="4" t="s">
        <v>5</v>
      </c>
      <c r="C9580" s="4" t="s">
        <v>10</v>
      </c>
    </row>
    <row r="9581" spans="1:12">
      <c r="A9581" t="n">
        <v>88833</v>
      </c>
      <c r="B9581" s="27" t="n">
        <v>16</v>
      </c>
      <c r="C9581" s="7" t="n">
        <v>0</v>
      </c>
    </row>
    <row r="9582" spans="1:12">
      <c r="A9582" t="s">
        <v>4</v>
      </c>
      <c r="B9582" s="4" t="s">
        <v>5</v>
      </c>
      <c r="C9582" s="4" t="s">
        <v>10</v>
      </c>
      <c r="D9582" s="4" t="s">
        <v>59</v>
      </c>
      <c r="E9582" s="4" t="s">
        <v>7</v>
      </c>
      <c r="F9582" s="4" t="s">
        <v>7</v>
      </c>
      <c r="G9582" s="4" t="s">
        <v>59</v>
      </c>
      <c r="H9582" s="4" t="s">
        <v>7</v>
      </c>
      <c r="I9582" s="4" t="s">
        <v>7</v>
      </c>
      <c r="J9582" s="4" t="s">
        <v>59</v>
      </c>
      <c r="K9582" s="4" t="s">
        <v>7</v>
      </c>
      <c r="L9582" s="4" t="s">
        <v>7</v>
      </c>
    </row>
    <row r="9583" spans="1:12">
      <c r="A9583" t="n">
        <v>88836</v>
      </c>
      <c r="B9583" s="37" t="n">
        <v>26</v>
      </c>
      <c r="C9583" s="7" t="n">
        <v>0</v>
      </c>
      <c r="D9583" s="7" t="s">
        <v>819</v>
      </c>
      <c r="E9583" s="7" t="n">
        <v>2</v>
      </c>
      <c r="F9583" s="7" t="n">
        <v>3</v>
      </c>
      <c r="G9583" s="7" t="s">
        <v>820</v>
      </c>
      <c r="H9583" s="7" t="n">
        <v>2</v>
      </c>
      <c r="I9583" s="7" t="n">
        <v>3</v>
      </c>
      <c r="J9583" s="7" t="s">
        <v>821</v>
      </c>
      <c r="K9583" s="7" t="n">
        <v>2</v>
      </c>
      <c r="L9583" s="7" t="n">
        <v>0</v>
      </c>
    </row>
    <row r="9584" spans="1:12">
      <c r="A9584" t="s">
        <v>4</v>
      </c>
      <c r="B9584" s="4" t="s">
        <v>5</v>
      </c>
    </row>
    <row r="9585" spans="1:15">
      <c r="A9585" t="n">
        <v>89144</v>
      </c>
      <c r="B9585" s="38" t="n">
        <v>28</v>
      </c>
    </row>
    <row r="9586" spans="1:15">
      <c r="A9586" t="s">
        <v>4</v>
      </c>
      <c r="B9586" s="4" t="s">
        <v>5</v>
      </c>
      <c r="C9586" s="4" t="s">
        <v>7</v>
      </c>
      <c r="D9586" s="4" t="s">
        <v>10</v>
      </c>
      <c r="E9586" s="4" t="s">
        <v>7</v>
      </c>
    </row>
    <row r="9587" spans="1:15">
      <c r="A9587" t="n">
        <v>89145</v>
      </c>
      <c r="B9587" s="17" t="n">
        <v>49</v>
      </c>
      <c r="C9587" s="7" t="n">
        <v>1</v>
      </c>
      <c r="D9587" s="7" t="n">
        <v>3000</v>
      </c>
      <c r="E9587" s="7" t="n">
        <v>0</v>
      </c>
    </row>
    <row r="9588" spans="1:15">
      <c r="A9588" t="s">
        <v>4</v>
      </c>
      <c r="B9588" s="4" t="s">
        <v>5</v>
      </c>
      <c r="C9588" s="4" t="s">
        <v>7</v>
      </c>
      <c r="D9588" s="4" t="s">
        <v>10</v>
      </c>
      <c r="E9588" s="4" t="s">
        <v>8</v>
      </c>
    </row>
    <row r="9589" spans="1:15">
      <c r="A9589" t="n">
        <v>89150</v>
      </c>
      <c r="B9589" s="32" t="n">
        <v>51</v>
      </c>
      <c r="C9589" s="7" t="n">
        <v>4</v>
      </c>
      <c r="D9589" s="7" t="n">
        <v>3</v>
      </c>
      <c r="E9589" s="7" t="s">
        <v>58</v>
      </c>
    </row>
    <row r="9590" spans="1:15">
      <c r="A9590" t="s">
        <v>4</v>
      </c>
      <c r="B9590" s="4" t="s">
        <v>5</v>
      </c>
      <c r="C9590" s="4" t="s">
        <v>10</v>
      </c>
    </row>
    <row r="9591" spans="1:15">
      <c r="A9591" t="n">
        <v>89164</v>
      </c>
      <c r="B9591" s="27" t="n">
        <v>16</v>
      </c>
      <c r="C9591" s="7" t="n">
        <v>0</v>
      </c>
    </row>
    <row r="9592" spans="1:15">
      <c r="A9592" t="s">
        <v>4</v>
      </c>
      <c r="B9592" s="4" t="s">
        <v>5</v>
      </c>
      <c r="C9592" s="4" t="s">
        <v>10</v>
      </c>
      <c r="D9592" s="4" t="s">
        <v>59</v>
      </c>
      <c r="E9592" s="4" t="s">
        <v>7</v>
      </c>
      <c r="F9592" s="4" t="s">
        <v>7</v>
      </c>
    </row>
    <row r="9593" spans="1:15">
      <c r="A9593" t="n">
        <v>89167</v>
      </c>
      <c r="B9593" s="37" t="n">
        <v>26</v>
      </c>
      <c r="C9593" s="7" t="n">
        <v>3</v>
      </c>
      <c r="D9593" s="7" t="s">
        <v>822</v>
      </c>
      <c r="E9593" s="7" t="n">
        <v>2</v>
      </c>
      <c r="F9593" s="7" t="n">
        <v>0</v>
      </c>
    </row>
    <row r="9594" spans="1:15">
      <c r="A9594" t="s">
        <v>4</v>
      </c>
      <c r="B9594" s="4" t="s">
        <v>5</v>
      </c>
    </row>
    <row r="9595" spans="1:15">
      <c r="A9595" t="n">
        <v>89274</v>
      </c>
      <c r="B9595" s="38" t="n">
        <v>28</v>
      </c>
    </row>
    <row r="9596" spans="1:15">
      <c r="A9596" t="s">
        <v>4</v>
      </c>
      <c r="B9596" s="4" t="s">
        <v>5</v>
      </c>
      <c r="C9596" s="4" t="s">
        <v>10</v>
      </c>
      <c r="D9596" s="4" t="s">
        <v>7</v>
      </c>
      <c r="E9596" s="4" t="s">
        <v>15</v>
      </c>
      <c r="F9596" s="4" t="s">
        <v>10</v>
      </c>
    </row>
    <row r="9597" spans="1:15">
      <c r="A9597" t="n">
        <v>89275</v>
      </c>
      <c r="B9597" s="39" t="n">
        <v>59</v>
      </c>
      <c r="C9597" s="7" t="n">
        <v>3</v>
      </c>
      <c r="D9597" s="7" t="n">
        <v>9</v>
      </c>
      <c r="E9597" s="7" t="n">
        <v>0.150000005960464</v>
      </c>
      <c r="F9597" s="7" t="n">
        <v>0</v>
      </c>
    </row>
    <row r="9598" spans="1:15">
      <c r="A9598" t="s">
        <v>4</v>
      </c>
      <c r="B9598" s="4" t="s">
        <v>5</v>
      </c>
      <c r="C9598" s="4" t="s">
        <v>10</v>
      </c>
    </row>
    <row r="9599" spans="1:15">
      <c r="A9599" t="n">
        <v>89285</v>
      </c>
      <c r="B9599" s="27" t="n">
        <v>16</v>
      </c>
      <c r="C9599" s="7" t="n">
        <v>1500</v>
      </c>
    </row>
    <row r="9600" spans="1:15">
      <c r="A9600" t="s">
        <v>4</v>
      </c>
      <c r="B9600" s="4" t="s">
        <v>5</v>
      </c>
      <c r="C9600" s="4" t="s">
        <v>7</v>
      </c>
      <c r="D9600" s="4" t="s">
        <v>10</v>
      </c>
      <c r="E9600" s="4" t="s">
        <v>10</v>
      </c>
      <c r="F9600" s="4" t="s">
        <v>7</v>
      </c>
    </row>
    <row r="9601" spans="1:6">
      <c r="A9601" t="n">
        <v>89288</v>
      </c>
      <c r="B9601" s="42" t="n">
        <v>25</v>
      </c>
      <c r="C9601" s="7" t="n">
        <v>1</v>
      </c>
      <c r="D9601" s="7" t="n">
        <v>65535</v>
      </c>
      <c r="E9601" s="7" t="n">
        <v>500</v>
      </c>
      <c r="F9601" s="7" t="n">
        <v>0</v>
      </c>
    </row>
    <row r="9602" spans="1:6">
      <c r="A9602" t="s">
        <v>4</v>
      </c>
      <c r="B9602" s="4" t="s">
        <v>5</v>
      </c>
      <c r="C9602" s="4" t="s">
        <v>7</v>
      </c>
      <c r="D9602" s="4" t="s">
        <v>10</v>
      </c>
      <c r="E9602" s="4" t="s">
        <v>10</v>
      </c>
    </row>
    <row r="9603" spans="1:6">
      <c r="A9603" t="n">
        <v>89295</v>
      </c>
      <c r="B9603" s="42" t="n">
        <v>25</v>
      </c>
      <c r="C9603" s="7" t="n">
        <v>2</v>
      </c>
      <c r="D9603" s="7" t="n">
        <v>600</v>
      </c>
      <c r="E9603" s="7" t="n">
        <v>173</v>
      </c>
    </row>
    <row r="9604" spans="1:6">
      <c r="A9604" t="s">
        <v>4</v>
      </c>
      <c r="B9604" s="4" t="s">
        <v>5</v>
      </c>
      <c r="C9604" s="4" t="s">
        <v>7</v>
      </c>
      <c r="D9604" s="4" t="s">
        <v>10</v>
      </c>
    </row>
    <row r="9605" spans="1:6">
      <c r="A9605" t="n">
        <v>89301</v>
      </c>
      <c r="B9605" s="41" t="n">
        <v>58</v>
      </c>
      <c r="C9605" s="7" t="n">
        <v>10</v>
      </c>
      <c r="D9605" s="7" t="n">
        <v>300</v>
      </c>
    </row>
    <row r="9606" spans="1:6">
      <c r="A9606" t="s">
        <v>4</v>
      </c>
      <c r="B9606" s="4" t="s">
        <v>5</v>
      </c>
      <c r="C9606" s="4" t="s">
        <v>7</v>
      </c>
      <c r="D9606" s="4" t="s">
        <v>10</v>
      </c>
    </row>
    <row r="9607" spans="1:6">
      <c r="A9607" t="n">
        <v>89305</v>
      </c>
      <c r="B9607" s="41" t="n">
        <v>58</v>
      </c>
      <c r="C9607" s="7" t="n">
        <v>12</v>
      </c>
      <c r="D9607" s="7" t="n">
        <v>0</v>
      </c>
    </row>
    <row r="9608" spans="1:6">
      <c r="A9608" t="s">
        <v>4</v>
      </c>
      <c r="B9608" s="4" t="s">
        <v>5</v>
      </c>
      <c r="C9608" s="4" t="s">
        <v>10</v>
      </c>
      <c r="D9608" s="4" t="s">
        <v>7</v>
      </c>
      <c r="E9608" s="4" t="s">
        <v>8</v>
      </c>
      <c r="F9608" s="4" t="s">
        <v>15</v>
      </c>
      <c r="G9608" s="4" t="s">
        <v>15</v>
      </c>
      <c r="H9608" s="4" t="s">
        <v>15</v>
      </c>
    </row>
    <row r="9609" spans="1:6">
      <c r="A9609" t="n">
        <v>89309</v>
      </c>
      <c r="B9609" s="30" t="n">
        <v>48</v>
      </c>
      <c r="C9609" s="7" t="n">
        <v>0</v>
      </c>
      <c r="D9609" s="7" t="n">
        <v>0</v>
      </c>
      <c r="E9609" s="7" t="s">
        <v>387</v>
      </c>
      <c r="F9609" s="7" t="n">
        <v>0</v>
      </c>
      <c r="G9609" s="7" t="n">
        <v>1</v>
      </c>
      <c r="H9609" s="7" t="n">
        <v>0</v>
      </c>
    </row>
    <row r="9610" spans="1:6">
      <c r="A9610" t="s">
        <v>4</v>
      </c>
      <c r="B9610" s="4" t="s">
        <v>5</v>
      </c>
      <c r="C9610" s="4" t="s">
        <v>10</v>
      </c>
      <c r="D9610" s="4" t="s">
        <v>7</v>
      </c>
      <c r="E9610" s="4" t="s">
        <v>8</v>
      </c>
      <c r="F9610" s="4" t="s">
        <v>15</v>
      </c>
      <c r="G9610" s="4" t="s">
        <v>15</v>
      </c>
      <c r="H9610" s="4" t="s">
        <v>15</v>
      </c>
    </row>
    <row r="9611" spans="1:6">
      <c r="A9611" t="n">
        <v>89335</v>
      </c>
      <c r="B9611" s="30" t="n">
        <v>48</v>
      </c>
      <c r="C9611" s="7" t="n">
        <v>3</v>
      </c>
      <c r="D9611" s="7" t="n">
        <v>0</v>
      </c>
      <c r="E9611" s="7" t="s">
        <v>387</v>
      </c>
      <c r="F9611" s="7" t="n">
        <v>0</v>
      </c>
      <c r="G9611" s="7" t="n">
        <v>1</v>
      </c>
      <c r="H9611" s="7" t="n">
        <v>0</v>
      </c>
    </row>
    <row r="9612" spans="1:6">
      <c r="A9612" t="s">
        <v>4</v>
      </c>
      <c r="B9612" s="4" t="s">
        <v>5</v>
      </c>
      <c r="C9612" s="4" t="s">
        <v>7</v>
      </c>
      <c r="D9612" s="4" t="s">
        <v>10</v>
      </c>
      <c r="E9612" s="4" t="s">
        <v>16</v>
      </c>
      <c r="F9612" s="4" t="s">
        <v>10</v>
      </c>
      <c r="G9612" s="4" t="s">
        <v>10</v>
      </c>
      <c r="H9612" s="4" t="s">
        <v>16</v>
      </c>
      <c r="I9612" s="4" t="s">
        <v>16</v>
      </c>
    </row>
    <row r="9613" spans="1:6">
      <c r="A9613" t="n">
        <v>89361</v>
      </c>
      <c r="B9613" s="90" t="n">
        <v>69</v>
      </c>
      <c r="C9613" s="7" t="n">
        <v>0</v>
      </c>
      <c r="D9613" s="7" t="n">
        <v>3</v>
      </c>
      <c r="E9613" s="7" t="n">
        <v>1106247680</v>
      </c>
      <c r="F9613" s="7" t="n">
        <v>65286</v>
      </c>
      <c r="G9613" s="7" t="n">
        <v>16</v>
      </c>
      <c r="H9613" s="7" t="n">
        <v>0</v>
      </c>
      <c r="I9613" s="7" t="n">
        <v>-1116355953</v>
      </c>
    </row>
    <row r="9614" spans="1:6">
      <c r="A9614" t="s">
        <v>4</v>
      </c>
      <c r="B9614" s="4" t="s">
        <v>5</v>
      </c>
      <c r="C9614" s="4" t="s">
        <v>7</v>
      </c>
      <c r="D9614" s="4" t="s">
        <v>10</v>
      </c>
      <c r="E9614" s="4" t="s">
        <v>16</v>
      </c>
      <c r="F9614" s="4" t="s">
        <v>10</v>
      </c>
      <c r="G9614" s="4" t="s">
        <v>10</v>
      </c>
      <c r="H9614" s="4" t="s">
        <v>16</v>
      </c>
      <c r="I9614" s="4" t="s">
        <v>16</v>
      </c>
    </row>
    <row r="9615" spans="1:6">
      <c r="A9615" t="n">
        <v>89381</v>
      </c>
      <c r="B9615" s="90" t="n">
        <v>69</v>
      </c>
      <c r="C9615" s="7" t="n">
        <v>0</v>
      </c>
      <c r="D9615" s="7" t="n">
        <v>0</v>
      </c>
      <c r="E9615" s="7" t="n">
        <v>-1041235968</v>
      </c>
      <c r="F9615" s="7" t="n">
        <v>250</v>
      </c>
      <c r="G9615" s="7" t="n">
        <v>16</v>
      </c>
      <c r="H9615" s="7" t="n">
        <v>0</v>
      </c>
      <c r="I9615" s="7" t="n">
        <v>-1106960712</v>
      </c>
    </row>
    <row r="9616" spans="1:6">
      <c r="A9616" t="s">
        <v>4</v>
      </c>
      <c r="B9616" s="4" t="s">
        <v>5</v>
      </c>
      <c r="C9616" s="4" t="s">
        <v>7</v>
      </c>
      <c r="D9616" s="4" t="s">
        <v>10</v>
      </c>
      <c r="E9616" s="4" t="s">
        <v>16</v>
      </c>
      <c r="F9616" s="4" t="s">
        <v>16</v>
      </c>
      <c r="G9616" s="4" t="s">
        <v>16</v>
      </c>
      <c r="H9616" s="4" t="s">
        <v>16</v>
      </c>
      <c r="I9616" s="4" t="s">
        <v>10</v>
      </c>
      <c r="J9616" s="4" t="s">
        <v>7</v>
      </c>
    </row>
    <row r="9617" spans="1:10">
      <c r="A9617" t="n">
        <v>89401</v>
      </c>
      <c r="B9617" s="90" t="n">
        <v>69</v>
      </c>
      <c r="C9617" s="7" t="n">
        <v>3</v>
      </c>
      <c r="D9617" s="7" t="n">
        <v>0</v>
      </c>
      <c r="E9617" s="7" t="n">
        <v>1065353216</v>
      </c>
      <c r="F9617" s="7" t="n">
        <v>1065353216</v>
      </c>
      <c r="G9617" s="7" t="n">
        <v>1065353216</v>
      </c>
      <c r="H9617" s="7" t="n">
        <v>0</v>
      </c>
      <c r="I9617" s="7" t="n">
        <v>0</v>
      </c>
      <c r="J9617" s="7" t="n">
        <v>3</v>
      </c>
    </row>
    <row r="9618" spans="1:10">
      <c r="A9618" t="s">
        <v>4</v>
      </c>
      <c r="B9618" s="4" t="s">
        <v>5</v>
      </c>
      <c r="C9618" s="4" t="s">
        <v>7</v>
      </c>
      <c r="D9618" s="4" t="s">
        <v>10</v>
      </c>
      <c r="E9618" s="4" t="s">
        <v>16</v>
      </c>
      <c r="F9618" s="4" t="s">
        <v>16</v>
      </c>
      <c r="G9618" s="4" t="s">
        <v>16</v>
      </c>
      <c r="H9618" s="4" t="s">
        <v>16</v>
      </c>
      <c r="I9618" s="4" t="s">
        <v>10</v>
      </c>
      <c r="J9618" s="4" t="s">
        <v>7</v>
      </c>
    </row>
    <row r="9619" spans="1:10">
      <c r="A9619" t="n">
        <v>89424</v>
      </c>
      <c r="B9619" s="90" t="n">
        <v>69</v>
      </c>
      <c r="C9619" s="7" t="n">
        <v>3</v>
      </c>
      <c r="D9619" s="7" t="n">
        <v>3</v>
      </c>
      <c r="E9619" s="7" t="n">
        <v>1065353216</v>
      </c>
      <c r="F9619" s="7" t="n">
        <v>1065353216</v>
      </c>
      <c r="G9619" s="7" t="n">
        <v>1065353216</v>
      </c>
      <c r="H9619" s="7" t="n">
        <v>0</v>
      </c>
      <c r="I9619" s="7" t="n">
        <v>0</v>
      </c>
      <c r="J9619" s="7" t="n">
        <v>3</v>
      </c>
    </row>
    <row r="9620" spans="1:10">
      <c r="A9620" t="s">
        <v>4</v>
      </c>
      <c r="B9620" s="4" t="s">
        <v>5</v>
      </c>
      <c r="C9620" s="4" t="s">
        <v>7</v>
      </c>
      <c r="D9620" s="4" t="s">
        <v>10</v>
      </c>
      <c r="E9620" s="4" t="s">
        <v>16</v>
      </c>
      <c r="F9620" s="4" t="s">
        <v>16</v>
      </c>
      <c r="G9620" s="4" t="s">
        <v>16</v>
      </c>
      <c r="H9620" s="4" t="s">
        <v>16</v>
      </c>
      <c r="I9620" s="4" t="s">
        <v>10</v>
      </c>
      <c r="J9620" s="4" t="s">
        <v>7</v>
      </c>
    </row>
    <row r="9621" spans="1:10">
      <c r="A9621" t="n">
        <v>89447</v>
      </c>
      <c r="B9621" s="90" t="n">
        <v>69</v>
      </c>
      <c r="C9621" s="7" t="n">
        <v>3</v>
      </c>
      <c r="D9621" s="7" t="n">
        <v>0</v>
      </c>
      <c r="E9621" s="7" t="n">
        <v>1065353216</v>
      </c>
      <c r="F9621" s="7" t="n">
        <v>1065353216</v>
      </c>
      <c r="G9621" s="7" t="n">
        <v>1065353216</v>
      </c>
      <c r="H9621" s="7" t="n">
        <v>1065353216</v>
      </c>
      <c r="I9621" s="7" t="n">
        <v>500</v>
      </c>
      <c r="J9621" s="7" t="n">
        <v>3</v>
      </c>
    </row>
    <row r="9622" spans="1:10">
      <c r="A9622" t="s">
        <v>4</v>
      </c>
      <c r="B9622" s="4" t="s">
        <v>5</v>
      </c>
      <c r="C9622" s="4" t="s">
        <v>7</v>
      </c>
      <c r="D9622" s="4" t="s">
        <v>10</v>
      </c>
      <c r="E9622" s="4" t="s">
        <v>16</v>
      </c>
      <c r="F9622" s="4" t="s">
        <v>16</v>
      </c>
      <c r="G9622" s="4" t="s">
        <v>16</v>
      </c>
      <c r="H9622" s="4" t="s">
        <v>16</v>
      </c>
      <c r="I9622" s="4" t="s">
        <v>10</v>
      </c>
      <c r="J9622" s="4" t="s">
        <v>7</v>
      </c>
    </row>
    <row r="9623" spans="1:10">
      <c r="A9623" t="n">
        <v>89470</v>
      </c>
      <c r="B9623" s="90" t="n">
        <v>69</v>
      </c>
      <c r="C9623" s="7" t="n">
        <v>3</v>
      </c>
      <c r="D9623" s="7" t="n">
        <v>3</v>
      </c>
      <c r="E9623" s="7" t="n">
        <v>1065353216</v>
      </c>
      <c r="F9623" s="7" t="n">
        <v>1065353216</v>
      </c>
      <c r="G9623" s="7" t="n">
        <v>1065353216</v>
      </c>
      <c r="H9623" s="7" t="n">
        <v>1065353216</v>
      </c>
      <c r="I9623" s="7" t="n">
        <v>500</v>
      </c>
      <c r="J9623" s="7" t="n">
        <v>3</v>
      </c>
    </row>
    <row r="9624" spans="1:10">
      <c r="A9624" t="s">
        <v>4</v>
      </c>
      <c r="B9624" s="4" t="s">
        <v>5</v>
      </c>
      <c r="C9624" s="4" t="s">
        <v>7</v>
      </c>
      <c r="D9624" s="4" t="s">
        <v>7</v>
      </c>
    </row>
    <row r="9625" spans="1:10">
      <c r="A9625" t="n">
        <v>89493</v>
      </c>
      <c r="B9625" s="17" t="n">
        <v>49</v>
      </c>
      <c r="C9625" s="7" t="n">
        <v>2</v>
      </c>
      <c r="D9625" s="7" t="n">
        <v>0</v>
      </c>
    </row>
    <row r="9626" spans="1:10">
      <c r="A9626" t="s">
        <v>4</v>
      </c>
      <c r="B9626" s="4" t="s">
        <v>5</v>
      </c>
      <c r="C9626" s="4" t="s">
        <v>7</v>
      </c>
      <c r="D9626" s="4" t="s">
        <v>10</v>
      </c>
      <c r="E9626" s="4" t="s">
        <v>16</v>
      </c>
      <c r="F9626" s="4" t="s">
        <v>10</v>
      </c>
      <c r="G9626" s="4" t="s">
        <v>16</v>
      </c>
      <c r="H9626" s="4" t="s">
        <v>7</v>
      </c>
    </row>
    <row r="9627" spans="1:10">
      <c r="A9627" t="n">
        <v>89496</v>
      </c>
      <c r="B9627" s="17" t="n">
        <v>49</v>
      </c>
      <c r="C9627" s="7" t="n">
        <v>0</v>
      </c>
      <c r="D9627" s="7" t="n">
        <v>120</v>
      </c>
      <c r="E9627" s="7" t="n">
        <v>1065353216</v>
      </c>
      <c r="F9627" s="7" t="n">
        <v>0</v>
      </c>
      <c r="G9627" s="7" t="n">
        <v>0</v>
      </c>
      <c r="H9627" s="7" t="n">
        <v>0</v>
      </c>
    </row>
    <row r="9628" spans="1:10">
      <c r="A9628" t="s">
        <v>4</v>
      </c>
      <c r="B9628" s="4" t="s">
        <v>5</v>
      </c>
      <c r="C9628" s="4" t="s">
        <v>10</v>
      </c>
    </row>
    <row r="9629" spans="1:10">
      <c r="A9629" t="n">
        <v>89511</v>
      </c>
      <c r="B9629" s="27" t="n">
        <v>16</v>
      </c>
      <c r="C9629" s="7" t="n">
        <v>800</v>
      </c>
    </row>
    <row r="9630" spans="1:10">
      <c r="A9630" t="s">
        <v>4</v>
      </c>
      <c r="B9630" s="4" t="s">
        <v>5</v>
      </c>
      <c r="C9630" s="4" t="s">
        <v>7</v>
      </c>
      <c r="D9630" s="4" t="s">
        <v>10</v>
      </c>
      <c r="E9630" s="4" t="s">
        <v>8</v>
      </c>
    </row>
    <row r="9631" spans="1:10">
      <c r="A9631" t="n">
        <v>89514</v>
      </c>
      <c r="B9631" s="32" t="n">
        <v>51</v>
      </c>
      <c r="C9631" s="7" t="n">
        <v>4</v>
      </c>
      <c r="D9631" s="7" t="n">
        <v>0</v>
      </c>
      <c r="E9631" s="7" t="s">
        <v>68</v>
      </c>
    </row>
    <row r="9632" spans="1:10">
      <c r="A9632" t="s">
        <v>4</v>
      </c>
      <c r="B9632" s="4" t="s">
        <v>5</v>
      </c>
      <c r="C9632" s="4" t="s">
        <v>10</v>
      </c>
    </row>
    <row r="9633" spans="1:10">
      <c r="A9633" t="n">
        <v>89527</v>
      </c>
      <c r="B9633" s="27" t="n">
        <v>16</v>
      </c>
      <c r="C9633" s="7" t="n">
        <v>0</v>
      </c>
    </row>
    <row r="9634" spans="1:10">
      <c r="A9634" t="s">
        <v>4</v>
      </c>
      <c r="B9634" s="4" t="s">
        <v>5</v>
      </c>
      <c r="C9634" s="4" t="s">
        <v>10</v>
      </c>
      <c r="D9634" s="4" t="s">
        <v>59</v>
      </c>
      <c r="E9634" s="4" t="s">
        <v>7</v>
      </c>
      <c r="F9634" s="4" t="s">
        <v>7</v>
      </c>
    </row>
    <row r="9635" spans="1:10">
      <c r="A9635" t="n">
        <v>89530</v>
      </c>
      <c r="B9635" s="37" t="n">
        <v>26</v>
      </c>
      <c r="C9635" s="7" t="n">
        <v>0</v>
      </c>
      <c r="D9635" s="7" t="s">
        <v>823</v>
      </c>
      <c r="E9635" s="7" t="n">
        <v>2</v>
      </c>
      <c r="F9635" s="7" t="n">
        <v>0</v>
      </c>
    </row>
    <row r="9636" spans="1:10">
      <c r="A9636" t="s">
        <v>4</v>
      </c>
      <c r="B9636" s="4" t="s">
        <v>5</v>
      </c>
    </row>
    <row r="9637" spans="1:10">
      <c r="A9637" t="n">
        <v>89571</v>
      </c>
      <c r="B9637" s="38" t="n">
        <v>28</v>
      </c>
    </row>
    <row r="9638" spans="1:10">
      <c r="A9638" t="s">
        <v>4</v>
      </c>
      <c r="B9638" s="4" t="s">
        <v>5</v>
      </c>
      <c r="C9638" s="4" t="s">
        <v>7</v>
      </c>
      <c r="D9638" s="4" t="s">
        <v>10</v>
      </c>
      <c r="E9638" s="4" t="s">
        <v>8</v>
      </c>
    </row>
    <row r="9639" spans="1:10">
      <c r="A9639" t="n">
        <v>89572</v>
      </c>
      <c r="B9639" s="32" t="n">
        <v>51</v>
      </c>
      <c r="C9639" s="7" t="n">
        <v>4</v>
      </c>
      <c r="D9639" s="7" t="n">
        <v>3</v>
      </c>
      <c r="E9639" s="7" t="s">
        <v>317</v>
      </c>
    </row>
    <row r="9640" spans="1:10">
      <c r="A9640" t="s">
        <v>4</v>
      </c>
      <c r="B9640" s="4" t="s">
        <v>5</v>
      </c>
      <c r="C9640" s="4" t="s">
        <v>10</v>
      </c>
    </row>
    <row r="9641" spans="1:10">
      <c r="A9641" t="n">
        <v>89586</v>
      </c>
      <c r="B9641" s="27" t="n">
        <v>16</v>
      </c>
      <c r="C9641" s="7" t="n">
        <v>0</v>
      </c>
    </row>
    <row r="9642" spans="1:10">
      <c r="A9642" t="s">
        <v>4</v>
      </c>
      <c r="B9642" s="4" t="s">
        <v>5</v>
      </c>
      <c r="C9642" s="4" t="s">
        <v>10</v>
      </c>
      <c r="D9642" s="4" t="s">
        <v>59</v>
      </c>
      <c r="E9642" s="4" t="s">
        <v>7</v>
      </c>
      <c r="F9642" s="4" t="s">
        <v>7</v>
      </c>
      <c r="G9642" s="4" t="s">
        <v>59</v>
      </c>
      <c r="H9642" s="4" t="s">
        <v>7</v>
      </c>
      <c r="I9642" s="4" t="s">
        <v>7</v>
      </c>
      <c r="J9642" s="4" t="s">
        <v>59</v>
      </c>
      <c r="K9642" s="4" t="s">
        <v>7</v>
      </c>
      <c r="L9642" s="4" t="s">
        <v>7</v>
      </c>
    </row>
    <row r="9643" spans="1:10">
      <c r="A9643" t="n">
        <v>89589</v>
      </c>
      <c r="B9643" s="37" t="n">
        <v>26</v>
      </c>
      <c r="C9643" s="7" t="n">
        <v>3</v>
      </c>
      <c r="D9643" s="7" t="s">
        <v>824</v>
      </c>
      <c r="E9643" s="7" t="n">
        <v>2</v>
      </c>
      <c r="F9643" s="7" t="n">
        <v>3</v>
      </c>
      <c r="G9643" s="7" t="s">
        <v>825</v>
      </c>
      <c r="H9643" s="7" t="n">
        <v>2</v>
      </c>
      <c r="I9643" s="7" t="n">
        <v>3</v>
      </c>
      <c r="J9643" s="7" t="s">
        <v>826</v>
      </c>
      <c r="K9643" s="7" t="n">
        <v>2</v>
      </c>
      <c r="L9643" s="7" t="n">
        <v>0</v>
      </c>
    </row>
    <row r="9644" spans="1:10">
      <c r="A9644" t="s">
        <v>4</v>
      </c>
      <c r="B9644" s="4" t="s">
        <v>5</v>
      </c>
    </row>
    <row r="9645" spans="1:10">
      <c r="A9645" t="n">
        <v>89885</v>
      </c>
      <c r="B9645" s="38" t="n">
        <v>28</v>
      </c>
    </row>
    <row r="9646" spans="1:10">
      <c r="A9646" t="s">
        <v>4</v>
      </c>
      <c r="B9646" s="4" t="s">
        <v>5</v>
      </c>
      <c r="C9646" s="4" t="s">
        <v>7</v>
      </c>
      <c r="D9646" s="4" t="s">
        <v>10</v>
      </c>
      <c r="E9646" s="4" t="s">
        <v>8</v>
      </c>
    </row>
    <row r="9647" spans="1:10">
      <c r="A9647" t="n">
        <v>89886</v>
      </c>
      <c r="B9647" s="32" t="n">
        <v>51</v>
      </c>
      <c r="C9647" s="7" t="n">
        <v>4</v>
      </c>
      <c r="D9647" s="7" t="n">
        <v>0</v>
      </c>
      <c r="E9647" s="7" t="s">
        <v>58</v>
      </c>
    </row>
    <row r="9648" spans="1:10">
      <c r="A9648" t="s">
        <v>4</v>
      </c>
      <c r="B9648" s="4" t="s">
        <v>5</v>
      </c>
      <c r="C9648" s="4" t="s">
        <v>10</v>
      </c>
    </row>
    <row r="9649" spans="1:12">
      <c r="A9649" t="n">
        <v>89900</v>
      </c>
      <c r="B9649" s="27" t="n">
        <v>16</v>
      </c>
      <c r="C9649" s="7" t="n">
        <v>0</v>
      </c>
    </row>
    <row r="9650" spans="1:12">
      <c r="A9650" t="s">
        <v>4</v>
      </c>
      <c r="B9650" s="4" t="s">
        <v>5</v>
      </c>
      <c r="C9650" s="4" t="s">
        <v>10</v>
      </c>
      <c r="D9650" s="4" t="s">
        <v>59</v>
      </c>
      <c r="E9650" s="4" t="s">
        <v>7</v>
      </c>
      <c r="F9650" s="4" t="s">
        <v>7</v>
      </c>
      <c r="G9650" s="4" t="s">
        <v>59</v>
      </c>
      <c r="H9650" s="4" t="s">
        <v>7</v>
      </c>
      <c r="I9650" s="4" t="s">
        <v>7</v>
      </c>
      <c r="J9650" s="4" t="s">
        <v>59</v>
      </c>
      <c r="K9650" s="4" t="s">
        <v>7</v>
      </c>
      <c r="L9650" s="4" t="s">
        <v>7</v>
      </c>
    </row>
    <row r="9651" spans="1:12">
      <c r="A9651" t="n">
        <v>89903</v>
      </c>
      <c r="B9651" s="37" t="n">
        <v>26</v>
      </c>
      <c r="C9651" s="7" t="n">
        <v>0</v>
      </c>
      <c r="D9651" s="7" t="s">
        <v>827</v>
      </c>
      <c r="E9651" s="7" t="n">
        <v>2</v>
      </c>
      <c r="F9651" s="7" t="n">
        <v>3</v>
      </c>
      <c r="G9651" s="7" t="s">
        <v>828</v>
      </c>
      <c r="H9651" s="7" t="n">
        <v>2</v>
      </c>
      <c r="I9651" s="7" t="n">
        <v>3</v>
      </c>
      <c r="J9651" s="7" t="s">
        <v>829</v>
      </c>
      <c r="K9651" s="7" t="n">
        <v>2</v>
      </c>
      <c r="L9651" s="7" t="n">
        <v>0</v>
      </c>
    </row>
    <row r="9652" spans="1:12">
      <c r="A9652" t="s">
        <v>4</v>
      </c>
      <c r="B9652" s="4" t="s">
        <v>5</v>
      </c>
    </row>
    <row r="9653" spans="1:12">
      <c r="A9653" t="n">
        <v>90153</v>
      </c>
      <c r="B9653" s="38" t="n">
        <v>28</v>
      </c>
    </row>
    <row r="9654" spans="1:12">
      <c r="A9654" t="s">
        <v>4</v>
      </c>
      <c r="B9654" s="4" t="s">
        <v>5</v>
      </c>
      <c r="C9654" s="4" t="s">
        <v>7</v>
      </c>
      <c r="D9654" s="4" t="s">
        <v>10</v>
      </c>
      <c r="E9654" s="4" t="s">
        <v>8</v>
      </c>
    </row>
    <row r="9655" spans="1:12">
      <c r="A9655" t="n">
        <v>90154</v>
      </c>
      <c r="B9655" s="32" t="n">
        <v>51</v>
      </c>
      <c r="C9655" s="7" t="n">
        <v>4</v>
      </c>
      <c r="D9655" s="7" t="n">
        <v>3</v>
      </c>
      <c r="E9655" s="7" t="s">
        <v>189</v>
      </c>
    </row>
    <row r="9656" spans="1:12">
      <c r="A9656" t="s">
        <v>4</v>
      </c>
      <c r="B9656" s="4" t="s">
        <v>5</v>
      </c>
      <c r="C9656" s="4" t="s">
        <v>10</v>
      </c>
    </row>
    <row r="9657" spans="1:12">
      <c r="A9657" t="n">
        <v>90168</v>
      </c>
      <c r="B9657" s="27" t="n">
        <v>16</v>
      </c>
      <c r="C9657" s="7" t="n">
        <v>0</v>
      </c>
    </row>
    <row r="9658" spans="1:12">
      <c r="A9658" t="s">
        <v>4</v>
      </c>
      <c r="B9658" s="4" t="s">
        <v>5</v>
      </c>
      <c r="C9658" s="4" t="s">
        <v>10</v>
      </c>
      <c r="D9658" s="4" t="s">
        <v>59</v>
      </c>
      <c r="E9658" s="4" t="s">
        <v>7</v>
      </c>
      <c r="F9658" s="4" t="s">
        <v>7</v>
      </c>
      <c r="G9658" s="4" t="s">
        <v>59</v>
      </c>
      <c r="H9658" s="4" t="s">
        <v>7</v>
      </c>
      <c r="I9658" s="4" t="s">
        <v>7</v>
      </c>
      <c r="J9658" s="4" t="s">
        <v>59</v>
      </c>
      <c r="K9658" s="4" t="s">
        <v>7</v>
      </c>
      <c r="L9658" s="4" t="s">
        <v>7</v>
      </c>
    </row>
    <row r="9659" spans="1:12">
      <c r="A9659" t="n">
        <v>90171</v>
      </c>
      <c r="B9659" s="37" t="n">
        <v>26</v>
      </c>
      <c r="C9659" s="7" t="n">
        <v>3</v>
      </c>
      <c r="D9659" s="7" t="s">
        <v>830</v>
      </c>
      <c r="E9659" s="7" t="n">
        <v>2</v>
      </c>
      <c r="F9659" s="7" t="n">
        <v>3</v>
      </c>
      <c r="G9659" s="7" t="s">
        <v>831</v>
      </c>
      <c r="H9659" s="7" t="n">
        <v>2</v>
      </c>
      <c r="I9659" s="7" t="n">
        <v>3</v>
      </c>
      <c r="J9659" s="7" t="s">
        <v>832</v>
      </c>
      <c r="K9659" s="7" t="n">
        <v>2</v>
      </c>
      <c r="L9659" s="7" t="n">
        <v>0</v>
      </c>
    </row>
    <row r="9660" spans="1:12">
      <c r="A9660" t="s">
        <v>4</v>
      </c>
      <c r="B9660" s="4" t="s">
        <v>5</v>
      </c>
    </row>
    <row r="9661" spans="1:12">
      <c r="A9661" t="n">
        <v>90315</v>
      </c>
      <c r="B9661" s="38" t="n">
        <v>28</v>
      </c>
    </row>
    <row r="9662" spans="1:12">
      <c r="A9662" t="s">
        <v>4</v>
      </c>
      <c r="B9662" s="4" t="s">
        <v>5</v>
      </c>
      <c r="C9662" s="4" t="s">
        <v>7</v>
      </c>
      <c r="D9662" s="4" t="s">
        <v>10</v>
      </c>
      <c r="E9662" s="4" t="s">
        <v>8</v>
      </c>
    </row>
    <row r="9663" spans="1:12">
      <c r="A9663" t="n">
        <v>90316</v>
      </c>
      <c r="B9663" s="32" t="n">
        <v>51</v>
      </c>
      <c r="C9663" s="7" t="n">
        <v>4</v>
      </c>
      <c r="D9663" s="7" t="n">
        <v>0</v>
      </c>
      <c r="E9663" s="7" t="s">
        <v>100</v>
      </c>
    </row>
    <row r="9664" spans="1:12">
      <c r="A9664" t="s">
        <v>4</v>
      </c>
      <c r="B9664" s="4" t="s">
        <v>5</v>
      </c>
      <c r="C9664" s="4" t="s">
        <v>10</v>
      </c>
    </row>
    <row r="9665" spans="1:12">
      <c r="A9665" t="n">
        <v>90329</v>
      </c>
      <c r="B9665" s="27" t="n">
        <v>16</v>
      </c>
      <c r="C9665" s="7" t="n">
        <v>0</v>
      </c>
    </row>
    <row r="9666" spans="1:12">
      <c r="A9666" t="s">
        <v>4</v>
      </c>
      <c r="B9666" s="4" t="s">
        <v>5</v>
      </c>
      <c r="C9666" s="4" t="s">
        <v>10</v>
      </c>
      <c r="D9666" s="4" t="s">
        <v>59</v>
      </c>
      <c r="E9666" s="4" t="s">
        <v>7</v>
      </c>
      <c r="F9666" s="4" t="s">
        <v>7</v>
      </c>
    </row>
    <row r="9667" spans="1:12">
      <c r="A9667" t="n">
        <v>90332</v>
      </c>
      <c r="B9667" s="37" t="n">
        <v>26</v>
      </c>
      <c r="C9667" s="7" t="n">
        <v>0</v>
      </c>
      <c r="D9667" s="7" t="s">
        <v>833</v>
      </c>
      <c r="E9667" s="7" t="n">
        <v>2</v>
      </c>
      <c r="F9667" s="7" t="n">
        <v>0</v>
      </c>
    </row>
    <row r="9668" spans="1:12">
      <c r="A9668" t="s">
        <v>4</v>
      </c>
      <c r="B9668" s="4" t="s">
        <v>5</v>
      </c>
    </row>
    <row r="9669" spans="1:12">
      <c r="A9669" t="n">
        <v>90405</v>
      </c>
      <c r="B9669" s="38" t="n">
        <v>28</v>
      </c>
    </row>
    <row r="9670" spans="1:12">
      <c r="A9670" t="s">
        <v>4</v>
      </c>
      <c r="B9670" s="4" t="s">
        <v>5</v>
      </c>
      <c r="C9670" s="4" t="s">
        <v>7</v>
      </c>
      <c r="D9670" s="4" t="s">
        <v>10</v>
      </c>
      <c r="E9670" s="4" t="s">
        <v>7</v>
      </c>
    </row>
    <row r="9671" spans="1:12">
      <c r="A9671" t="n">
        <v>90406</v>
      </c>
      <c r="B9671" s="17" t="n">
        <v>49</v>
      </c>
      <c r="C9671" s="7" t="n">
        <v>1</v>
      </c>
      <c r="D9671" s="7" t="n">
        <v>4000</v>
      </c>
      <c r="E9671" s="7" t="n">
        <v>0</v>
      </c>
    </row>
    <row r="9672" spans="1:12">
      <c r="A9672" t="s">
        <v>4</v>
      </c>
      <c r="B9672" s="4" t="s">
        <v>5</v>
      </c>
      <c r="C9672" s="4" t="s">
        <v>7</v>
      </c>
      <c r="D9672" s="4" t="s">
        <v>10</v>
      </c>
      <c r="E9672" s="4" t="s">
        <v>16</v>
      </c>
      <c r="F9672" s="4" t="s">
        <v>16</v>
      </c>
      <c r="G9672" s="4" t="s">
        <v>16</v>
      </c>
      <c r="H9672" s="4" t="s">
        <v>16</v>
      </c>
      <c r="I9672" s="4" t="s">
        <v>10</v>
      </c>
      <c r="J9672" s="4" t="s">
        <v>7</v>
      </c>
    </row>
    <row r="9673" spans="1:12">
      <c r="A9673" t="n">
        <v>90411</v>
      </c>
      <c r="B9673" s="90" t="n">
        <v>69</v>
      </c>
      <c r="C9673" s="7" t="n">
        <v>3</v>
      </c>
      <c r="D9673" s="7" t="n">
        <v>0</v>
      </c>
      <c r="E9673" s="7" t="n">
        <v>1065353216</v>
      </c>
      <c r="F9673" s="7" t="n">
        <v>1065353216</v>
      </c>
      <c r="G9673" s="7" t="n">
        <v>1065353216</v>
      </c>
      <c r="H9673" s="7" t="n">
        <v>0</v>
      </c>
      <c r="I9673" s="7" t="n">
        <v>2000</v>
      </c>
      <c r="J9673" s="7" t="n">
        <v>3</v>
      </c>
    </row>
    <row r="9674" spans="1:12">
      <c r="A9674" t="s">
        <v>4</v>
      </c>
      <c r="B9674" s="4" t="s">
        <v>5</v>
      </c>
      <c r="C9674" s="4" t="s">
        <v>7</v>
      </c>
      <c r="D9674" s="4" t="s">
        <v>10</v>
      </c>
      <c r="E9674" s="4" t="s">
        <v>16</v>
      </c>
      <c r="F9674" s="4" t="s">
        <v>16</v>
      </c>
      <c r="G9674" s="4" t="s">
        <v>16</v>
      </c>
      <c r="H9674" s="4" t="s">
        <v>16</v>
      </c>
      <c r="I9674" s="4" t="s">
        <v>10</v>
      </c>
      <c r="J9674" s="4" t="s">
        <v>7</v>
      </c>
    </row>
    <row r="9675" spans="1:12">
      <c r="A9675" t="n">
        <v>90434</v>
      </c>
      <c r="B9675" s="90" t="n">
        <v>69</v>
      </c>
      <c r="C9675" s="7" t="n">
        <v>3</v>
      </c>
      <c r="D9675" s="7" t="n">
        <v>3</v>
      </c>
      <c r="E9675" s="7" t="n">
        <v>1065353216</v>
      </c>
      <c r="F9675" s="7" t="n">
        <v>1065353216</v>
      </c>
      <c r="G9675" s="7" t="n">
        <v>1065353216</v>
      </c>
      <c r="H9675" s="7" t="n">
        <v>0</v>
      </c>
      <c r="I9675" s="7" t="n">
        <v>2000</v>
      </c>
      <c r="J9675" s="7" t="n">
        <v>3</v>
      </c>
    </row>
    <row r="9676" spans="1:12">
      <c r="A9676" t="s">
        <v>4</v>
      </c>
      <c r="B9676" s="4" t="s">
        <v>5</v>
      </c>
      <c r="C9676" s="4" t="s">
        <v>7</v>
      </c>
      <c r="D9676" s="4" t="s">
        <v>10</v>
      </c>
      <c r="E9676" s="4" t="s">
        <v>15</v>
      </c>
    </row>
    <row r="9677" spans="1:12">
      <c r="A9677" t="n">
        <v>90457</v>
      </c>
      <c r="B9677" s="41" t="n">
        <v>58</v>
      </c>
      <c r="C9677" s="7" t="n">
        <v>0</v>
      </c>
      <c r="D9677" s="7" t="n">
        <v>2000</v>
      </c>
      <c r="E9677" s="7" t="n">
        <v>1</v>
      </c>
    </row>
    <row r="9678" spans="1:12">
      <c r="A9678" t="s">
        <v>4</v>
      </c>
      <c r="B9678" s="4" t="s">
        <v>5</v>
      </c>
      <c r="C9678" s="4" t="s">
        <v>7</v>
      </c>
      <c r="D9678" s="4" t="s">
        <v>10</v>
      </c>
    </row>
    <row r="9679" spans="1:12">
      <c r="A9679" t="n">
        <v>90465</v>
      </c>
      <c r="B9679" s="41" t="n">
        <v>58</v>
      </c>
      <c r="C9679" s="7" t="n">
        <v>255</v>
      </c>
      <c r="D9679" s="7" t="n">
        <v>0</v>
      </c>
    </row>
    <row r="9680" spans="1:12">
      <c r="A9680" t="s">
        <v>4</v>
      </c>
      <c r="B9680" s="4" t="s">
        <v>5</v>
      </c>
      <c r="C9680" s="4" t="s">
        <v>7</v>
      </c>
      <c r="D9680" s="4" t="s">
        <v>10</v>
      </c>
      <c r="E9680" s="4" t="s">
        <v>10</v>
      </c>
      <c r="F9680" s="4" t="s">
        <v>7</v>
      </c>
    </row>
    <row r="9681" spans="1:10">
      <c r="A9681" t="n">
        <v>90469</v>
      </c>
      <c r="B9681" s="42" t="n">
        <v>25</v>
      </c>
      <c r="C9681" s="7" t="n">
        <v>1</v>
      </c>
      <c r="D9681" s="7" t="n">
        <v>65535</v>
      </c>
      <c r="E9681" s="7" t="n">
        <v>65535</v>
      </c>
      <c r="F9681" s="7" t="n">
        <v>0</v>
      </c>
    </row>
    <row r="9682" spans="1:10">
      <c r="A9682" t="s">
        <v>4</v>
      </c>
      <c r="B9682" s="4" t="s">
        <v>5</v>
      </c>
      <c r="C9682" s="4" t="s">
        <v>7</v>
      </c>
      <c r="D9682" s="4" t="s">
        <v>10</v>
      </c>
      <c r="E9682" s="4" t="s">
        <v>10</v>
      </c>
    </row>
    <row r="9683" spans="1:10">
      <c r="A9683" t="n">
        <v>90476</v>
      </c>
      <c r="B9683" s="42" t="n">
        <v>25</v>
      </c>
      <c r="C9683" s="7" t="n">
        <v>2</v>
      </c>
      <c r="D9683" s="7" t="n">
        <v>65535</v>
      </c>
      <c r="E9683" s="7" t="n">
        <v>65535</v>
      </c>
    </row>
    <row r="9684" spans="1:10">
      <c r="A9684" t="s">
        <v>4</v>
      </c>
      <c r="B9684" s="4" t="s">
        <v>5</v>
      </c>
      <c r="C9684" s="4" t="s">
        <v>7</v>
      </c>
      <c r="D9684" s="4" t="s">
        <v>10</v>
      </c>
    </row>
    <row r="9685" spans="1:10">
      <c r="A9685" t="n">
        <v>90482</v>
      </c>
      <c r="B9685" s="41" t="n">
        <v>58</v>
      </c>
      <c r="C9685" s="7" t="n">
        <v>11</v>
      </c>
      <c r="D9685" s="7" t="n">
        <v>300</v>
      </c>
    </row>
    <row r="9686" spans="1:10">
      <c r="A9686" t="s">
        <v>4</v>
      </c>
      <c r="B9686" s="4" t="s">
        <v>5</v>
      </c>
      <c r="C9686" s="4" t="s">
        <v>7</v>
      </c>
      <c r="D9686" s="4" t="s">
        <v>10</v>
      </c>
    </row>
    <row r="9687" spans="1:10">
      <c r="A9687" t="n">
        <v>90486</v>
      </c>
      <c r="B9687" s="41" t="n">
        <v>58</v>
      </c>
      <c r="C9687" s="7" t="n">
        <v>12</v>
      </c>
      <c r="D9687" s="7" t="n">
        <v>0</v>
      </c>
    </row>
    <row r="9688" spans="1:10">
      <c r="A9688" t="s">
        <v>4</v>
      </c>
      <c r="B9688" s="4" t="s">
        <v>5</v>
      </c>
      <c r="C9688" s="4" t="s">
        <v>7</v>
      </c>
      <c r="D9688" s="4" t="s">
        <v>10</v>
      </c>
    </row>
    <row r="9689" spans="1:10">
      <c r="A9689" t="n">
        <v>90490</v>
      </c>
      <c r="B9689" s="90" t="n">
        <v>69</v>
      </c>
      <c r="C9689" s="7" t="n">
        <v>1</v>
      </c>
      <c r="D9689" s="7" t="n">
        <v>0</v>
      </c>
    </row>
    <row r="9690" spans="1:10">
      <c r="A9690" t="s">
        <v>4</v>
      </c>
      <c r="B9690" s="4" t="s">
        <v>5</v>
      </c>
      <c r="C9690" s="4" t="s">
        <v>7</v>
      </c>
      <c r="D9690" s="4" t="s">
        <v>10</v>
      </c>
    </row>
    <row r="9691" spans="1:10">
      <c r="A9691" t="n">
        <v>90494</v>
      </c>
      <c r="B9691" s="90" t="n">
        <v>69</v>
      </c>
      <c r="C9691" s="7" t="n">
        <v>1</v>
      </c>
      <c r="D9691" s="7" t="n">
        <v>3</v>
      </c>
    </row>
    <row r="9692" spans="1:10">
      <c r="A9692" t="s">
        <v>4</v>
      </c>
      <c r="B9692" s="4" t="s">
        <v>5</v>
      </c>
      <c r="C9692" s="4" t="s">
        <v>7</v>
      </c>
      <c r="D9692" s="4" t="s">
        <v>7</v>
      </c>
    </row>
    <row r="9693" spans="1:10">
      <c r="A9693" t="n">
        <v>90498</v>
      </c>
      <c r="B9693" s="17" t="n">
        <v>49</v>
      </c>
      <c r="C9693" s="7" t="n">
        <v>2</v>
      </c>
      <c r="D9693" s="7" t="n">
        <v>0</v>
      </c>
    </row>
    <row r="9694" spans="1:10">
      <c r="A9694" t="s">
        <v>4</v>
      </c>
      <c r="B9694" s="4" t="s">
        <v>5</v>
      </c>
      <c r="C9694" s="4" t="s">
        <v>7</v>
      </c>
      <c r="D9694" s="4" t="s">
        <v>10</v>
      </c>
      <c r="E9694" s="4" t="s">
        <v>15</v>
      </c>
      <c r="F9694" s="4" t="s">
        <v>10</v>
      </c>
      <c r="G9694" s="4" t="s">
        <v>16</v>
      </c>
      <c r="H9694" s="4" t="s">
        <v>16</v>
      </c>
      <c r="I9694" s="4" t="s">
        <v>10</v>
      </c>
      <c r="J9694" s="4" t="s">
        <v>10</v>
      </c>
      <c r="K9694" s="4" t="s">
        <v>16</v>
      </c>
      <c r="L9694" s="4" t="s">
        <v>16</v>
      </c>
      <c r="M9694" s="4" t="s">
        <v>16</v>
      </c>
      <c r="N9694" s="4" t="s">
        <v>16</v>
      </c>
      <c r="O9694" s="4" t="s">
        <v>8</v>
      </c>
    </row>
    <row r="9695" spans="1:10">
      <c r="A9695" t="n">
        <v>90501</v>
      </c>
      <c r="B9695" s="18" t="n">
        <v>50</v>
      </c>
      <c r="C9695" s="7" t="n">
        <v>0</v>
      </c>
      <c r="D9695" s="7" t="n">
        <v>12101</v>
      </c>
      <c r="E9695" s="7" t="n">
        <v>1</v>
      </c>
      <c r="F9695" s="7" t="n">
        <v>0</v>
      </c>
      <c r="G9695" s="7" t="n">
        <v>0</v>
      </c>
      <c r="H9695" s="7" t="n">
        <v>0</v>
      </c>
      <c r="I9695" s="7" t="n">
        <v>0</v>
      </c>
      <c r="J9695" s="7" t="n">
        <v>65533</v>
      </c>
      <c r="K9695" s="7" t="n">
        <v>0</v>
      </c>
      <c r="L9695" s="7" t="n">
        <v>0</v>
      </c>
      <c r="M9695" s="7" t="n">
        <v>0</v>
      </c>
      <c r="N9695" s="7" t="n">
        <v>0</v>
      </c>
      <c r="O9695" s="7" t="s">
        <v>20</v>
      </c>
    </row>
    <row r="9696" spans="1:10">
      <c r="A9696" t="s">
        <v>4</v>
      </c>
      <c r="B9696" s="4" t="s">
        <v>5</v>
      </c>
      <c r="C9696" s="4" t="s">
        <v>7</v>
      </c>
      <c r="D9696" s="4" t="s">
        <v>10</v>
      </c>
      <c r="E9696" s="4" t="s">
        <v>10</v>
      </c>
      <c r="F9696" s="4" t="s">
        <v>10</v>
      </c>
      <c r="G9696" s="4" t="s">
        <v>10</v>
      </c>
      <c r="H9696" s="4" t="s">
        <v>7</v>
      </c>
    </row>
    <row r="9697" spans="1:15">
      <c r="A9697" t="n">
        <v>90540</v>
      </c>
      <c r="B9697" s="42" t="n">
        <v>25</v>
      </c>
      <c r="C9697" s="7" t="n">
        <v>5</v>
      </c>
      <c r="D9697" s="7" t="n">
        <v>65535</v>
      </c>
      <c r="E9697" s="7" t="n">
        <v>65535</v>
      </c>
      <c r="F9697" s="7" t="n">
        <v>65535</v>
      </c>
      <c r="G9697" s="7" t="n">
        <v>65535</v>
      </c>
      <c r="H9697" s="7" t="n">
        <v>0</v>
      </c>
    </row>
    <row r="9698" spans="1:15">
      <c r="A9698" t="s">
        <v>4</v>
      </c>
      <c r="B9698" s="4" t="s">
        <v>5</v>
      </c>
      <c r="C9698" s="4" t="s">
        <v>10</v>
      </c>
      <c r="D9698" s="4" t="s">
        <v>7</v>
      </c>
      <c r="E9698" s="4" t="s">
        <v>7</v>
      </c>
      <c r="F9698" s="4" t="s">
        <v>59</v>
      </c>
      <c r="G9698" s="4" t="s">
        <v>7</v>
      </c>
      <c r="H9698" s="4" t="s">
        <v>7</v>
      </c>
    </row>
    <row r="9699" spans="1:15">
      <c r="A9699" t="n">
        <v>90551</v>
      </c>
      <c r="B9699" s="43" t="n">
        <v>24</v>
      </c>
      <c r="C9699" s="7" t="n">
        <v>65533</v>
      </c>
      <c r="D9699" s="7" t="n">
        <v>11</v>
      </c>
      <c r="E9699" s="7" t="n">
        <v>6</v>
      </c>
      <c r="F9699" s="7" t="s">
        <v>834</v>
      </c>
      <c r="G9699" s="7" t="n">
        <v>2</v>
      </c>
      <c r="H9699" s="7" t="n">
        <v>0</v>
      </c>
    </row>
    <row r="9700" spans="1:15">
      <c r="A9700" t="s">
        <v>4</v>
      </c>
      <c r="B9700" s="4" t="s">
        <v>5</v>
      </c>
    </row>
    <row r="9701" spans="1:15">
      <c r="A9701" t="n">
        <v>90592</v>
      </c>
      <c r="B9701" s="38" t="n">
        <v>28</v>
      </c>
    </row>
    <row r="9702" spans="1:15">
      <c r="A9702" t="s">
        <v>4</v>
      </c>
      <c r="B9702" s="4" t="s">
        <v>5</v>
      </c>
      <c r="C9702" s="4" t="s">
        <v>7</v>
      </c>
    </row>
    <row r="9703" spans="1:15">
      <c r="A9703" t="n">
        <v>90593</v>
      </c>
      <c r="B9703" s="44" t="n">
        <v>27</v>
      </c>
      <c r="C9703" s="7" t="n">
        <v>0</v>
      </c>
    </row>
    <row r="9704" spans="1:15">
      <c r="A9704" t="s">
        <v>4</v>
      </c>
      <c r="B9704" s="4" t="s">
        <v>5</v>
      </c>
      <c r="C9704" s="4" t="s">
        <v>7</v>
      </c>
    </row>
    <row r="9705" spans="1:15">
      <c r="A9705" t="n">
        <v>90595</v>
      </c>
      <c r="B9705" s="44" t="n">
        <v>27</v>
      </c>
      <c r="C9705" s="7" t="n">
        <v>1</v>
      </c>
    </row>
    <row r="9706" spans="1:15">
      <c r="A9706" t="s">
        <v>4</v>
      </c>
      <c r="B9706" s="4" t="s">
        <v>5</v>
      </c>
      <c r="C9706" s="4" t="s">
        <v>7</v>
      </c>
      <c r="D9706" s="4" t="s">
        <v>10</v>
      </c>
      <c r="E9706" s="4" t="s">
        <v>10</v>
      </c>
      <c r="F9706" s="4" t="s">
        <v>10</v>
      </c>
      <c r="G9706" s="4" t="s">
        <v>10</v>
      </c>
      <c r="H9706" s="4" t="s">
        <v>7</v>
      </c>
    </row>
    <row r="9707" spans="1:15">
      <c r="A9707" t="n">
        <v>90597</v>
      </c>
      <c r="B9707" s="42" t="n">
        <v>25</v>
      </c>
      <c r="C9707" s="7" t="n">
        <v>5</v>
      </c>
      <c r="D9707" s="7" t="n">
        <v>65535</v>
      </c>
      <c r="E9707" s="7" t="n">
        <v>65535</v>
      </c>
      <c r="F9707" s="7" t="n">
        <v>65535</v>
      </c>
      <c r="G9707" s="7" t="n">
        <v>65535</v>
      </c>
      <c r="H9707" s="7" t="n">
        <v>0</v>
      </c>
    </row>
    <row r="9708" spans="1:15">
      <c r="A9708" t="s">
        <v>4</v>
      </c>
      <c r="B9708" s="4" t="s">
        <v>5</v>
      </c>
      <c r="C9708" s="4" t="s">
        <v>10</v>
      </c>
    </row>
    <row r="9709" spans="1:15">
      <c r="A9709" t="n">
        <v>90608</v>
      </c>
      <c r="B9709" s="27" t="n">
        <v>16</v>
      </c>
      <c r="C9709" s="7" t="n">
        <v>300</v>
      </c>
    </row>
    <row r="9710" spans="1:15">
      <c r="A9710" t="s">
        <v>4</v>
      </c>
      <c r="B9710" s="4" t="s">
        <v>5</v>
      </c>
      <c r="C9710" s="4" t="s">
        <v>7</v>
      </c>
      <c r="D9710" s="4" t="s">
        <v>10</v>
      </c>
      <c r="E9710" s="4" t="s">
        <v>10</v>
      </c>
      <c r="F9710" s="4" t="s">
        <v>10</v>
      </c>
      <c r="G9710" s="4" t="s">
        <v>16</v>
      </c>
    </row>
    <row r="9711" spans="1:15">
      <c r="A9711" t="n">
        <v>90611</v>
      </c>
      <c r="B9711" s="79" t="n">
        <v>95</v>
      </c>
      <c r="C9711" s="7" t="n">
        <v>6</v>
      </c>
      <c r="D9711" s="7" t="n">
        <v>0</v>
      </c>
      <c r="E9711" s="7" t="n">
        <v>3</v>
      </c>
      <c r="F9711" s="7" t="n">
        <v>500</v>
      </c>
      <c r="G9711" s="7" t="n">
        <v>0</v>
      </c>
    </row>
    <row r="9712" spans="1:15">
      <c r="A9712" t="s">
        <v>4</v>
      </c>
      <c r="B9712" s="4" t="s">
        <v>5</v>
      </c>
      <c r="C9712" s="4" t="s">
        <v>7</v>
      </c>
      <c r="D9712" s="4" t="s">
        <v>10</v>
      </c>
    </row>
    <row r="9713" spans="1:8">
      <c r="A9713" t="n">
        <v>90623</v>
      </c>
      <c r="B9713" s="79" t="n">
        <v>95</v>
      </c>
      <c r="C9713" s="7" t="n">
        <v>7</v>
      </c>
      <c r="D9713" s="7" t="n">
        <v>0</v>
      </c>
    </row>
    <row r="9714" spans="1:8">
      <c r="A9714" t="s">
        <v>4</v>
      </c>
      <c r="B9714" s="4" t="s">
        <v>5</v>
      </c>
      <c r="C9714" s="4" t="s">
        <v>7</v>
      </c>
      <c r="D9714" s="4" t="s">
        <v>10</v>
      </c>
    </row>
    <row r="9715" spans="1:8">
      <c r="A9715" t="n">
        <v>90627</v>
      </c>
      <c r="B9715" s="79" t="n">
        <v>95</v>
      </c>
      <c r="C9715" s="7" t="n">
        <v>9</v>
      </c>
      <c r="D9715" s="7" t="n">
        <v>0</v>
      </c>
    </row>
    <row r="9716" spans="1:8">
      <c r="A9716" t="s">
        <v>4</v>
      </c>
      <c r="B9716" s="4" t="s">
        <v>5</v>
      </c>
      <c r="C9716" s="4" t="s">
        <v>7</v>
      </c>
      <c r="D9716" s="4" t="s">
        <v>10</v>
      </c>
    </row>
    <row r="9717" spans="1:8">
      <c r="A9717" t="n">
        <v>90631</v>
      </c>
      <c r="B9717" s="79" t="n">
        <v>95</v>
      </c>
      <c r="C9717" s="7" t="n">
        <v>8</v>
      </c>
      <c r="D9717" s="7" t="n">
        <v>0</v>
      </c>
    </row>
    <row r="9718" spans="1:8">
      <c r="A9718" t="s">
        <v>4</v>
      </c>
      <c r="B9718" s="4" t="s">
        <v>5</v>
      </c>
      <c r="C9718" s="4" t="s">
        <v>10</v>
      </c>
    </row>
    <row r="9719" spans="1:8">
      <c r="A9719" t="n">
        <v>90635</v>
      </c>
      <c r="B9719" s="27" t="n">
        <v>16</v>
      </c>
      <c r="C9719" s="7" t="n">
        <v>500</v>
      </c>
    </row>
    <row r="9720" spans="1:8">
      <c r="A9720" t="s">
        <v>4</v>
      </c>
      <c r="B9720" s="4" t="s">
        <v>5</v>
      </c>
      <c r="C9720" s="4" t="s">
        <v>7</v>
      </c>
      <c r="D9720" s="4" t="s">
        <v>7</v>
      </c>
      <c r="E9720" s="4" t="s">
        <v>7</v>
      </c>
      <c r="F9720" s="4" t="s">
        <v>7</v>
      </c>
      <c r="G9720" s="4" t="s">
        <v>16</v>
      </c>
      <c r="H9720" s="4" t="s">
        <v>7</v>
      </c>
      <c r="I9720" s="4" t="s">
        <v>7</v>
      </c>
      <c r="J9720" s="4" t="s">
        <v>7</v>
      </c>
    </row>
    <row r="9721" spans="1:8">
      <c r="A9721" t="n">
        <v>90638</v>
      </c>
      <c r="B9721" s="80" t="n">
        <v>18</v>
      </c>
      <c r="C9721" s="7" t="n">
        <v>9</v>
      </c>
      <c r="D9721" s="7" t="n">
        <v>35</v>
      </c>
      <c r="E9721" s="7" t="n">
        <v>9</v>
      </c>
      <c r="F9721" s="7" t="n">
        <v>0</v>
      </c>
      <c r="G9721" s="7" t="n">
        <v>1</v>
      </c>
      <c r="H9721" s="7" t="n">
        <v>13</v>
      </c>
      <c r="I9721" s="7" t="n">
        <v>19</v>
      </c>
      <c r="J9721" s="7" t="n">
        <v>1</v>
      </c>
    </row>
    <row r="9722" spans="1:8">
      <c r="A9722" t="s">
        <v>4</v>
      </c>
      <c r="B9722" s="4" t="s">
        <v>5</v>
      </c>
      <c r="C9722" s="4" t="s">
        <v>7</v>
      </c>
      <c r="D9722" s="4" t="s">
        <v>10</v>
      </c>
      <c r="E9722" s="4" t="s">
        <v>7</v>
      </c>
    </row>
    <row r="9723" spans="1:8">
      <c r="A9723" t="n">
        <v>90650</v>
      </c>
      <c r="B9723" s="29" t="n">
        <v>36</v>
      </c>
      <c r="C9723" s="7" t="n">
        <v>9</v>
      </c>
      <c r="D9723" s="7" t="n">
        <v>0</v>
      </c>
      <c r="E9723" s="7" t="n">
        <v>0</v>
      </c>
    </row>
    <row r="9724" spans="1:8">
      <c r="A9724" t="s">
        <v>4</v>
      </c>
      <c r="B9724" s="4" t="s">
        <v>5</v>
      </c>
      <c r="C9724" s="4" t="s">
        <v>7</v>
      </c>
      <c r="D9724" s="4" t="s">
        <v>10</v>
      </c>
      <c r="E9724" s="4" t="s">
        <v>7</v>
      </c>
    </row>
    <row r="9725" spans="1:8">
      <c r="A9725" t="n">
        <v>90655</v>
      </c>
      <c r="B9725" s="29" t="n">
        <v>36</v>
      </c>
      <c r="C9725" s="7" t="n">
        <v>9</v>
      </c>
      <c r="D9725" s="7" t="n">
        <v>3</v>
      </c>
      <c r="E9725" s="7" t="n">
        <v>0</v>
      </c>
    </row>
    <row r="9726" spans="1:8">
      <c r="A9726" t="s">
        <v>4</v>
      </c>
      <c r="B9726" s="4" t="s">
        <v>5</v>
      </c>
      <c r="C9726" s="4" t="s">
        <v>10</v>
      </c>
    </row>
    <row r="9727" spans="1:8">
      <c r="A9727" t="n">
        <v>90660</v>
      </c>
      <c r="B9727" s="11" t="n">
        <v>12</v>
      </c>
      <c r="C9727" s="7" t="n">
        <v>10812</v>
      </c>
    </row>
    <row r="9728" spans="1:8">
      <c r="A9728" t="s">
        <v>4</v>
      </c>
      <c r="B9728" s="4" t="s">
        <v>5</v>
      </c>
      <c r="C9728" s="4" t="s">
        <v>7</v>
      </c>
      <c r="D9728" s="4" t="s">
        <v>10</v>
      </c>
      <c r="E9728" s="4" t="s">
        <v>10</v>
      </c>
    </row>
    <row r="9729" spans="1:10">
      <c r="A9729" t="n">
        <v>90663</v>
      </c>
      <c r="B9729" s="72" t="n">
        <v>135</v>
      </c>
      <c r="C9729" s="7" t="n">
        <v>0</v>
      </c>
      <c r="D9729" s="7" t="n">
        <v>3</v>
      </c>
      <c r="E9729" s="7" t="n">
        <v>16</v>
      </c>
    </row>
    <row r="9730" spans="1:10">
      <c r="A9730" t="s">
        <v>4</v>
      </c>
      <c r="B9730" s="4" t="s">
        <v>5</v>
      </c>
      <c r="C9730" s="4" t="s">
        <v>10</v>
      </c>
      <c r="D9730" s="4" t="s">
        <v>15</v>
      </c>
      <c r="E9730" s="4" t="s">
        <v>15</v>
      </c>
      <c r="F9730" s="4" t="s">
        <v>15</v>
      </c>
      <c r="G9730" s="4" t="s">
        <v>15</v>
      </c>
    </row>
    <row r="9731" spans="1:10">
      <c r="A9731" t="n">
        <v>90669</v>
      </c>
      <c r="B9731" s="26" t="n">
        <v>46</v>
      </c>
      <c r="C9731" s="7" t="n">
        <v>61456</v>
      </c>
      <c r="D9731" s="7" t="n">
        <v>0</v>
      </c>
      <c r="E9731" s="7" t="n">
        <v>0</v>
      </c>
      <c r="F9731" s="7" t="n">
        <v>0</v>
      </c>
      <c r="G9731" s="7" t="n">
        <v>0</v>
      </c>
    </row>
    <row r="9732" spans="1:10">
      <c r="A9732" t="s">
        <v>4</v>
      </c>
      <c r="B9732" s="4" t="s">
        <v>5</v>
      </c>
      <c r="C9732" s="4" t="s">
        <v>7</v>
      </c>
      <c r="D9732" s="4" t="s">
        <v>10</v>
      </c>
    </row>
    <row r="9733" spans="1:10">
      <c r="A9733" t="n">
        <v>90688</v>
      </c>
      <c r="B9733" s="8" t="n">
        <v>162</v>
      </c>
      <c r="C9733" s="7" t="n">
        <v>1</v>
      </c>
      <c r="D9733" s="7" t="n">
        <v>0</v>
      </c>
    </row>
    <row r="9734" spans="1:10">
      <c r="A9734" t="s">
        <v>4</v>
      </c>
      <c r="B9734" s="4" t="s">
        <v>5</v>
      </c>
    </row>
    <row r="9735" spans="1:10">
      <c r="A9735" t="n">
        <v>90692</v>
      </c>
      <c r="B9735" s="5" t="n">
        <v>1</v>
      </c>
    </row>
    <row r="9736" spans="1:10" s="3" customFormat="1" customHeight="0">
      <c r="A9736" s="3" t="s">
        <v>2</v>
      </c>
      <c r="B9736" s="3" t="s">
        <v>835</v>
      </c>
    </row>
    <row r="9737" spans="1:10">
      <c r="A9737" t="s">
        <v>4</v>
      </c>
      <c r="B9737" s="4" t="s">
        <v>5</v>
      </c>
      <c r="C9737" s="4" t="s">
        <v>7</v>
      </c>
      <c r="D9737" s="4" t="s">
        <v>7</v>
      </c>
      <c r="E9737" s="4" t="s">
        <v>7</v>
      </c>
      <c r="F9737" s="4" t="s">
        <v>7</v>
      </c>
    </row>
    <row r="9738" spans="1:10">
      <c r="A9738" t="n">
        <v>90696</v>
      </c>
      <c r="B9738" s="15" t="n">
        <v>14</v>
      </c>
      <c r="C9738" s="7" t="n">
        <v>2</v>
      </c>
      <c r="D9738" s="7" t="n">
        <v>0</v>
      </c>
      <c r="E9738" s="7" t="n">
        <v>0</v>
      </c>
      <c r="F9738" s="7" t="n">
        <v>0</v>
      </c>
    </row>
    <row r="9739" spans="1:10">
      <c r="A9739" t="s">
        <v>4</v>
      </c>
      <c r="B9739" s="4" t="s">
        <v>5</v>
      </c>
      <c r="C9739" s="4" t="s">
        <v>7</v>
      </c>
      <c r="D9739" s="13" t="s">
        <v>12</v>
      </c>
      <c r="E9739" s="4" t="s">
        <v>5</v>
      </c>
      <c r="F9739" s="4" t="s">
        <v>7</v>
      </c>
      <c r="G9739" s="4" t="s">
        <v>10</v>
      </c>
      <c r="H9739" s="13" t="s">
        <v>13</v>
      </c>
      <c r="I9739" s="4" t="s">
        <v>7</v>
      </c>
      <c r="J9739" s="4" t="s">
        <v>16</v>
      </c>
      <c r="K9739" s="4" t="s">
        <v>7</v>
      </c>
      <c r="L9739" s="4" t="s">
        <v>7</v>
      </c>
      <c r="M9739" s="13" t="s">
        <v>12</v>
      </c>
      <c r="N9739" s="4" t="s">
        <v>5</v>
      </c>
      <c r="O9739" s="4" t="s">
        <v>7</v>
      </c>
      <c r="P9739" s="4" t="s">
        <v>10</v>
      </c>
      <c r="Q9739" s="13" t="s">
        <v>13</v>
      </c>
      <c r="R9739" s="4" t="s">
        <v>7</v>
      </c>
      <c r="S9739" s="4" t="s">
        <v>16</v>
      </c>
      <c r="T9739" s="4" t="s">
        <v>7</v>
      </c>
      <c r="U9739" s="4" t="s">
        <v>7</v>
      </c>
      <c r="V9739" s="4" t="s">
        <v>7</v>
      </c>
      <c r="W9739" s="4" t="s">
        <v>11</v>
      </c>
    </row>
    <row r="9740" spans="1:10">
      <c r="A9740" t="n">
        <v>90701</v>
      </c>
      <c r="B9740" s="9" t="n">
        <v>5</v>
      </c>
      <c r="C9740" s="7" t="n">
        <v>28</v>
      </c>
      <c r="D9740" s="13" t="s">
        <v>3</v>
      </c>
      <c r="E9740" s="8" t="n">
        <v>162</v>
      </c>
      <c r="F9740" s="7" t="n">
        <v>3</v>
      </c>
      <c r="G9740" s="7" t="n">
        <v>32988</v>
      </c>
      <c r="H9740" s="13" t="s">
        <v>3</v>
      </c>
      <c r="I9740" s="7" t="n">
        <v>0</v>
      </c>
      <c r="J9740" s="7" t="n">
        <v>1</v>
      </c>
      <c r="K9740" s="7" t="n">
        <v>2</v>
      </c>
      <c r="L9740" s="7" t="n">
        <v>28</v>
      </c>
      <c r="M9740" s="13" t="s">
        <v>3</v>
      </c>
      <c r="N9740" s="8" t="n">
        <v>162</v>
      </c>
      <c r="O9740" s="7" t="n">
        <v>3</v>
      </c>
      <c r="P9740" s="7" t="n">
        <v>32988</v>
      </c>
      <c r="Q9740" s="13" t="s">
        <v>3</v>
      </c>
      <c r="R9740" s="7" t="n">
        <v>0</v>
      </c>
      <c r="S9740" s="7" t="n">
        <v>2</v>
      </c>
      <c r="T9740" s="7" t="n">
        <v>2</v>
      </c>
      <c r="U9740" s="7" t="n">
        <v>11</v>
      </c>
      <c r="V9740" s="7" t="n">
        <v>1</v>
      </c>
      <c r="W9740" s="10" t="n">
        <f t="normal" ca="1">A9744</f>
        <v>0</v>
      </c>
    </row>
    <row r="9741" spans="1:10">
      <c r="A9741" t="s">
        <v>4</v>
      </c>
      <c r="B9741" s="4" t="s">
        <v>5</v>
      </c>
      <c r="C9741" s="4" t="s">
        <v>7</v>
      </c>
      <c r="D9741" s="4" t="s">
        <v>10</v>
      </c>
      <c r="E9741" s="4" t="s">
        <v>15</v>
      </c>
    </row>
    <row r="9742" spans="1:10">
      <c r="A9742" t="n">
        <v>90730</v>
      </c>
      <c r="B9742" s="41" t="n">
        <v>58</v>
      </c>
      <c r="C9742" s="7" t="n">
        <v>0</v>
      </c>
      <c r="D9742" s="7" t="n">
        <v>0</v>
      </c>
      <c r="E9742" s="7" t="n">
        <v>1</v>
      </c>
    </row>
    <row r="9743" spans="1:10">
      <c r="A9743" t="s">
        <v>4</v>
      </c>
      <c r="B9743" s="4" t="s">
        <v>5</v>
      </c>
      <c r="C9743" s="4" t="s">
        <v>7</v>
      </c>
      <c r="D9743" s="13" t="s">
        <v>12</v>
      </c>
      <c r="E9743" s="4" t="s">
        <v>5</v>
      </c>
      <c r="F9743" s="4" t="s">
        <v>7</v>
      </c>
      <c r="G9743" s="4" t="s">
        <v>10</v>
      </c>
      <c r="H9743" s="13" t="s">
        <v>13</v>
      </c>
      <c r="I9743" s="4" t="s">
        <v>7</v>
      </c>
      <c r="J9743" s="4" t="s">
        <v>16</v>
      </c>
      <c r="K9743" s="4" t="s">
        <v>7</v>
      </c>
      <c r="L9743" s="4" t="s">
        <v>7</v>
      </c>
      <c r="M9743" s="13" t="s">
        <v>12</v>
      </c>
      <c r="N9743" s="4" t="s">
        <v>5</v>
      </c>
      <c r="O9743" s="4" t="s">
        <v>7</v>
      </c>
      <c r="P9743" s="4" t="s">
        <v>10</v>
      </c>
      <c r="Q9743" s="13" t="s">
        <v>13</v>
      </c>
      <c r="R9743" s="4" t="s">
        <v>7</v>
      </c>
      <c r="S9743" s="4" t="s">
        <v>16</v>
      </c>
      <c r="T9743" s="4" t="s">
        <v>7</v>
      </c>
      <c r="U9743" s="4" t="s">
        <v>7</v>
      </c>
      <c r="V9743" s="4" t="s">
        <v>7</v>
      </c>
      <c r="W9743" s="4" t="s">
        <v>11</v>
      </c>
    </row>
    <row r="9744" spans="1:10">
      <c r="A9744" t="n">
        <v>90738</v>
      </c>
      <c r="B9744" s="9" t="n">
        <v>5</v>
      </c>
      <c r="C9744" s="7" t="n">
        <v>28</v>
      </c>
      <c r="D9744" s="13" t="s">
        <v>3</v>
      </c>
      <c r="E9744" s="8" t="n">
        <v>162</v>
      </c>
      <c r="F9744" s="7" t="n">
        <v>3</v>
      </c>
      <c r="G9744" s="7" t="n">
        <v>32988</v>
      </c>
      <c r="H9744" s="13" t="s">
        <v>3</v>
      </c>
      <c r="I9744" s="7" t="n">
        <v>0</v>
      </c>
      <c r="J9744" s="7" t="n">
        <v>1</v>
      </c>
      <c r="K9744" s="7" t="n">
        <v>3</v>
      </c>
      <c r="L9744" s="7" t="n">
        <v>28</v>
      </c>
      <c r="M9744" s="13" t="s">
        <v>3</v>
      </c>
      <c r="N9744" s="8" t="n">
        <v>162</v>
      </c>
      <c r="O9744" s="7" t="n">
        <v>3</v>
      </c>
      <c r="P9744" s="7" t="n">
        <v>32988</v>
      </c>
      <c r="Q9744" s="13" t="s">
        <v>3</v>
      </c>
      <c r="R9744" s="7" t="n">
        <v>0</v>
      </c>
      <c r="S9744" s="7" t="n">
        <v>2</v>
      </c>
      <c r="T9744" s="7" t="n">
        <v>3</v>
      </c>
      <c r="U9744" s="7" t="n">
        <v>9</v>
      </c>
      <c r="V9744" s="7" t="n">
        <v>1</v>
      </c>
      <c r="W9744" s="10" t="n">
        <f t="normal" ca="1">A9754</f>
        <v>0</v>
      </c>
    </row>
    <row r="9745" spans="1:23">
      <c r="A9745" t="s">
        <v>4</v>
      </c>
      <c r="B9745" s="4" t="s">
        <v>5</v>
      </c>
      <c r="C9745" s="4" t="s">
        <v>7</v>
      </c>
      <c r="D9745" s="13" t="s">
        <v>12</v>
      </c>
      <c r="E9745" s="4" t="s">
        <v>5</v>
      </c>
      <c r="F9745" s="4" t="s">
        <v>10</v>
      </c>
      <c r="G9745" s="4" t="s">
        <v>7</v>
      </c>
      <c r="H9745" s="4" t="s">
        <v>7</v>
      </c>
      <c r="I9745" s="4" t="s">
        <v>8</v>
      </c>
      <c r="J9745" s="13" t="s">
        <v>13</v>
      </c>
      <c r="K9745" s="4" t="s">
        <v>7</v>
      </c>
      <c r="L9745" s="4" t="s">
        <v>7</v>
      </c>
      <c r="M9745" s="13" t="s">
        <v>12</v>
      </c>
      <c r="N9745" s="4" t="s">
        <v>5</v>
      </c>
      <c r="O9745" s="4" t="s">
        <v>7</v>
      </c>
      <c r="P9745" s="13" t="s">
        <v>13</v>
      </c>
      <c r="Q9745" s="4" t="s">
        <v>7</v>
      </c>
      <c r="R9745" s="4" t="s">
        <v>16</v>
      </c>
      <c r="S9745" s="4" t="s">
        <v>7</v>
      </c>
      <c r="T9745" s="4" t="s">
        <v>7</v>
      </c>
      <c r="U9745" s="4" t="s">
        <v>7</v>
      </c>
      <c r="V9745" s="13" t="s">
        <v>12</v>
      </c>
      <c r="W9745" s="4" t="s">
        <v>5</v>
      </c>
      <c r="X9745" s="4" t="s">
        <v>7</v>
      </c>
      <c r="Y9745" s="13" t="s">
        <v>13</v>
      </c>
      <c r="Z9745" s="4" t="s">
        <v>7</v>
      </c>
      <c r="AA9745" s="4" t="s">
        <v>16</v>
      </c>
      <c r="AB9745" s="4" t="s">
        <v>7</v>
      </c>
      <c r="AC9745" s="4" t="s">
        <v>7</v>
      </c>
      <c r="AD9745" s="4" t="s">
        <v>7</v>
      </c>
      <c r="AE9745" s="4" t="s">
        <v>11</v>
      </c>
    </row>
    <row r="9746" spans="1:23">
      <c r="A9746" t="n">
        <v>90767</v>
      </c>
      <c r="B9746" s="9" t="n">
        <v>5</v>
      </c>
      <c r="C9746" s="7" t="n">
        <v>28</v>
      </c>
      <c r="D9746" s="13" t="s">
        <v>3</v>
      </c>
      <c r="E9746" s="46" t="n">
        <v>47</v>
      </c>
      <c r="F9746" s="7" t="n">
        <v>61456</v>
      </c>
      <c r="G9746" s="7" t="n">
        <v>2</v>
      </c>
      <c r="H9746" s="7" t="n">
        <v>0</v>
      </c>
      <c r="I9746" s="7" t="s">
        <v>273</v>
      </c>
      <c r="J9746" s="13" t="s">
        <v>3</v>
      </c>
      <c r="K9746" s="7" t="n">
        <v>8</v>
      </c>
      <c r="L9746" s="7" t="n">
        <v>28</v>
      </c>
      <c r="M9746" s="13" t="s">
        <v>3</v>
      </c>
      <c r="N9746" s="35" t="n">
        <v>74</v>
      </c>
      <c r="O9746" s="7" t="n">
        <v>65</v>
      </c>
      <c r="P9746" s="13" t="s">
        <v>3</v>
      </c>
      <c r="Q9746" s="7" t="n">
        <v>0</v>
      </c>
      <c r="R9746" s="7" t="n">
        <v>1</v>
      </c>
      <c r="S9746" s="7" t="n">
        <v>3</v>
      </c>
      <c r="T9746" s="7" t="n">
        <v>9</v>
      </c>
      <c r="U9746" s="7" t="n">
        <v>28</v>
      </c>
      <c r="V9746" s="13" t="s">
        <v>3</v>
      </c>
      <c r="W9746" s="35" t="n">
        <v>74</v>
      </c>
      <c r="X9746" s="7" t="n">
        <v>65</v>
      </c>
      <c r="Y9746" s="13" t="s">
        <v>3</v>
      </c>
      <c r="Z9746" s="7" t="n">
        <v>0</v>
      </c>
      <c r="AA9746" s="7" t="n">
        <v>2</v>
      </c>
      <c r="AB9746" s="7" t="n">
        <v>3</v>
      </c>
      <c r="AC9746" s="7" t="n">
        <v>9</v>
      </c>
      <c r="AD9746" s="7" t="n">
        <v>1</v>
      </c>
      <c r="AE9746" s="10" t="n">
        <f t="normal" ca="1">A9750</f>
        <v>0</v>
      </c>
    </row>
    <row r="9747" spans="1:23">
      <c r="A9747" t="s">
        <v>4</v>
      </c>
      <c r="B9747" s="4" t="s">
        <v>5</v>
      </c>
      <c r="C9747" s="4" t="s">
        <v>10</v>
      </c>
      <c r="D9747" s="4" t="s">
        <v>7</v>
      </c>
      <c r="E9747" s="4" t="s">
        <v>7</v>
      </c>
      <c r="F9747" s="4" t="s">
        <v>8</v>
      </c>
    </row>
    <row r="9748" spans="1:23">
      <c r="A9748" t="n">
        <v>90815</v>
      </c>
      <c r="B9748" s="46" t="n">
        <v>47</v>
      </c>
      <c r="C9748" s="7" t="n">
        <v>61456</v>
      </c>
      <c r="D9748" s="7" t="n">
        <v>0</v>
      </c>
      <c r="E9748" s="7" t="n">
        <v>0</v>
      </c>
      <c r="F9748" s="7" t="s">
        <v>220</v>
      </c>
    </row>
    <row r="9749" spans="1:23">
      <c r="A9749" t="s">
        <v>4</v>
      </c>
      <c r="B9749" s="4" t="s">
        <v>5</v>
      </c>
      <c r="C9749" s="4" t="s">
        <v>7</v>
      </c>
      <c r="D9749" s="4" t="s">
        <v>10</v>
      </c>
      <c r="E9749" s="4" t="s">
        <v>15</v>
      </c>
    </row>
    <row r="9750" spans="1:23">
      <c r="A9750" t="n">
        <v>90828</v>
      </c>
      <c r="B9750" s="41" t="n">
        <v>58</v>
      </c>
      <c r="C9750" s="7" t="n">
        <v>0</v>
      </c>
      <c r="D9750" s="7" t="n">
        <v>300</v>
      </c>
      <c r="E9750" s="7" t="n">
        <v>1</v>
      </c>
    </row>
    <row r="9751" spans="1:23">
      <c r="A9751" t="s">
        <v>4</v>
      </c>
      <c r="B9751" s="4" t="s">
        <v>5</v>
      </c>
      <c r="C9751" s="4" t="s">
        <v>7</v>
      </c>
      <c r="D9751" s="4" t="s">
        <v>10</v>
      </c>
    </row>
    <row r="9752" spans="1:23">
      <c r="A9752" t="n">
        <v>90836</v>
      </c>
      <c r="B9752" s="41" t="n">
        <v>58</v>
      </c>
      <c r="C9752" s="7" t="n">
        <v>255</v>
      </c>
      <c r="D9752" s="7" t="n">
        <v>0</v>
      </c>
    </row>
    <row r="9753" spans="1:23">
      <c r="A9753" t="s">
        <v>4</v>
      </c>
      <c r="B9753" s="4" t="s">
        <v>5</v>
      </c>
      <c r="C9753" s="4" t="s">
        <v>7</v>
      </c>
      <c r="D9753" s="4" t="s">
        <v>7</v>
      </c>
      <c r="E9753" s="4" t="s">
        <v>7</v>
      </c>
      <c r="F9753" s="4" t="s">
        <v>7</v>
      </c>
    </row>
    <row r="9754" spans="1:23">
      <c r="A9754" t="n">
        <v>90840</v>
      </c>
      <c r="B9754" s="15" t="n">
        <v>14</v>
      </c>
      <c r="C9754" s="7" t="n">
        <v>0</v>
      </c>
      <c r="D9754" s="7" t="n">
        <v>0</v>
      </c>
      <c r="E9754" s="7" t="n">
        <v>0</v>
      </c>
      <c r="F9754" s="7" t="n">
        <v>64</v>
      </c>
    </row>
    <row r="9755" spans="1:23">
      <c r="A9755" t="s">
        <v>4</v>
      </c>
      <c r="B9755" s="4" t="s">
        <v>5</v>
      </c>
      <c r="C9755" s="4" t="s">
        <v>7</v>
      </c>
      <c r="D9755" s="4" t="s">
        <v>10</v>
      </c>
    </row>
    <row r="9756" spans="1:23">
      <c r="A9756" t="n">
        <v>90845</v>
      </c>
      <c r="B9756" s="36" t="n">
        <v>22</v>
      </c>
      <c r="C9756" s="7" t="n">
        <v>0</v>
      </c>
      <c r="D9756" s="7" t="n">
        <v>32988</v>
      </c>
    </row>
    <row r="9757" spans="1:23">
      <c r="A9757" t="s">
        <v>4</v>
      </c>
      <c r="B9757" s="4" t="s">
        <v>5</v>
      </c>
      <c r="C9757" s="4" t="s">
        <v>7</v>
      </c>
      <c r="D9757" s="4" t="s">
        <v>10</v>
      </c>
    </row>
    <row r="9758" spans="1:23">
      <c r="A9758" t="n">
        <v>90849</v>
      </c>
      <c r="B9758" s="41" t="n">
        <v>58</v>
      </c>
      <c r="C9758" s="7" t="n">
        <v>5</v>
      </c>
      <c r="D9758" s="7" t="n">
        <v>300</v>
      </c>
    </row>
    <row r="9759" spans="1:23">
      <c r="A9759" t="s">
        <v>4</v>
      </c>
      <c r="B9759" s="4" t="s">
        <v>5</v>
      </c>
      <c r="C9759" s="4" t="s">
        <v>15</v>
      </c>
      <c r="D9759" s="4" t="s">
        <v>10</v>
      </c>
    </row>
    <row r="9760" spans="1:23">
      <c r="A9760" t="n">
        <v>90853</v>
      </c>
      <c r="B9760" s="47" t="n">
        <v>103</v>
      </c>
      <c r="C9760" s="7" t="n">
        <v>0</v>
      </c>
      <c r="D9760" s="7" t="n">
        <v>300</v>
      </c>
    </row>
    <row r="9761" spans="1:31">
      <c r="A9761" t="s">
        <v>4</v>
      </c>
      <c r="B9761" s="4" t="s">
        <v>5</v>
      </c>
      <c r="C9761" s="4" t="s">
        <v>7</v>
      </c>
    </row>
    <row r="9762" spans="1:31">
      <c r="A9762" t="n">
        <v>90860</v>
      </c>
      <c r="B9762" s="48" t="n">
        <v>64</v>
      </c>
      <c r="C9762" s="7" t="n">
        <v>7</v>
      </c>
    </row>
    <row r="9763" spans="1:31">
      <c r="A9763" t="s">
        <v>4</v>
      </c>
      <c r="B9763" s="4" t="s">
        <v>5</v>
      </c>
      <c r="C9763" s="4" t="s">
        <v>7</v>
      </c>
      <c r="D9763" s="4" t="s">
        <v>10</v>
      </c>
    </row>
    <row r="9764" spans="1:31">
      <c r="A9764" t="n">
        <v>90862</v>
      </c>
      <c r="B9764" s="49" t="n">
        <v>72</v>
      </c>
      <c r="C9764" s="7" t="n">
        <v>5</v>
      </c>
      <c r="D9764" s="7" t="n">
        <v>0</v>
      </c>
    </row>
    <row r="9765" spans="1:31">
      <c r="A9765" t="s">
        <v>4</v>
      </c>
      <c r="B9765" s="4" t="s">
        <v>5</v>
      </c>
      <c r="C9765" s="4" t="s">
        <v>7</v>
      </c>
      <c r="D9765" s="13" t="s">
        <v>12</v>
      </c>
      <c r="E9765" s="4" t="s">
        <v>5</v>
      </c>
      <c r="F9765" s="4" t="s">
        <v>7</v>
      </c>
      <c r="G9765" s="4" t="s">
        <v>10</v>
      </c>
      <c r="H9765" s="13" t="s">
        <v>13</v>
      </c>
      <c r="I9765" s="4" t="s">
        <v>7</v>
      </c>
      <c r="J9765" s="4" t="s">
        <v>16</v>
      </c>
      <c r="K9765" s="4" t="s">
        <v>7</v>
      </c>
      <c r="L9765" s="4" t="s">
        <v>7</v>
      </c>
      <c r="M9765" s="4" t="s">
        <v>11</v>
      </c>
    </row>
    <row r="9766" spans="1:31">
      <c r="A9766" t="n">
        <v>90866</v>
      </c>
      <c r="B9766" s="9" t="n">
        <v>5</v>
      </c>
      <c r="C9766" s="7" t="n">
        <v>28</v>
      </c>
      <c r="D9766" s="13" t="s">
        <v>3</v>
      </c>
      <c r="E9766" s="8" t="n">
        <v>162</v>
      </c>
      <c r="F9766" s="7" t="n">
        <v>4</v>
      </c>
      <c r="G9766" s="7" t="n">
        <v>32988</v>
      </c>
      <c r="H9766" s="13" t="s">
        <v>3</v>
      </c>
      <c r="I9766" s="7" t="n">
        <v>0</v>
      </c>
      <c r="J9766" s="7" t="n">
        <v>1</v>
      </c>
      <c r="K9766" s="7" t="n">
        <v>2</v>
      </c>
      <c r="L9766" s="7" t="n">
        <v>1</v>
      </c>
      <c r="M9766" s="10" t="n">
        <f t="normal" ca="1">A9772</f>
        <v>0</v>
      </c>
    </row>
    <row r="9767" spans="1:31">
      <c r="A9767" t="s">
        <v>4</v>
      </c>
      <c r="B9767" s="4" t="s">
        <v>5</v>
      </c>
      <c r="C9767" s="4" t="s">
        <v>7</v>
      </c>
      <c r="D9767" s="4" t="s">
        <v>8</v>
      </c>
    </row>
    <row r="9768" spans="1:31">
      <c r="A9768" t="n">
        <v>90883</v>
      </c>
      <c r="B9768" s="6" t="n">
        <v>2</v>
      </c>
      <c r="C9768" s="7" t="n">
        <v>10</v>
      </c>
      <c r="D9768" s="7" t="s">
        <v>274</v>
      </c>
    </row>
    <row r="9769" spans="1:31">
      <c r="A9769" t="s">
        <v>4</v>
      </c>
      <c r="B9769" s="4" t="s">
        <v>5</v>
      </c>
      <c r="C9769" s="4" t="s">
        <v>10</v>
      </c>
    </row>
    <row r="9770" spans="1:31">
      <c r="A9770" t="n">
        <v>90900</v>
      </c>
      <c r="B9770" s="27" t="n">
        <v>16</v>
      </c>
      <c r="C9770" s="7" t="n">
        <v>0</v>
      </c>
    </row>
    <row r="9771" spans="1:31">
      <c r="A9771" t="s">
        <v>4</v>
      </c>
      <c r="B9771" s="4" t="s">
        <v>5</v>
      </c>
      <c r="C9771" s="4" t="s">
        <v>10</v>
      </c>
      <c r="D9771" s="4" t="s">
        <v>8</v>
      </c>
      <c r="E9771" s="4" t="s">
        <v>8</v>
      </c>
      <c r="F9771" s="4" t="s">
        <v>8</v>
      </c>
      <c r="G9771" s="4" t="s">
        <v>7</v>
      </c>
      <c r="H9771" s="4" t="s">
        <v>16</v>
      </c>
      <c r="I9771" s="4" t="s">
        <v>15</v>
      </c>
      <c r="J9771" s="4" t="s">
        <v>15</v>
      </c>
      <c r="K9771" s="4" t="s">
        <v>15</v>
      </c>
      <c r="L9771" s="4" t="s">
        <v>15</v>
      </c>
      <c r="M9771" s="4" t="s">
        <v>15</v>
      </c>
      <c r="N9771" s="4" t="s">
        <v>15</v>
      </c>
      <c r="O9771" s="4" t="s">
        <v>15</v>
      </c>
      <c r="P9771" s="4" t="s">
        <v>8</v>
      </c>
      <c r="Q9771" s="4" t="s">
        <v>8</v>
      </c>
      <c r="R9771" s="4" t="s">
        <v>16</v>
      </c>
      <c r="S9771" s="4" t="s">
        <v>7</v>
      </c>
      <c r="T9771" s="4" t="s">
        <v>16</v>
      </c>
      <c r="U9771" s="4" t="s">
        <v>16</v>
      </c>
      <c r="V9771" s="4" t="s">
        <v>10</v>
      </c>
    </row>
    <row r="9772" spans="1:31">
      <c r="A9772" t="n">
        <v>90903</v>
      </c>
      <c r="B9772" s="52" t="n">
        <v>19</v>
      </c>
      <c r="C9772" s="7" t="n">
        <v>5</v>
      </c>
      <c r="D9772" s="7" t="s">
        <v>685</v>
      </c>
      <c r="E9772" s="7" t="s">
        <v>686</v>
      </c>
      <c r="F9772" s="7" t="s">
        <v>20</v>
      </c>
      <c r="G9772" s="7" t="n">
        <v>0</v>
      </c>
      <c r="H9772" s="7" t="n">
        <v>1</v>
      </c>
      <c r="I9772" s="7" t="n">
        <v>0</v>
      </c>
      <c r="J9772" s="7" t="n">
        <v>0</v>
      </c>
      <c r="K9772" s="7" t="n">
        <v>0</v>
      </c>
      <c r="L9772" s="7" t="n">
        <v>0</v>
      </c>
      <c r="M9772" s="7" t="n">
        <v>1</v>
      </c>
      <c r="N9772" s="7" t="n">
        <v>1.60000002384186</v>
      </c>
      <c r="O9772" s="7" t="n">
        <v>0.0900000035762787</v>
      </c>
      <c r="P9772" s="7" t="s">
        <v>20</v>
      </c>
      <c r="Q9772" s="7" t="s">
        <v>20</v>
      </c>
      <c r="R9772" s="7" t="n">
        <v>-1</v>
      </c>
      <c r="S9772" s="7" t="n">
        <v>0</v>
      </c>
      <c r="T9772" s="7" t="n">
        <v>0</v>
      </c>
      <c r="U9772" s="7" t="n">
        <v>0</v>
      </c>
      <c r="V9772" s="7" t="n">
        <v>0</v>
      </c>
    </row>
    <row r="9773" spans="1:31">
      <c r="A9773" t="s">
        <v>4</v>
      </c>
      <c r="B9773" s="4" t="s">
        <v>5</v>
      </c>
      <c r="C9773" s="4" t="s">
        <v>10</v>
      </c>
      <c r="D9773" s="4" t="s">
        <v>7</v>
      </c>
      <c r="E9773" s="4" t="s">
        <v>7</v>
      </c>
      <c r="F9773" s="4" t="s">
        <v>8</v>
      </c>
    </row>
    <row r="9774" spans="1:31">
      <c r="A9774" t="n">
        <v>90975</v>
      </c>
      <c r="B9774" s="23" t="n">
        <v>20</v>
      </c>
      <c r="C9774" s="7" t="n">
        <v>0</v>
      </c>
      <c r="D9774" s="7" t="n">
        <v>3</v>
      </c>
      <c r="E9774" s="7" t="n">
        <v>10</v>
      </c>
      <c r="F9774" s="7" t="s">
        <v>289</v>
      </c>
    </row>
    <row r="9775" spans="1:31">
      <c r="A9775" t="s">
        <v>4</v>
      </c>
      <c r="B9775" s="4" t="s">
        <v>5</v>
      </c>
      <c r="C9775" s="4" t="s">
        <v>10</v>
      </c>
    </row>
    <row r="9776" spans="1:31">
      <c r="A9776" t="n">
        <v>90993</v>
      </c>
      <c r="B9776" s="27" t="n">
        <v>16</v>
      </c>
      <c r="C9776" s="7" t="n">
        <v>0</v>
      </c>
    </row>
    <row r="9777" spans="1:22">
      <c r="A9777" t="s">
        <v>4</v>
      </c>
      <c r="B9777" s="4" t="s">
        <v>5</v>
      </c>
      <c r="C9777" s="4" t="s">
        <v>10</v>
      </c>
      <c r="D9777" s="4" t="s">
        <v>7</v>
      </c>
      <c r="E9777" s="4" t="s">
        <v>7</v>
      </c>
      <c r="F9777" s="4" t="s">
        <v>8</v>
      </c>
    </row>
    <row r="9778" spans="1:22">
      <c r="A9778" t="n">
        <v>90996</v>
      </c>
      <c r="B9778" s="23" t="n">
        <v>20</v>
      </c>
      <c r="C9778" s="7" t="n">
        <v>5</v>
      </c>
      <c r="D9778" s="7" t="n">
        <v>3</v>
      </c>
      <c r="E9778" s="7" t="n">
        <v>10</v>
      </c>
      <c r="F9778" s="7" t="s">
        <v>289</v>
      </c>
    </row>
    <row r="9779" spans="1:22">
      <c r="A9779" t="s">
        <v>4</v>
      </c>
      <c r="B9779" s="4" t="s">
        <v>5</v>
      </c>
      <c r="C9779" s="4" t="s">
        <v>10</v>
      </c>
    </row>
    <row r="9780" spans="1:22">
      <c r="A9780" t="n">
        <v>91014</v>
      </c>
      <c r="B9780" s="27" t="n">
        <v>16</v>
      </c>
      <c r="C9780" s="7" t="n">
        <v>0</v>
      </c>
    </row>
    <row r="9781" spans="1:22">
      <c r="A9781" t="s">
        <v>4</v>
      </c>
      <c r="B9781" s="4" t="s">
        <v>5</v>
      </c>
      <c r="C9781" s="4" t="s">
        <v>7</v>
      </c>
    </row>
    <row r="9782" spans="1:22">
      <c r="A9782" t="n">
        <v>91017</v>
      </c>
      <c r="B9782" s="53" t="n">
        <v>116</v>
      </c>
      <c r="C9782" s="7" t="n">
        <v>0</v>
      </c>
    </row>
    <row r="9783" spans="1:22">
      <c r="A9783" t="s">
        <v>4</v>
      </c>
      <c r="B9783" s="4" t="s">
        <v>5</v>
      </c>
      <c r="C9783" s="4" t="s">
        <v>7</v>
      </c>
      <c r="D9783" s="4" t="s">
        <v>10</v>
      </c>
    </row>
    <row r="9784" spans="1:22">
      <c r="A9784" t="n">
        <v>91019</v>
      </c>
      <c r="B9784" s="53" t="n">
        <v>116</v>
      </c>
      <c r="C9784" s="7" t="n">
        <v>2</v>
      </c>
      <c r="D9784" s="7" t="n">
        <v>1</v>
      </c>
    </row>
    <row r="9785" spans="1:22">
      <c r="A9785" t="s">
        <v>4</v>
      </c>
      <c r="B9785" s="4" t="s">
        <v>5</v>
      </c>
      <c r="C9785" s="4" t="s">
        <v>7</v>
      </c>
      <c r="D9785" s="4" t="s">
        <v>16</v>
      </c>
    </row>
    <row r="9786" spans="1:22">
      <c r="A9786" t="n">
        <v>91023</v>
      </c>
      <c r="B9786" s="53" t="n">
        <v>116</v>
      </c>
      <c r="C9786" s="7" t="n">
        <v>5</v>
      </c>
      <c r="D9786" s="7" t="n">
        <v>1106247680</v>
      </c>
    </row>
    <row r="9787" spans="1:22">
      <c r="A9787" t="s">
        <v>4</v>
      </c>
      <c r="B9787" s="4" t="s">
        <v>5</v>
      </c>
      <c r="C9787" s="4" t="s">
        <v>7</v>
      </c>
      <c r="D9787" s="4" t="s">
        <v>10</v>
      </c>
    </row>
    <row r="9788" spans="1:22">
      <c r="A9788" t="n">
        <v>91029</v>
      </c>
      <c r="B9788" s="53" t="n">
        <v>116</v>
      </c>
      <c r="C9788" s="7" t="n">
        <v>6</v>
      </c>
      <c r="D9788" s="7" t="n">
        <v>1</v>
      </c>
    </row>
    <row r="9789" spans="1:22">
      <c r="A9789" t="s">
        <v>4</v>
      </c>
      <c r="B9789" s="4" t="s">
        <v>5</v>
      </c>
      <c r="C9789" s="4" t="s">
        <v>10</v>
      </c>
      <c r="D9789" s="4" t="s">
        <v>15</v>
      </c>
      <c r="E9789" s="4" t="s">
        <v>15</v>
      </c>
      <c r="F9789" s="4" t="s">
        <v>15</v>
      </c>
      <c r="G9789" s="4" t="s">
        <v>15</v>
      </c>
    </row>
    <row r="9790" spans="1:22">
      <c r="A9790" t="n">
        <v>91033</v>
      </c>
      <c r="B9790" s="26" t="n">
        <v>46</v>
      </c>
      <c r="C9790" s="7" t="n">
        <v>5</v>
      </c>
      <c r="D9790" s="7" t="n">
        <v>13.2399997711182</v>
      </c>
      <c r="E9790" s="7" t="n">
        <v>0</v>
      </c>
      <c r="F9790" s="7" t="n">
        <v>0.0900000035762787</v>
      </c>
      <c r="G9790" s="7" t="n">
        <v>215.600006103516</v>
      </c>
    </row>
    <row r="9791" spans="1:22">
      <c r="A9791" t="s">
        <v>4</v>
      </c>
      <c r="B9791" s="4" t="s">
        <v>5</v>
      </c>
      <c r="C9791" s="4" t="s">
        <v>10</v>
      </c>
      <c r="D9791" s="4" t="s">
        <v>15</v>
      </c>
      <c r="E9791" s="4" t="s">
        <v>15</v>
      </c>
      <c r="F9791" s="4" t="s">
        <v>15</v>
      </c>
      <c r="G9791" s="4" t="s">
        <v>15</v>
      </c>
    </row>
    <row r="9792" spans="1:22">
      <c r="A9792" t="n">
        <v>91052</v>
      </c>
      <c r="B9792" s="26" t="n">
        <v>46</v>
      </c>
      <c r="C9792" s="7" t="n">
        <v>0</v>
      </c>
      <c r="D9792" s="7" t="n">
        <v>11.789999961853</v>
      </c>
      <c r="E9792" s="7" t="n">
        <v>0</v>
      </c>
      <c r="F9792" s="7" t="n">
        <v>1.19000005722046</v>
      </c>
      <c r="G9792" s="7" t="n">
        <v>152.5</v>
      </c>
    </row>
    <row r="9793" spans="1:7">
      <c r="A9793" t="s">
        <v>4</v>
      </c>
      <c r="B9793" s="4" t="s">
        <v>5</v>
      </c>
      <c r="C9793" s="4" t="s">
        <v>7</v>
      </c>
      <c r="D9793" s="4" t="s">
        <v>8</v>
      </c>
      <c r="E9793" s="4" t="s">
        <v>10</v>
      </c>
    </row>
    <row r="9794" spans="1:7">
      <c r="A9794" t="n">
        <v>91071</v>
      </c>
      <c r="B9794" s="20" t="n">
        <v>94</v>
      </c>
      <c r="C9794" s="7" t="n">
        <v>0</v>
      </c>
      <c r="D9794" s="7" t="s">
        <v>836</v>
      </c>
      <c r="E9794" s="7" t="n">
        <v>1</v>
      </c>
    </row>
    <row r="9795" spans="1:7">
      <c r="A9795" t="s">
        <v>4</v>
      </c>
      <c r="B9795" s="4" t="s">
        <v>5</v>
      </c>
      <c r="C9795" s="4" t="s">
        <v>7</v>
      </c>
      <c r="D9795" s="4" t="s">
        <v>8</v>
      </c>
      <c r="E9795" s="4" t="s">
        <v>10</v>
      </c>
    </row>
    <row r="9796" spans="1:7">
      <c r="A9796" t="n">
        <v>91082</v>
      </c>
      <c r="B9796" s="20" t="n">
        <v>94</v>
      </c>
      <c r="C9796" s="7" t="n">
        <v>0</v>
      </c>
      <c r="D9796" s="7" t="s">
        <v>836</v>
      </c>
      <c r="E9796" s="7" t="n">
        <v>2</v>
      </c>
    </row>
    <row r="9797" spans="1:7">
      <c r="A9797" t="s">
        <v>4</v>
      </c>
      <c r="B9797" s="4" t="s">
        <v>5</v>
      </c>
      <c r="C9797" s="4" t="s">
        <v>7</v>
      </c>
      <c r="D9797" s="4" t="s">
        <v>8</v>
      </c>
      <c r="E9797" s="4" t="s">
        <v>10</v>
      </c>
    </row>
    <row r="9798" spans="1:7">
      <c r="A9798" t="n">
        <v>91093</v>
      </c>
      <c r="B9798" s="20" t="n">
        <v>94</v>
      </c>
      <c r="C9798" s="7" t="n">
        <v>1</v>
      </c>
      <c r="D9798" s="7" t="s">
        <v>836</v>
      </c>
      <c r="E9798" s="7" t="n">
        <v>4</v>
      </c>
    </row>
    <row r="9799" spans="1:7">
      <c r="A9799" t="s">
        <v>4</v>
      </c>
      <c r="B9799" s="4" t="s">
        <v>5</v>
      </c>
      <c r="C9799" s="4" t="s">
        <v>7</v>
      </c>
      <c r="D9799" s="4" t="s">
        <v>8</v>
      </c>
    </row>
    <row r="9800" spans="1:7">
      <c r="A9800" t="n">
        <v>91104</v>
      </c>
      <c r="B9800" s="20" t="n">
        <v>94</v>
      </c>
      <c r="C9800" s="7" t="n">
        <v>5</v>
      </c>
      <c r="D9800" s="7" t="s">
        <v>836</v>
      </c>
    </row>
    <row r="9801" spans="1:7">
      <c r="A9801" t="s">
        <v>4</v>
      </c>
      <c r="B9801" s="4" t="s">
        <v>5</v>
      </c>
      <c r="C9801" s="4" t="s">
        <v>7</v>
      </c>
      <c r="D9801" s="4" t="s">
        <v>8</v>
      </c>
      <c r="E9801" s="4" t="s">
        <v>10</v>
      </c>
    </row>
    <row r="9802" spans="1:7">
      <c r="A9802" t="n">
        <v>91113</v>
      </c>
      <c r="B9802" s="20" t="n">
        <v>94</v>
      </c>
      <c r="C9802" s="7" t="n">
        <v>0</v>
      </c>
      <c r="D9802" s="7" t="s">
        <v>837</v>
      </c>
      <c r="E9802" s="7" t="n">
        <v>1</v>
      </c>
    </row>
    <row r="9803" spans="1:7">
      <c r="A9803" t="s">
        <v>4</v>
      </c>
      <c r="B9803" s="4" t="s">
        <v>5</v>
      </c>
      <c r="C9803" s="4" t="s">
        <v>7</v>
      </c>
      <c r="D9803" s="4" t="s">
        <v>8</v>
      </c>
      <c r="E9803" s="4" t="s">
        <v>10</v>
      </c>
    </row>
    <row r="9804" spans="1:7">
      <c r="A9804" t="n">
        <v>91124</v>
      </c>
      <c r="B9804" s="20" t="n">
        <v>94</v>
      </c>
      <c r="C9804" s="7" t="n">
        <v>0</v>
      </c>
      <c r="D9804" s="7" t="s">
        <v>837</v>
      </c>
      <c r="E9804" s="7" t="n">
        <v>2</v>
      </c>
    </row>
    <row r="9805" spans="1:7">
      <c r="A9805" t="s">
        <v>4</v>
      </c>
      <c r="B9805" s="4" t="s">
        <v>5</v>
      </c>
      <c r="C9805" s="4" t="s">
        <v>7</v>
      </c>
      <c r="D9805" s="4" t="s">
        <v>8</v>
      </c>
      <c r="E9805" s="4" t="s">
        <v>10</v>
      </c>
    </row>
    <row r="9806" spans="1:7">
      <c r="A9806" t="n">
        <v>91135</v>
      </c>
      <c r="B9806" s="20" t="n">
        <v>94</v>
      </c>
      <c r="C9806" s="7" t="n">
        <v>1</v>
      </c>
      <c r="D9806" s="7" t="s">
        <v>837</v>
      </c>
      <c r="E9806" s="7" t="n">
        <v>4</v>
      </c>
    </row>
    <row r="9807" spans="1:7">
      <c r="A9807" t="s">
        <v>4</v>
      </c>
      <c r="B9807" s="4" t="s">
        <v>5</v>
      </c>
      <c r="C9807" s="4" t="s">
        <v>7</v>
      </c>
      <c r="D9807" s="4" t="s">
        <v>8</v>
      </c>
    </row>
    <row r="9808" spans="1:7">
      <c r="A9808" t="n">
        <v>91146</v>
      </c>
      <c r="B9808" s="20" t="n">
        <v>94</v>
      </c>
      <c r="C9808" s="7" t="n">
        <v>5</v>
      </c>
      <c r="D9808" s="7" t="s">
        <v>837</v>
      </c>
    </row>
    <row r="9809" spans="1:5">
      <c r="A9809" t="s">
        <v>4</v>
      </c>
      <c r="B9809" s="4" t="s">
        <v>5</v>
      </c>
      <c r="C9809" s="4" t="s">
        <v>7</v>
      </c>
      <c r="D9809" s="4" t="s">
        <v>8</v>
      </c>
      <c r="E9809" s="4" t="s">
        <v>10</v>
      </c>
    </row>
    <row r="9810" spans="1:5">
      <c r="A9810" t="n">
        <v>91155</v>
      </c>
      <c r="B9810" s="20" t="n">
        <v>94</v>
      </c>
      <c r="C9810" s="7" t="n">
        <v>0</v>
      </c>
      <c r="D9810" s="7" t="s">
        <v>838</v>
      </c>
      <c r="E9810" s="7" t="n">
        <v>1</v>
      </c>
    </row>
    <row r="9811" spans="1:5">
      <c r="A9811" t="s">
        <v>4</v>
      </c>
      <c r="B9811" s="4" t="s">
        <v>5</v>
      </c>
      <c r="C9811" s="4" t="s">
        <v>7</v>
      </c>
      <c r="D9811" s="4" t="s">
        <v>8</v>
      </c>
      <c r="E9811" s="4" t="s">
        <v>10</v>
      </c>
    </row>
    <row r="9812" spans="1:5">
      <c r="A9812" t="n">
        <v>91166</v>
      </c>
      <c r="B9812" s="20" t="n">
        <v>94</v>
      </c>
      <c r="C9812" s="7" t="n">
        <v>0</v>
      </c>
      <c r="D9812" s="7" t="s">
        <v>838</v>
      </c>
      <c r="E9812" s="7" t="n">
        <v>2</v>
      </c>
    </row>
    <row r="9813" spans="1:5">
      <c r="A9813" t="s">
        <v>4</v>
      </c>
      <c r="B9813" s="4" t="s">
        <v>5</v>
      </c>
      <c r="C9813" s="4" t="s">
        <v>7</v>
      </c>
      <c r="D9813" s="4" t="s">
        <v>8</v>
      </c>
      <c r="E9813" s="4" t="s">
        <v>10</v>
      </c>
    </row>
    <row r="9814" spans="1:5">
      <c r="A9814" t="n">
        <v>91177</v>
      </c>
      <c r="B9814" s="20" t="n">
        <v>94</v>
      </c>
      <c r="C9814" s="7" t="n">
        <v>1</v>
      </c>
      <c r="D9814" s="7" t="s">
        <v>838</v>
      </c>
      <c r="E9814" s="7" t="n">
        <v>4</v>
      </c>
    </row>
    <row r="9815" spans="1:5">
      <c r="A9815" t="s">
        <v>4</v>
      </c>
      <c r="B9815" s="4" t="s">
        <v>5</v>
      </c>
      <c r="C9815" s="4" t="s">
        <v>7</v>
      </c>
      <c r="D9815" s="4" t="s">
        <v>8</v>
      </c>
    </row>
    <row r="9816" spans="1:5">
      <c r="A9816" t="n">
        <v>91188</v>
      </c>
      <c r="B9816" s="20" t="n">
        <v>94</v>
      </c>
      <c r="C9816" s="7" t="n">
        <v>5</v>
      </c>
      <c r="D9816" s="7" t="s">
        <v>838</v>
      </c>
    </row>
    <row r="9817" spans="1:5">
      <c r="A9817" t="s">
        <v>4</v>
      </c>
      <c r="B9817" s="4" t="s">
        <v>5</v>
      </c>
      <c r="C9817" s="4" t="s">
        <v>7</v>
      </c>
      <c r="D9817" s="4" t="s">
        <v>8</v>
      </c>
      <c r="E9817" s="4" t="s">
        <v>10</v>
      </c>
    </row>
    <row r="9818" spans="1:5">
      <c r="A9818" t="n">
        <v>91197</v>
      </c>
      <c r="B9818" s="20" t="n">
        <v>94</v>
      </c>
      <c r="C9818" s="7" t="n">
        <v>0</v>
      </c>
      <c r="D9818" s="7" t="s">
        <v>839</v>
      </c>
      <c r="E9818" s="7" t="n">
        <v>1</v>
      </c>
    </row>
    <row r="9819" spans="1:5">
      <c r="A9819" t="s">
        <v>4</v>
      </c>
      <c r="B9819" s="4" t="s">
        <v>5</v>
      </c>
      <c r="C9819" s="4" t="s">
        <v>7</v>
      </c>
      <c r="D9819" s="4" t="s">
        <v>8</v>
      </c>
      <c r="E9819" s="4" t="s">
        <v>10</v>
      </c>
    </row>
    <row r="9820" spans="1:5">
      <c r="A9820" t="n">
        <v>91210</v>
      </c>
      <c r="B9820" s="20" t="n">
        <v>94</v>
      </c>
      <c r="C9820" s="7" t="n">
        <v>0</v>
      </c>
      <c r="D9820" s="7" t="s">
        <v>839</v>
      </c>
      <c r="E9820" s="7" t="n">
        <v>2</v>
      </c>
    </row>
    <row r="9821" spans="1:5">
      <c r="A9821" t="s">
        <v>4</v>
      </c>
      <c r="B9821" s="4" t="s">
        <v>5</v>
      </c>
      <c r="C9821" s="4" t="s">
        <v>7</v>
      </c>
      <c r="D9821" s="4" t="s">
        <v>8</v>
      </c>
      <c r="E9821" s="4" t="s">
        <v>10</v>
      </c>
    </row>
    <row r="9822" spans="1:5">
      <c r="A9822" t="n">
        <v>91223</v>
      </c>
      <c r="B9822" s="20" t="n">
        <v>94</v>
      </c>
      <c r="C9822" s="7" t="n">
        <v>1</v>
      </c>
      <c r="D9822" s="7" t="s">
        <v>839</v>
      </c>
      <c r="E9822" s="7" t="n">
        <v>4</v>
      </c>
    </row>
    <row r="9823" spans="1:5">
      <c r="A9823" t="s">
        <v>4</v>
      </c>
      <c r="B9823" s="4" t="s">
        <v>5</v>
      </c>
      <c r="C9823" s="4" t="s">
        <v>7</v>
      </c>
      <c r="D9823" s="4" t="s">
        <v>8</v>
      </c>
    </row>
    <row r="9824" spans="1:5">
      <c r="A9824" t="n">
        <v>91236</v>
      </c>
      <c r="B9824" s="20" t="n">
        <v>94</v>
      </c>
      <c r="C9824" s="7" t="n">
        <v>5</v>
      </c>
      <c r="D9824" s="7" t="s">
        <v>839</v>
      </c>
    </row>
    <row r="9825" spans="1:5">
      <c r="A9825" t="s">
        <v>4</v>
      </c>
      <c r="B9825" s="4" t="s">
        <v>5</v>
      </c>
      <c r="C9825" s="4" t="s">
        <v>7</v>
      </c>
      <c r="D9825" s="4" t="s">
        <v>8</v>
      </c>
      <c r="E9825" s="4" t="s">
        <v>10</v>
      </c>
    </row>
    <row r="9826" spans="1:5">
      <c r="A9826" t="n">
        <v>91247</v>
      </c>
      <c r="B9826" s="20" t="n">
        <v>94</v>
      </c>
      <c r="C9826" s="7" t="n">
        <v>1</v>
      </c>
      <c r="D9826" s="7" t="s">
        <v>840</v>
      </c>
      <c r="E9826" s="7" t="n">
        <v>1</v>
      </c>
    </row>
    <row r="9827" spans="1:5">
      <c r="A9827" t="s">
        <v>4</v>
      </c>
      <c r="B9827" s="4" t="s">
        <v>5</v>
      </c>
      <c r="C9827" s="4" t="s">
        <v>7</v>
      </c>
      <c r="D9827" s="4" t="s">
        <v>8</v>
      </c>
      <c r="E9827" s="4" t="s">
        <v>10</v>
      </c>
    </row>
    <row r="9828" spans="1:5">
      <c r="A9828" t="n">
        <v>91262</v>
      </c>
      <c r="B9828" s="20" t="n">
        <v>94</v>
      </c>
      <c r="C9828" s="7" t="n">
        <v>1</v>
      </c>
      <c r="D9828" s="7" t="s">
        <v>840</v>
      </c>
      <c r="E9828" s="7" t="n">
        <v>2</v>
      </c>
    </row>
    <row r="9829" spans="1:5">
      <c r="A9829" t="s">
        <v>4</v>
      </c>
      <c r="B9829" s="4" t="s">
        <v>5</v>
      </c>
      <c r="C9829" s="4" t="s">
        <v>7</v>
      </c>
      <c r="D9829" s="4" t="s">
        <v>8</v>
      </c>
      <c r="E9829" s="4" t="s">
        <v>10</v>
      </c>
    </row>
    <row r="9830" spans="1:5">
      <c r="A9830" t="n">
        <v>91277</v>
      </c>
      <c r="B9830" s="20" t="n">
        <v>94</v>
      </c>
      <c r="C9830" s="7" t="n">
        <v>0</v>
      </c>
      <c r="D9830" s="7" t="s">
        <v>840</v>
      </c>
      <c r="E9830" s="7" t="n">
        <v>4</v>
      </c>
    </row>
    <row r="9831" spans="1:5">
      <c r="A9831" t="s">
        <v>4</v>
      </c>
      <c r="B9831" s="4" t="s">
        <v>5</v>
      </c>
      <c r="C9831" s="4" t="s">
        <v>7</v>
      </c>
      <c r="D9831" s="4" t="s">
        <v>10</v>
      </c>
      <c r="E9831" s="4" t="s">
        <v>7</v>
      </c>
      <c r="F9831" s="4" t="s">
        <v>8</v>
      </c>
      <c r="G9831" s="4" t="s">
        <v>8</v>
      </c>
      <c r="H9831" s="4" t="s">
        <v>8</v>
      </c>
      <c r="I9831" s="4" t="s">
        <v>8</v>
      </c>
      <c r="J9831" s="4" t="s">
        <v>8</v>
      </c>
      <c r="K9831" s="4" t="s">
        <v>8</v>
      </c>
      <c r="L9831" s="4" t="s">
        <v>8</v>
      </c>
      <c r="M9831" s="4" t="s">
        <v>8</v>
      </c>
      <c r="N9831" s="4" t="s">
        <v>8</v>
      </c>
      <c r="O9831" s="4" t="s">
        <v>8</v>
      </c>
      <c r="P9831" s="4" t="s">
        <v>8</v>
      </c>
      <c r="Q9831" s="4" t="s">
        <v>8</v>
      </c>
      <c r="R9831" s="4" t="s">
        <v>8</v>
      </c>
      <c r="S9831" s="4" t="s">
        <v>8</v>
      </c>
      <c r="T9831" s="4" t="s">
        <v>8</v>
      </c>
      <c r="U9831" s="4" t="s">
        <v>8</v>
      </c>
    </row>
    <row r="9832" spans="1:5">
      <c r="A9832" t="n">
        <v>91292</v>
      </c>
      <c r="B9832" s="29" t="n">
        <v>36</v>
      </c>
      <c r="C9832" s="7" t="n">
        <v>8</v>
      </c>
      <c r="D9832" s="7" t="n">
        <v>5</v>
      </c>
      <c r="E9832" s="7" t="n">
        <v>0</v>
      </c>
      <c r="F9832" s="7" t="s">
        <v>387</v>
      </c>
      <c r="G9832" s="7" t="s">
        <v>841</v>
      </c>
      <c r="H9832" s="7" t="s">
        <v>20</v>
      </c>
      <c r="I9832" s="7" t="s">
        <v>20</v>
      </c>
      <c r="J9832" s="7" t="s">
        <v>20</v>
      </c>
      <c r="K9832" s="7" t="s">
        <v>20</v>
      </c>
      <c r="L9832" s="7" t="s">
        <v>20</v>
      </c>
      <c r="M9832" s="7" t="s">
        <v>20</v>
      </c>
      <c r="N9832" s="7" t="s">
        <v>20</v>
      </c>
      <c r="O9832" s="7" t="s">
        <v>20</v>
      </c>
      <c r="P9832" s="7" t="s">
        <v>20</v>
      </c>
      <c r="Q9832" s="7" t="s">
        <v>20</v>
      </c>
      <c r="R9832" s="7" t="s">
        <v>20</v>
      </c>
      <c r="S9832" s="7" t="s">
        <v>20</v>
      </c>
      <c r="T9832" s="7" t="s">
        <v>20</v>
      </c>
      <c r="U9832" s="7" t="s">
        <v>20</v>
      </c>
    </row>
    <row r="9833" spans="1:5">
      <c r="A9833" t="s">
        <v>4</v>
      </c>
      <c r="B9833" s="4" t="s">
        <v>5</v>
      </c>
      <c r="C9833" s="4" t="s">
        <v>10</v>
      </c>
      <c r="D9833" s="4" t="s">
        <v>7</v>
      </c>
      <c r="E9833" s="4" t="s">
        <v>7</v>
      </c>
      <c r="F9833" s="4" t="s">
        <v>8</v>
      </c>
    </row>
    <row r="9834" spans="1:5">
      <c r="A9834" t="n">
        <v>91331</v>
      </c>
      <c r="B9834" s="46" t="n">
        <v>47</v>
      </c>
      <c r="C9834" s="7" t="n">
        <v>5</v>
      </c>
      <c r="D9834" s="7" t="n">
        <v>0</v>
      </c>
      <c r="E9834" s="7" t="n">
        <v>0</v>
      </c>
      <c r="F9834" s="7" t="s">
        <v>842</v>
      </c>
    </row>
    <row r="9835" spans="1:5">
      <c r="A9835" t="s">
        <v>4</v>
      </c>
      <c r="B9835" s="4" t="s">
        <v>5</v>
      </c>
      <c r="C9835" s="4" t="s">
        <v>10</v>
      </c>
      <c r="D9835" s="4" t="s">
        <v>7</v>
      </c>
      <c r="E9835" s="4" t="s">
        <v>7</v>
      </c>
      <c r="F9835" s="4" t="s">
        <v>8</v>
      </c>
    </row>
    <row r="9836" spans="1:5">
      <c r="A9836" t="n">
        <v>91352</v>
      </c>
      <c r="B9836" s="46" t="n">
        <v>47</v>
      </c>
      <c r="C9836" s="7" t="n">
        <v>5</v>
      </c>
      <c r="D9836" s="7" t="n">
        <v>0</v>
      </c>
      <c r="E9836" s="7" t="n">
        <v>0</v>
      </c>
      <c r="F9836" s="7" t="s">
        <v>841</v>
      </c>
    </row>
    <row r="9837" spans="1:5">
      <c r="A9837" t="s">
        <v>4</v>
      </c>
      <c r="B9837" s="4" t="s">
        <v>5</v>
      </c>
      <c r="C9837" s="4" t="s">
        <v>7</v>
      </c>
      <c r="D9837" s="4" t="s">
        <v>7</v>
      </c>
      <c r="E9837" s="4" t="s">
        <v>15</v>
      </c>
      <c r="F9837" s="4" t="s">
        <v>15</v>
      </c>
      <c r="G9837" s="4" t="s">
        <v>15</v>
      </c>
      <c r="H9837" s="4" t="s">
        <v>10</v>
      </c>
    </row>
    <row r="9838" spans="1:5">
      <c r="A9838" t="n">
        <v>91367</v>
      </c>
      <c r="B9838" s="54" t="n">
        <v>45</v>
      </c>
      <c r="C9838" s="7" t="n">
        <v>2</v>
      </c>
      <c r="D9838" s="7" t="n">
        <v>3</v>
      </c>
      <c r="E9838" s="7" t="n">
        <v>12.5500001907349</v>
      </c>
      <c r="F9838" s="7" t="n">
        <v>1.70000004768372</v>
      </c>
      <c r="G9838" s="7" t="n">
        <v>1</v>
      </c>
      <c r="H9838" s="7" t="n">
        <v>0</v>
      </c>
    </row>
    <row r="9839" spans="1:5">
      <c r="A9839" t="s">
        <v>4</v>
      </c>
      <c r="B9839" s="4" t="s">
        <v>5</v>
      </c>
      <c r="C9839" s="4" t="s">
        <v>7</v>
      </c>
      <c r="D9839" s="4" t="s">
        <v>7</v>
      </c>
      <c r="E9839" s="4" t="s">
        <v>15</v>
      </c>
      <c r="F9839" s="4" t="s">
        <v>15</v>
      </c>
      <c r="G9839" s="4" t="s">
        <v>15</v>
      </c>
      <c r="H9839" s="4" t="s">
        <v>10</v>
      </c>
      <c r="I9839" s="4" t="s">
        <v>7</v>
      </c>
    </row>
    <row r="9840" spans="1:5">
      <c r="A9840" t="n">
        <v>91384</v>
      </c>
      <c r="B9840" s="54" t="n">
        <v>45</v>
      </c>
      <c r="C9840" s="7" t="n">
        <v>4</v>
      </c>
      <c r="D9840" s="7" t="n">
        <v>3</v>
      </c>
      <c r="E9840" s="7" t="n">
        <v>19.7000007629395</v>
      </c>
      <c r="F9840" s="7" t="n">
        <v>18.8400001525879</v>
      </c>
      <c r="G9840" s="7" t="n">
        <v>0</v>
      </c>
      <c r="H9840" s="7" t="n">
        <v>0</v>
      </c>
      <c r="I9840" s="7" t="n">
        <v>0</v>
      </c>
    </row>
    <row r="9841" spans="1:21">
      <c r="A9841" t="s">
        <v>4</v>
      </c>
      <c r="B9841" s="4" t="s">
        <v>5</v>
      </c>
      <c r="C9841" s="4" t="s">
        <v>7</v>
      </c>
      <c r="D9841" s="4" t="s">
        <v>7</v>
      </c>
      <c r="E9841" s="4" t="s">
        <v>15</v>
      </c>
      <c r="F9841" s="4" t="s">
        <v>10</v>
      </c>
    </row>
    <row r="9842" spans="1:21">
      <c r="A9842" t="n">
        <v>91402</v>
      </c>
      <c r="B9842" s="54" t="n">
        <v>45</v>
      </c>
      <c r="C9842" s="7" t="n">
        <v>5</v>
      </c>
      <c r="D9842" s="7" t="n">
        <v>3</v>
      </c>
      <c r="E9842" s="7" t="n">
        <v>2.29999995231628</v>
      </c>
      <c r="F9842" s="7" t="n">
        <v>0</v>
      </c>
    </row>
    <row r="9843" spans="1:21">
      <c r="A9843" t="s">
        <v>4</v>
      </c>
      <c r="B9843" s="4" t="s">
        <v>5</v>
      </c>
      <c r="C9843" s="4" t="s">
        <v>7</v>
      </c>
      <c r="D9843" s="4" t="s">
        <v>7</v>
      </c>
      <c r="E9843" s="4" t="s">
        <v>15</v>
      </c>
      <c r="F9843" s="4" t="s">
        <v>10</v>
      </c>
    </row>
    <row r="9844" spans="1:21">
      <c r="A9844" t="n">
        <v>91411</v>
      </c>
      <c r="B9844" s="54" t="n">
        <v>45</v>
      </c>
      <c r="C9844" s="7" t="n">
        <v>11</v>
      </c>
      <c r="D9844" s="7" t="n">
        <v>3</v>
      </c>
      <c r="E9844" s="7" t="n">
        <v>33.4000015258789</v>
      </c>
      <c r="F9844" s="7" t="n">
        <v>0</v>
      </c>
    </row>
    <row r="9845" spans="1:21">
      <c r="A9845" t="s">
        <v>4</v>
      </c>
      <c r="B9845" s="4" t="s">
        <v>5</v>
      </c>
      <c r="C9845" s="4" t="s">
        <v>7</v>
      </c>
      <c r="D9845" s="4" t="s">
        <v>7</v>
      </c>
      <c r="E9845" s="4" t="s">
        <v>15</v>
      </c>
      <c r="F9845" s="4" t="s">
        <v>15</v>
      </c>
      <c r="G9845" s="4" t="s">
        <v>15</v>
      </c>
      <c r="H9845" s="4" t="s">
        <v>10</v>
      </c>
    </row>
    <row r="9846" spans="1:21">
      <c r="A9846" t="n">
        <v>91420</v>
      </c>
      <c r="B9846" s="54" t="n">
        <v>45</v>
      </c>
      <c r="C9846" s="7" t="n">
        <v>2</v>
      </c>
      <c r="D9846" s="7" t="n">
        <v>3</v>
      </c>
      <c r="E9846" s="7" t="n">
        <v>12.3400001525879</v>
      </c>
      <c r="F9846" s="7" t="n">
        <v>1.39999997615814</v>
      </c>
      <c r="G9846" s="7" t="n">
        <v>1.33000004291534</v>
      </c>
      <c r="H9846" s="7" t="n">
        <v>3000</v>
      </c>
    </row>
    <row r="9847" spans="1:21">
      <c r="A9847" t="s">
        <v>4</v>
      </c>
      <c r="B9847" s="4" t="s">
        <v>5</v>
      </c>
      <c r="C9847" s="4" t="s">
        <v>7</v>
      </c>
      <c r="D9847" s="4" t="s">
        <v>7</v>
      </c>
      <c r="E9847" s="4" t="s">
        <v>15</v>
      </c>
      <c r="F9847" s="4" t="s">
        <v>15</v>
      </c>
      <c r="G9847" s="4" t="s">
        <v>15</v>
      </c>
      <c r="H9847" s="4" t="s">
        <v>10</v>
      </c>
      <c r="I9847" s="4" t="s">
        <v>7</v>
      </c>
    </row>
    <row r="9848" spans="1:21">
      <c r="A9848" t="n">
        <v>91437</v>
      </c>
      <c r="B9848" s="54" t="n">
        <v>45</v>
      </c>
      <c r="C9848" s="7" t="n">
        <v>4</v>
      </c>
      <c r="D9848" s="7" t="n">
        <v>3</v>
      </c>
      <c r="E9848" s="7" t="n">
        <v>16.4799995422363</v>
      </c>
      <c r="F9848" s="7" t="n">
        <v>3.80999994277954</v>
      </c>
      <c r="G9848" s="7" t="n">
        <v>0</v>
      </c>
      <c r="H9848" s="7" t="n">
        <v>3000</v>
      </c>
      <c r="I9848" s="7" t="n">
        <v>1</v>
      </c>
    </row>
    <row r="9849" spans="1:21">
      <c r="A9849" t="s">
        <v>4</v>
      </c>
      <c r="B9849" s="4" t="s">
        <v>5</v>
      </c>
      <c r="C9849" s="4" t="s">
        <v>7</v>
      </c>
      <c r="D9849" s="4" t="s">
        <v>7</v>
      </c>
      <c r="E9849" s="4" t="s">
        <v>15</v>
      </c>
      <c r="F9849" s="4" t="s">
        <v>10</v>
      </c>
    </row>
    <row r="9850" spans="1:21">
      <c r="A9850" t="n">
        <v>91455</v>
      </c>
      <c r="B9850" s="54" t="n">
        <v>45</v>
      </c>
      <c r="C9850" s="7" t="n">
        <v>5</v>
      </c>
      <c r="D9850" s="7" t="n">
        <v>3</v>
      </c>
      <c r="E9850" s="7" t="n">
        <v>1.5</v>
      </c>
      <c r="F9850" s="7" t="n">
        <v>3000</v>
      </c>
    </row>
    <row r="9851" spans="1:21">
      <c r="A9851" t="s">
        <v>4</v>
      </c>
      <c r="B9851" s="4" t="s">
        <v>5</v>
      </c>
      <c r="C9851" s="4" t="s">
        <v>10</v>
      </c>
      <c r="D9851" s="4" t="s">
        <v>10</v>
      </c>
      <c r="E9851" s="4" t="s">
        <v>10</v>
      </c>
    </row>
    <row r="9852" spans="1:21">
      <c r="A9852" t="n">
        <v>91464</v>
      </c>
      <c r="B9852" s="34" t="n">
        <v>61</v>
      </c>
      <c r="C9852" s="7" t="n">
        <v>0</v>
      </c>
      <c r="D9852" s="7" t="n">
        <v>5</v>
      </c>
      <c r="E9852" s="7" t="n">
        <v>0</v>
      </c>
    </row>
    <row r="9853" spans="1:21">
      <c r="A9853" t="s">
        <v>4</v>
      </c>
      <c r="B9853" s="4" t="s">
        <v>5</v>
      </c>
      <c r="C9853" s="4" t="s">
        <v>7</v>
      </c>
      <c r="D9853" s="4" t="s">
        <v>10</v>
      </c>
      <c r="E9853" s="4" t="s">
        <v>15</v>
      </c>
    </row>
    <row r="9854" spans="1:21">
      <c r="A9854" t="n">
        <v>91471</v>
      </c>
      <c r="B9854" s="41" t="n">
        <v>58</v>
      </c>
      <c r="C9854" s="7" t="n">
        <v>100</v>
      </c>
      <c r="D9854" s="7" t="n">
        <v>1000</v>
      </c>
      <c r="E9854" s="7" t="n">
        <v>1</v>
      </c>
    </row>
    <row r="9855" spans="1:21">
      <c r="A9855" t="s">
        <v>4</v>
      </c>
      <c r="B9855" s="4" t="s">
        <v>5</v>
      </c>
      <c r="C9855" s="4" t="s">
        <v>7</v>
      </c>
      <c r="D9855" s="4" t="s">
        <v>10</v>
      </c>
    </row>
    <row r="9856" spans="1:21">
      <c r="A9856" t="n">
        <v>91479</v>
      </c>
      <c r="B9856" s="41" t="n">
        <v>58</v>
      </c>
      <c r="C9856" s="7" t="n">
        <v>255</v>
      </c>
      <c r="D9856" s="7" t="n">
        <v>0</v>
      </c>
    </row>
    <row r="9857" spans="1:9">
      <c r="A9857" t="s">
        <v>4</v>
      </c>
      <c r="B9857" s="4" t="s">
        <v>5</v>
      </c>
      <c r="C9857" s="4" t="s">
        <v>7</v>
      </c>
      <c r="D9857" s="4" t="s">
        <v>10</v>
      </c>
    </row>
    <row r="9858" spans="1:9">
      <c r="A9858" t="n">
        <v>91483</v>
      </c>
      <c r="B9858" s="54" t="n">
        <v>45</v>
      </c>
      <c r="C9858" s="7" t="n">
        <v>7</v>
      </c>
      <c r="D9858" s="7" t="n">
        <v>255</v>
      </c>
    </row>
    <row r="9859" spans="1:9">
      <c r="A9859" t="s">
        <v>4</v>
      </c>
      <c r="B9859" s="4" t="s">
        <v>5</v>
      </c>
      <c r="C9859" s="4" t="s">
        <v>7</v>
      </c>
      <c r="D9859" s="4" t="s">
        <v>10</v>
      </c>
      <c r="E9859" s="4" t="s">
        <v>8</v>
      </c>
    </row>
    <row r="9860" spans="1:9">
      <c r="A9860" t="n">
        <v>91487</v>
      </c>
      <c r="B9860" s="32" t="n">
        <v>51</v>
      </c>
      <c r="C9860" s="7" t="n">
        <v>4</v>
      </c>
      <c r="D9860" s="7" t="n">
        <v>5</v>
      </c>
      <c r="E9860" s="7" t="s">
        <v>843</v>
      </c>
    </row>
    <row r="9861" spans="1:9">
      <c r="A9861" t="s">
        <v>4</v>
      </c>
      <c r="B9861" s="4" t="s">
        <v>5</v>
      </c>
      <c r="C9861" s="4" t="s">
        <v>10</v>
      </c>
    </row>
    <row r="9862" spans="1:9">
      <c r="A9862" t="n">
        <v>91502</v>
      </c>
      <c r="B9862" s="27" t="n">
        <v>16</v>
      </c>
      <c r="C9862" s="7" t="n">
        <v>0</v>
      </c>
    </row>
    <row r="9863" spans="1:9">
      <c r="A9863" t="s">
        <v>4</v>
      </c>
      <c r="B9863" s="4" t="s">
        <v>5</v>
      </c>
      <c r="C9863" s="4" t="s">
        <v>10</v>
      </c>
      <c r="D9863" s="4" t="s">
        <v>59</v>
      </c>
      <c r="E9863" s="4" t="s">
        <v>7</v>
      </c>
      <c r="F9863" s="4" t="s">
        <v>7</v>
      </c>
    </row>
    <row r="9864" spans="1:9">
      <c r="A9864" t="n">
        <v>91505</v>
      </c>
      <c r="B9864" s="37" t="n">
        <v>26</v>
      </c>
      <c r="C9864" s="7" t="n">
        <v>5</v>
      </c>
      <c r="D9864" s="7" t="s">
        <v>844</v>
      </c>
      <c r="E9864" s="7" t="n">
        <v>2</v>
      </c>
      <c r="F9864" s="7" t="n">
        <v>0</v>
      </c>
    </row>
    <row r="9865" spans="1:9">
      <c r="A9865" t="s">
        <v>4</v>
      </c>
      <c r="B9865" s="4" t="s">
        <v>5</v>
      </c>
    </row>
    <row r="9866" spans="1:9">
      <c r="A9866" t="n">
        <v>91523</v>
      </c>
      <c r="B9866" s="38" t="n">
        <v>28</v>
      </c>
    </row>
    <row r="9867" spans="1:9">
      <c r="A9867" t="s">
        <v>4</v>
      </c>
      <c r="B9867" s="4" t="s">
        <v>5</v>
      </c>
      <c r="C9867" s="4" t="s">
        <v>7</v>
      </c>
      <c r="D9867" s="4" t="s">
        <v>10</v>
      </c>
      <c r="E9867" s="4" t="s">
        <v>8</v>
      </c>
    </row>
    <row r="9868" spans="1:9">
      <c r="A9868" t="n">
        <v>91524</v>
      </c>
      <c r="B9868" s="32" t="n">
        <v>51</v>
      </c>
      <c r="C9868" s="7" t="n">
        <v>4</v>
      </c>
      <c r="D9868" s="7" t="n">
        <v>0</v>
      </c>
      <c r="E9868" s="7" t="s">
        <v>100</v>
      </c>
    </row>
    <row r="9869" spans="1:9">
      <c r="A9869" t="s">
        <v>4</v>
      </c>
      <c r="B9869" s="4" t="s">
        <v>5</v>
      </c>
      <c r="C9869" s="4" t="s">
        <v>10</v>
      </c>
    </row>
    <row r="9870" spans="1:9">
      <c r="A9870" t="n">
        <v>91537</v>
      </c>
      <c r="B9870" s="27" t="n">
        <v>16</v>
      </c>
      <c r="C9870" s="7" t="n">
        <v>0</v>
      </c>
    </row>
    <row r="9871" spans="1:9">
      <c r="A9871" t="s">
        <v>4</v>
      </c>
      <c r="B9871" s="4" t="s">
        <v>5</v>
      </c>
      <c r="C9871" s="4" t="s">
        <v>10</v>
      </c>
      <c r="D9871" s="4" t="s">
        <v>59</v>
      </c>
      <c r="E9871" s="4" t="s">
        <v>7</v>
      </c>
      <c r="F9871" s="4" t="s">
        <v>7</v>
      </c>
      <c r="G9871" s="4" t="s">
        <v>59</v>
      </c>
      <c r="H9871" s="4" t="s">
        <v>7</v>
      </c>
      <c r="I9871" s="4" t="s">
        <v>7</v>
      </c>
    </row>
    <row r="9872" spans="1:9">
      <c r="A9872" t="n">
        <v>91540</v>
      </c>
      <c r="B9872" s="37" t="n">
        <v>26</v>
      </c>
      <c r="C9872" s="7" t="n">
        <v>0</v>
      </c>
      <c r="D9872" s="7" t="s">
        <v>845</v>
      </c>
      <c r="E9872" s="7" t="n">
        <v>2</v>
      </c>
      <c r="F9872" s="7" t="n">
        <v>3</v>
      </c>
      <c r="G9872" s="7" t="s">
        <v>846</v>
      </c>
      <c r="H9872" s="7" t="n">
        <v>2</v>
      </c>
      <c r="I9872" s="7" t="n">
        <v>0</v>
      </c>
    </row>
    <row r="9873" spans="1:9">
      <c r="A9873" t="s">
        <v>4</v>
      </c>
      <c r="B9873" s="4" t="s">
        <v>5</v>
      </c>
    </row>
    <row r="9874" spans="1:9">
      <c r="A9874" t="n">
        <v>91612</v>
      </c>
      <c r="B9874" s="38" t="n">
        <v>28</v>
      </c>
    </row>
    <row r="9875" spans="1:9">
      <c r="A9875" t="s">
        <v>4</v>
      </c>
      <c r="B9875" s="4" t="s">
        <v>5</v>
      </c>
      <c r="C9875" s="4" t="s">
        <v>10</v>
      </c>
      <c r="D9875" s="4" t="s">
        <v>10</v>
      </c>
      <c r="E9875" s="4" t="s">
        <v>10</v>
      </c>
    </row>
    <row r="9876" spans="1:9">
      <c r="A9876" t="n">
        <v>91613</v>
      </c>
      <c r="B9876" s="34" t="n">
        <v>61</v>
      </c>
      <c r="C9876" s="7" t="n">
        <v>5</v>
      </c>
      <c r="D9876" s="7" t="n">
        <v>0</v>
      </c>
      <c r="E9876" s="7" t="n">
        <v>1000</v>
      </c>
    </row>
    <row r="9877" spans="1:9">
      <c r="A9877" t="s">
        <v>4</v>
      </c>
      <c r="B9877" s="4" t="s">
        <v>5</v>
      </c>
      <c r="C9877" s="4" t="s">
        <v>10</v>
      </c>
    </row>
    <row r="9878" spans="1:9">
      <c r="A9878" t="n">
        <v>91620</v>
      </c>
      <c r="B9878" s="27" t="n">
        <v>16</v>
      </c>
      <c r="C9878" s="7" t="n">
        <v>300</v>
      </c>
    </row>
    <row r="9879" spans="1:9">
      <c r="A9879" t="s">
        <v>4</v>
      </c>
      <c r="B9879" s="4" t="s">
        <v>5</v>
      </c>
      <c r="C9879" s="4" t="s">
        <v>7</v>
      </c>
      <c r="D9879" s="4" t="s">
        <v>10</v>
      </c>
      <c r="E9879" s="4" t="s">
        <v>8</v>
      </c>
    </row>
    <row r="9880" spans="1:9">
      <c r="A9880" t="n">
        <v>91623</v>
      </c>
      <c r="B9880" s="32" t="n">
        <v>51</v>
      </c>
      <c r="C9880" s="7" t="n">
        <v>4</v>
      </c>
      <c r="D9880" s="7" t="n">
        <v>5</v>
      </c>
      <c r="E9880" s="7" t="s">
        <v>222</v>
      </c>
    </row>
    <row r="9881" spans="1:9">
      <c r="A9881" t="s">
        <v>4</v>
      </c>
      <c r="B9881" s="4" t="s">
        <v>5</v>
      </c>
      <c r="C9881" s="4" t="s">
        <v>10</v>
      </c>
    </row>
    <row r="9882" spans="1:9">
      <c r="A9882" t="n">
        <v>91636</v>
      </c>
      <c r="B9882" s="27" t="n">
        <v>16</v>
      </c>
      <c r="C9882" s="7" t="n">
        <v>0</v>
      </c>
    </row>
    <row r="9883" spans="1:9">
      <c r="A9883" t="s">
        <v>4</v>
      </c>
      <c r="B9883" s="4" t="s">
        <v>5</v>
      </c>
      <c r="C9883" s="4" t="s">
        <v>10</v>
      </c>
      <c r="D9883" s="4" t="s">
        <v>59</v>
      </c>
      <c r="E9883" s="4" t="s">
        <v>7</v>
      </c>
      <c r="F9883" s="4" t="s">
        <v>7</v>
      </c>
      <c r="G9883" s="4" t="s">
        <v>59</v>
      </c>
      <c r="H9883" s="4" t="s">
        <v>7</v>
      </c>
      <c r="I9883" s="4" t="s">
        <v>7</v>
      </c>
    </row>
    <row r="9884" spans="1:9">
      <c r="A9884" t="n">
        <v>91639</v>
      </c>
      <c r="B9884" s="37" t="n">
        <v>26</v>
      </c>
      <c r="C9884" s="7" t="n">
        <v>5</v>
      </c>
      <c r="D9884" s="7" t="s">
        <v>847</v>
      </c>
      <c r="E9884" s="7" t="n">
        <v>2</v>
      </c>
      <c r="F9884" s="7" t="n">
        <v>3</v>
      </c>
      <c r="G9884" s="7" t="s">
        <v>848</v>
      </c>
      <c r="H9884" s="7" t="n">
        <v>2</v>
      </c>
      <c r="I9884" s="7" t="n">
        <v>0</v>
      </c>
    </row>
    <row r="9885" spans="1:9">
      <c r="A9885" t="s">
        <v>4</v>
      </c>
      <c r="B9885" s="4" t="s">
        <v>5</v>
      </c>
    </row>
    <row r="9886" spans="1:9">
      <c r="A9886" t="n">
        <v>91748</v>
      </c>
      <c r="B9886" s="38" t="n">
        <v>28</v>
      </c>
    </row>
    <row r="9887" spans="1:9">
      <c r="A9887" t="s">
        <v>4</v>
      </c>
      <c r="B9887" s="4" t="s">
        <v>5</v>
      </c>
      <c r="C9887" s="4" t="s">
        <v>7</v>
      </c>
      <c r="D9887" s="4" t="s">
        <v>10</v>
      </c>
      <c r="E9887" s="4" t="s">
        <v>8</v>
      </c>
    </row>
    <row r="9888" spans="1:9">
      <c r="A9888" t="n">
        <v>91749</v>
      </c>
      <c r="B9888" s="32" t="n">
        <v>51</v>
      </c>
      <c r="C9888" s="7" t="n">
        <v>4</v>
      </c>
      <c r="D9888" s="7" t="n">
        <v>0</v>
      </c>
      <c r="E9888" s="7" t="s">
        <v>63</v>
      </c>
    </row>
    <row r="9889" spans="1:9">
      <c r="A9889" t="s">
        <v>4</v>
      </c>
      <c r="B9889" s="4" t="s">
        <v>5</v>
      </c>
      <c r="C9889" s="4" t="s">
        <v>10</v>
      </c>
    </row>
    <row r="9890" spans="1:9">
      <c r="A9890" t="n">
        <v>91762</v>
      </c>
      <c r="B9890" s="27" t="n">
        <v>16</v>
      </c>
      <c r="C9890" s="7" t="n">
        <v>0</v>
      </c>
    </row>
    <row r="9891" spans="1:9">
      <c r="A9891" t="s">
        <v>4</v>
      </c>
      <c r="B9891" s="4" t="s">
        <v>5</v>
      </c>
      <c r="C9891" s="4" t="s">
        <v>10</v>
      </c>
      <c r="D9891" s="4" t="s">
        <v>59</v>
      </c>
      <c r="E9891" s="4" t="s">
        <v>7</v>
      </c>
      <c r="F9891" s="4" t="s">
        <v>7</v>
      </c>
    </row>
    <row r="9892" spans="1:9">
      <c r="A9892" t="n">
        <v>91765</v>
      </c>
      <c r="B9892" s="37" t="n">
        <v>26</v>
      </c>
      <c r="C9892" s="7" t="n">
        <v>0</v>
      </c>
      <c r="D9892" s="7" t="s">
        <v>849</v>
      </c>
      <c r="E9892" s="7" t="n">
        <v>2</v>
      </c>
      <c r="F9892" s="7" t="n">
        <v>0</v>
      </c>
    </row>
    <row r="9893" spans="1:9">
      <c r="A9893" t="s">
        <v>4</v>
      </c>
      <c r="B9893" s="4" t="s">
        <v>5</v>
      </c>
    </row>
    <row r="9894" spans="1:9">
      <c r="A9894" t="n">
        <v>91841</v>
      </c>
      <c r="B9894" s="38" t="n">
        <v>28</v>
      </c>
    </row>
    <row r="9895" spans="1:9">
      <c r="A9895" t="s">
        <v>4</v>
      </c>
      <c r="B9895" s="4" t="s">
        <v>5</v>
      </c>
      <c r="C9895" s="4" t="s">
        <v>7</v>
      </c>
      <c r="D9895" s="4" t="s">
        <v>10</v>
      </c>
      <c r="E9895" s="4" t="s">
        <v>10</v>
      </c>
      <c r="F9895" s="4" t="s">
        <v>7</v>
      </c>
    </row>
    <row r="9896" spans="1:9">
      <c r="A9896" t="n">
        <v>91842</v>
      </c>
      <c r="B9896" s="42" t="n">
        <v>25</v>
      </c>
      <c r="C9896" s="7" t="n">
        <v>1</v>
      </c>
      <c r="D9896" s="7" t="n">
        <v>65535</v>
      </c>
      <c r="E9896" s="7" t="n">
        <v>500</v>
      </c>
      <c r="F9896" s="7" t="n">
        <v>0</v>
      </c>
    </row>
    <row r="9897" spans="1:9">
      <c r="A9897" t="s">
        <v>4</v>
      </c>
      <c r="B9897" s="4" t="s">
        <v>5</v>
      </c>
      <c r="C9897" s="4" t="s">
        <v>7</v>
      </c>
      <c r="D9897" s="4" t="s">
        <v>10</v>
      </c>
      <c r="E9897" s="4" t="s">
        <v>10</v>
      </c>
    </row>
    <row r="9898" spans="1:9">
      <c r="A9898" t="n">
        <v>91849</v>
      </c>
      <c r="B9898" s="42" t="n">
        <v>25</v>
      </c>
      <c r="C9898" s="7" t="n">
        <v>2</v>
      </c>
      <c r="D9898" s="7" t="n">
        <v>600</v>
      </c>
      <c r="E9898" s="7" t="n">
        <v>173</v>
      </c>
    </row>
    <row r="9899" spans="1:9">
      <c r="A9899" t="s">
        <v>4</v>
      </c>
      <c r="B9899" s="4" t="s">
        <v>5</v>
      </c>
      <c r="C9899" s="4" t="s">
        <v>7</v>
      </c>
      <c r="D9899" s="4" t="s">
        <v>10</v>
      </c>
    </row>
    <row r="9900" spans="1:9">
      <c r="A9900" t="n">
        <v>91855</v>
      </c>
      <c r="B9900" s="41" t="n">
        <v>58</v>
      </c>
      <c r="C9900" s="7" t="n">
        <v>10</v>
      </c>
      <c r="D9900" s="7" t="n">
        <v>300</v>
      </c>
    </row>
    <row r="9901" spans="1:9">
      <c r="A9901" t="s">
        <v>4</v>
      </c>
      <c r="B9901" s="4" t="s">
        <v>5</v>
      </c>
      <c r="C9901" s="4" t="s">
        <v>7</v>
      </c>
      <c r="D9901" s="4" t="s">
        <v>10</v>
      </c>
    </row>
    <row r="9902" spans="1:9">
      <c r="A9902" t="n">
        <v>91859</v>
      </c>
      <c r="B9902" s="41" t="n">
        <v>58</v>
      </c>
      <c r="C9902" s="7" t="n">
        <v>12</v>
      </c>
      <c r="D9902" s="7" t="n">
        <v>0</v>
      </c>
    </row>
    <row r="9903" spans="1:9">
      <c r="A9903" t="s">
        <v>4</v>
      </c>
      <c r="B9903" s="4" t="s">
        <v>5</v>
      </c>
      <c r="C9903" s="4" t="s">
        <v>10</v>
      </c>
      <c r="D9903" s="4" t="s">
        <v>10</v>
      </c>
      <c r="E9903" s="4" t="s">
        <v>10</v>
      </c>
    </row>
    <row r="9904" spans="1:9">
      <c r="A9904" t="n">
        <v>91863</v>
      </c>
      <c r="B9904" s="34" t="n">
        <v>61</v>
      </c>
      <c r="C9904" s="7" t="n">
        <v>5</v>
      </c>
      <c r="D9904" s="7" t="n">
        <v>65533</v>
      </c>
      <c r="E9904" s="7" t="n">
        <v>0</v>
      </c>
    </row>
    <row r="9905" spans="1:6">
      <c r="A9905" t="s">
        <v>4</v>
      </c>
      <c r="B9905" s="4" t="s">
        <v>5</v>
      </c>
      <c r="C9905" s="4" t="s">
        <v>10</v>
      </c>
      <c r="D9905" s="4" t="s">
        <v>10</v>
      </c>
      <c r="E9905" s="4" t="s">
        <v>10</v>
      </c>
    </row>
    <row r="9906" spans="1:6">
      <c r="A9906" t="n">
        <v>91870</v>
      </c>
      <c r="B9906" s="34" t="n">
        <v>61</v>
      </c>
      <c r="C9906" s="7" t="n">
        <v>0</v>
      </c>
      <c r="D9906" s="7" t="n">
        <v>65533</v>
      </c>
      <c r="E9906" s="7" t="n">
        <v>0</v>
      </c>
    </row>
    <row r="9907" spans="1:6">
      <c r="A9907" t="s">
        <v>4</v>
      </c>
      <c r="B9907" s="4" t="s">
        <v>5</v>
      </c>
      <c r="C9907" s="4" t="s">
        <v>10</v>
      </c>
      <c r="D9907" s="4" t="s">
        <v>7</v>
      </c>
      <c r="E9907" s="4" t="s">
        <v>7</v>
      </c>
      <c r="F9907" s="4" t="s">
        <v>8</v>
      </c>
    </row>
    <row r="9908" spans="1:6">
      <c r="A9908" t="n">
        <v>91877</v>
      </c>
      <c r="B9908" s="46" t="n">
        <v>47</v>
      </c>
      <c r="C9908" s="7" t="n">
        <v>5</v>
      </c>
      <c r="D9908" s="7" t="n">
        <v>0</v>
      </c>
      <c r="E9908" s="7" t="n">
        <v>0</v>
      </c>
      <c r="F9908" s="7" t="s">
        <v>850</v>
      </c>
    </row>
    <row r="9909" spans="1:6">
      <c r="A9909" t="s">
        <v>4</v>
      </c>
      <c r="B9909" s="4" t="s">
        <v>5</v>
      </c>
      <c r="C9909" s="4" t="s">
        <v>10</v>
      </c>
      <c r="D9909" s="4" t="s">
        <v>7</v>
      </c>
      <c r="E9909" s="4" t="s">
        <v>8</v>
      </c>
      <c r="F9909" s="4" t="s">
        <v>15</v>
      </c>
      <c r="G9909" s="4" t="s">
        <v>15</v>
      </c>
      <c r="H9909" s="4" t="s">
        <v>15</v>
      </c>
    </row>
    <row r="9910" spans="1:6">
      <c r="A9910" t="n">
        <v>91898</v>
      </c>
      <c r="B9910" s="30" t="n">
        <v>48</v>
      </c>
      <c r="C9910" s="7" t="n">
        <v>0</v>
      </c>
      <c r="D9910" s="7" t="n">
        <v>0</v>
      </c>
      <c r="E9910" s="7" t="s">
        <v>387</v>
      </c>
      <c r="F9910" s="7" t="n">
        <v>0</v>
      </c>
      <c r="G9910" s="7" t="n">
        <v>1</v>
      </c>
      <c r="H9910" s="7" t="n">
        <v>0</v>
      </c>
    </row>
    <row r="9911" spans="1:6">
      <c r="A9911" t="s">
        <v>4</v>
      </c>
      <c r="B9911" s="4" t="s">
        <v>5</v>
      </c>
      <c r="C9911" s="4" t="s">
        <v>10</v>
      </c>
      <c r="D9911" s="4" t="s">
        <v>7</v>
      </c>
      <c r="E9911" s="4" t="s">
        <v>8</v>
      </c>
      <c r="F9911" s="4" t="s">
        <v>15</v>
      </c>
      <c r="G9911" s="4" t="s">
        <v>15</v>
      </c>
      <c r="H9911" s="4" t="s">
        <v>15</v>
      </c>
    </row>
    <row r="9912" spans="1:6">
      <c r="A9912" t="n">
        <v>91924</v>
      </c>
      <c r="B9912" s="30" t="n">
        <v>48</v>
      </c>
      <c r="C9912" s="7" t="n">
        <v>5</v>
      </c>
      <c r="D9912" s="7" t="n">
        <v>0</v>
      </c>
      <c r="E9912" s="7" t="s">
        <v>387</v>
      </c>
      <c r="F9912" s="7" t="n">
        <v>0</v>
      </c>
      <c r="G9912" s="7" t="n">
        <v>1</v>
      </c>
      <c r="H9912" s="7" t="n">
        <v>0</v>
      </c>
    </row>
    <row r="9913" spans="1:6">
      <c r="A9913" t="s">
        <v>4</v>
      </c>
      <c r="B9913" s="4" t="s">
        <v>5</v>
      </c>
      <c r="C9913" s="4" t="s">
        <v>7</v>
      </c>
      <c r="D9913" s="4" t="s">
        <v>10</v>
      </c>
      <c r="E9913" s="4" t="s">
        <v>16</v>
      </c>
      <c r="F9913" s="4" t="s">
        <v>10</v>
      </c>
      <c r="G9913" s="4" t="s">
        <v>10</v>
      </c>
      <c r="H9913" s="4" t="s">
        <v>16</v>
      </c>
      <c r="I9913" s="4" t="s">
        <v>16</v>
      </c>
    </row>
    <row r="9914" spans="1:6">
      <c r="A9914" t="n">
        <v>91950</v>
      </c>
      <c r="B9914" s="90" t="n">
        <v>69</v>
      </c>
      <c r="C9914" s="7" t="n">
        <v>0</v>
      </c>
      <c r="D9914" s="7" t="n">
        <v>0</v>
      </c>
      <c r="E9914" s="7" t="n">
        <v>1106247680</v>
      </c>
      <c r="F9914" s="7" t="n">
        <v>65286</v>
      </c>
      <c r="G9914" s="7" t="n">
        <v>16</v>
      </c>
      <c r="H9914" s="7" t="n">
        <v>0</v>
      </c>
      <c r="I9914" s="7" t="n">
        <v>-1106960712</v>
      </c>
    </row>
    <row r="9915" spans="1:6">
      <c r="A9915" t="s">
        <v>4</v>
      </c>
      <c r="B9915" s="4" t="s">
        <v>5</v>
      </c>
      <c r="C9915" s="4" t="s">
        <v>7</v>
      </c>
      <c r="D9915" s="4" t="s">
        <v>10</v>
      </c>
      <c r="E9915" s="4" t="s">
        <v>16</v>
      </c>
      <c r="F9915" s="4" t="s">
        <v>10</v>
      </c>
      <c r="G9915" s="4" t="s">
        <v>10</v>
      </c>
      <c r="H9915" s="4" t="s">
        <v>16</v>
      </c>
      <c r="I9915" s="4" t="s">
        <v>16</v>
      </c>
    </row>
    <row r="9916" spans="1:6">
      <c r="A9916" t="n">
        <v>91970</v>
      </c>
      <c r="B9916" s="90" t="n">
        <v>69</v>
      </c>
      <c r="C9916" s="7" t="n">
        <v>0</v>
      </c>
      <c r="D9916" s="7" t="n">
        <v>5</v>
      </c>
      <c r="E9916" s="7" t="n">
        <v>-1041235968</v>
      </c>
      <c r="F9916" s="7" t="n">
        <v>250</v>
      </c>
      <c r="G9916" s="7" t="n">
        <v>16</v>
      </c>
      <c r="H9916" s="7" t="n">
        <v>0</v>
      </c>
      <c r="I9916" s="7" t="n">
        <v>-1116355953</v>
      </c>
    </row>
    <row r="9917" spans="1:6">
      <c r="A9917" t="s">
        <v>4</v>
      </c>
      <c r="B9917" s="4" t="s">
        <v>5</v>
      </c>
      <c r="C9917" s="4" t="s">
        <v>7</v>
      </c>
      <c r="D9917" s="4" t="s">
        <v>10</v>
      </c>
      <c r="E9917" s="4" t="s">
        <v>16</v>
      </c>
      <c r="F9917" s="4" t="s">
        <v>16</v>
      </c>
      <c r="G9917" s="4" t="s">
        <v>16</v>
      </c>
      <c r="H9917" s="4" t="s">
        <v>16</v>
      </c>
      <c r="I9917" s="4" t="s">
        <v>10</v>
      </c>
      <c r="J9917" s="4" t="s">
        <v>7</v>
      </c>
    </row>
    <row r="9918" spans="1:6">
      <c r="A9918" t="n">
        <v>91990</v>
      </c>
      <c r="B9918" s="90" t="n">
        <v>69</v>
      </c>
      <c r="C9918" s="7" t="n">
        <v>3</v>
      </c>
      <c r="D9918" s="7" t="n">
        <v>0</v>
      </c>
      <c r="E9918" s="7" t="n">
        <v>1065353216</v>
      </c>
      <c r="F9918" s="7" t="n">
        <v>1065353216</v>
      </c>
      <c r="G9918" s="7" t="n">
        <v>1065353216</v>
      </c>
      <c r="H9918" s="7" t="n">
        <v>0</v>
      </c>
      <c r="I9918" s="7" t="n">
        <v>0</v>
      </c>
      <c r="J9918" s="7" t="n">
        <v>3</v>
      </c>
    </row>
    <row r="9919" spans="1:6">
      <c r="A9919" t="s">
        <v>4</v>
      </c>
      <c r="B9919" s="4" t="s">
        <v>5</v>
      </c>
      <c r="C9919" s="4" t="s">
        <v>7</v>
      </c>
      <c r="D9919" s="4" t="s">
        <v>10</v>
      </c>
      <c r="E9919" s="4" t="s">
        <v>16</v>
      </c>
      <c r="F9919" s="4" t="s">
        <v>16</v>
      </c>
      <c r="G9919" s="4" t="s">
        <v>16</v>
      </c>
      <c r="H9919" s="4" t="s">
        <v>16</v>
      </c>
      <c r="I9919" s="4" t="s">
        <v>10</v>
      </c>
      <c r="J9919" s="4" t="s">
        <v>7</v>
      </c>
    </row>
    <row r="9920" spans="1:6">
      <c r="A9920" t="n">
        <v>92013</v>
      </c>
      <c r="B9920" s="90" t="n">
        <v>69</v>
      </c>
      <c r="C9920" s="7" t="n">
        <v>3</v>
      </c>
      <c r="D9920" s="7" t="n">
        <v>5</v>
      </c>
      <c r="E9920" s="7" t="n">
        <v>1065353216</v>
      </c>
      <c r="F9920" s="7" t="n">
        <v>1065353216</v>
      </c>
      <c r="G9920" s="7" t="n">
        <v>1065353216</v>
      </c>
      <c r="H9920" s="7" t="n">
        <v>0</v>
      </c>
      <c r="I9920" s="7" t="n">
        <v>0</v>
      </c>
      <c r="J9920" s="7" t="n">
        <v>3</v>
      </c>
    </row>
    <row r="9921" spans="1:10">
      <c r="A9921" t="s">
        <v>4</v>
      </c>
      <c r="B9921" s="4" t="s">
        <v>5</v>
      </c>
      <c r="C9921" s="4" t="s">
        <v>7</v>
      </c>
      <c r="D9921" s="4" t="s">
        <v>10</v>
      </c>
      <c r="E9921" s="4" t="s">
        <v>16</v>
      </c>
      <c r="F9921" s="4" t="s">
        <v>16</v>
      </c>
      <c r="G9921" s="4" t="s">
        <v>16</v>
      </c>
      <c r="H9921" s="4" t="s">
        <v>16</v>
      </c>
      <c r="I9921" s="4" t="s">
        <v>10</v>
      </c>
      <c r="J9921" s="4" t="s">
        <v>7</v>
      </c>
    </row>
    <row r="9922" spans="1:10">
      <c r="A9922" t="n">
        <v>92036</v>
      </c>
      <c r="B9922" s="90" t="n">
        <v>69</v>
      </c>
      <c r="C9922" s="7" t="n">
        <v>3</v>
      </c>
      <c r="D9922" s="7" t="n">
        <v>0</v>
      </c>
      <c r="E9922" s="7" t="n">
        <v>1065353216</v>
      </c>
      <c r="F9922" s="7" t="n">
        <v>1065353216</v>
      </c>
      <c r="G9922" s="7" t="n">
        <v>1065353216</v>
      </c>
      <c r="H9922" s="7" t="n">
        <v>1065353216</v>
      </c>
      <c r="I9922" s="7" t="n">
        <v>500</v>
      </c>
      <c r="J9922" s="7" t="n">
        <v>3</v>
      </c>
    </row>
    <row r="9923" spans="1:10">
      <c r="A9923" t="s">
        <v>4</v>
      </c>
      <c r="B9923" s="4" t="s">
        <v>5</v>
      </c>
      <c r="C9923" s="4" t="s">
        <v>7</v>
      </c>
      <c r="D9923" s="4" t="s">
        <v>10</v>
      </c>
      <c r="E9923" s="4" t="s">
        <v>16</v>
      </c>
      <c r="F9923" s="4" t="s">
        <v>16</v>
      </c>
      <c r="G9923" s="4" t="s">
        <v>16</v>
      </c>
      <c r="H9923" s="4" t="s">
        <v>16</v>
      </c>
      <c r="I9923" s="4" t="s">
        <v>10</v>
      </c>
      <c r="J9923" s="4" t="s">
        <v>7</v>
      </c>
    </row>
    <row r="9924" spans="1:10">
      <c r="A9924" t="n">
        <v>92059</v>
      </c>
      <c r="B9924" s="90" t="n">
        <v>69</v>
      </c>
      <c r="C9924" s="7" t="n">
        <v>3</v>
      </c>
      <c r="D9924" s="7" t="n">
        <v>5</v>
      </c>
      <c r="E9924" s="7" t="n">
        <v>1065353216</v>
      </c>
      <c r="F9924" s="7" t="n">
        <v>1065353216</v>
      </c>
      <c r="G9924" s="7" t="n">
        <v>1065353216</v>
      </c>
      <c r="H9924" s="7" t="n">
        <v>1065353216</v>
      </c>
      <c r="I9924" s="7" t="n">
        <v>500</v>
      </c>
      <c r="J9924" s="7" t="n">
        <v>3</v>
      </c>
    </row>
    <row r="9925" spans="1:10">
      <c r="A9925" t="s">
        <v>4</v>
      </c>
      <c r="B9925" s="4" t="s">
        <v>5</v>
      </c>
      <c r="C9925" s="4" t="s">
        <v>10</v>
      </c>
    </row>
    <row r="9926" spans="1:10">
      <c r="A9926" t="n">
        <v>92082</v>
      </c>
      <c r="B9926" s="27" t="n">
        <v>16</v>
      </c>
      <c r="C9926" s="7" t="n">
        <v>800</v>
      </c>
    </row>
    <row r="9927" spans="1:10">
      <c r="A9927" t="s">
        <v>4</v>
      </c>
      <c r="B9927" s="4" t="s">
        <v>5</v>
      </c>
      <c r="C9927" s="4" t="s">
        <v>7</v>
      </c>
      <c r="D9927" s="4" t="s">
        <v>10</v>
      </c>
      <c r="E9927" s="4" t="s">
        <v>8</v>
      </c>
    </row>
    <row r="9928" spans="1:10">
      <c r="A9928" t="n">
        <v>92085</v>
      </c>
      <c r="B9928" s="32" t="n">
        <v>51</v>
      </c>
      <c r="C9928" s="7" t="n">
        <v>4</v>
      </c>
      <c r="D9928" s="7" t="n">
        <v>0</v>
      </c>
      <c r="E9928" s="7" t="s">
        <v>362</v>
      </c>
    </row>
    <row r="9929" spans="1:10">
      <c r="A9929" t="s">
        <v>4</v>
      </c>
      <c r="B9929" s="4" t="s">
        <v>5</v>
      </c>
      <c r="C9929" s="4" t="s">
        <v>10</v>
      </c>
    </row>
    <row r="9930" spans="1:10">
      <c r="A9930" t="n">
        <v>92098</v>
      </c>
      <c r="B9930" s="27" t="n">
        <v>16</v>
      </c>
      <c r="C9930" s="7" t="n">
        <v>0</v>
      </c>
    </row>
    <row r="9931" spans="1:10">
      <c r="A9931" t="s">
        <v>4</v>
      </c>
      <c r="B9931" s="4" t="s">
        <v>5</v>
      </c>
      <c r="C9931" s="4" t="s">
        <v>10</v>
      </c>
      <c r="D9931" s="4" t="s">
        <v>59</v>
      </c>
      <c r="E9931" s="4" t="s">
        <v>7</v>
      </c>
      <c r="F9931" s="4" t="s">
        <v>7</v>
      </c>
    </row>
    <row r="9932" spans="1:10">
      <c r="A9932" t="n">
        <v>92101</v>
      </c>
      <c r="B9932" s="37" t="n">
        <v>26</v>
      </c>
      <c r="C9932" s="7" t="n">
        <v>0</v>
      </c>
      <c r="D9932" s="7" t="s">
        <v>851</v>
      </c>
      <c r="E9932" s="7" t="n">
        <v>2</v>
      </c>
      <c r="F9932" s="7" t="n">
        <v>0</v>
      </c>
    </row>
    <row r="9933" spans="1:10">
      <c r="A9933" t="s">
        <v>4</v>
      </c>
      <c r="B9933" s="4" t="s">
        <v>5</v>
      </c>
    </row>
    <row r="9934" spans="1:10">
      <c r="A9934" t="n">
        <v>92163</v>
      </c>
      <c r="B9934" s="38" t="n">
        <v>28</v>
      </c>
    </row>
    <row r="9935" spans="1:10">
      <c r="A9935" t="s">
        <v>4</v>
      </c>
      <c r="B9935" s="4" t="s">
        <v>5</v>
      </c>
      <c r="C9935" s="4" t="s">
        <v>7</v>
      </c>
      <c r="D9935" s="4" t="s">
        <v>10</v>
      </c>
      <c r="E9935" s="4" t="s">
        <v>8</v>
      </c>
    </row>
    <row r="9936" spans="1:10">
      <c r="A9936" t="n">
        <v>92164</v>
      </c>
      <c r="B9936" s="32" t="n">
        <v>51</v>
      </c>
      <c r="C9936" s="7" t="n">
        <v>4</v>
      </c>
      <c r="D9936" s="7" t="n">
        <v>5</v>
      </c>
      <c r="E9936" s="7" t="s">
        <v>365</v>
      </c>
    </row>
    <row r="9937" spans="1:10">
      <c r="A9937" t="s">
        <v>4</v>
      </c>
      <c r="B9937" s="4" t="s">
        <v>5</v>
      </c>
      <c r="C9937" s="4" t="s">
        <v>10</v>
      </c>
    </row>
    <row r="9938" spans="1:10">
      <c r="A9938" t="n">
        <v>92178</v>
      </c>
      <c r="B9938" s="27" t="n">
        <v>16</v>
      </c>
      <c r="C9938" s="7" t="n">
        <v>0</v>
      </c>
    </row>
    <row r="9939" spans="1:10">
      <c r="A9939" t="s">
        <v>4</v>
      </c>
      <c r="B9939" s="4" t="s">
        <v>5</v>
      </c>
      <c r="C9939" s="4" t="s">
        <v>10</v>
      </c>
      <c r="D9939" s="4" t="s">
        <v>59</v>
      </c>
      <c r="E9939" s="4" t="s">
        <v>7</v>
      </c>
      <c r="F9939" s="4" t="s">
        <v>7</v>
      </c>
      <c r="G9939" s="4" t="s">
        <v>59</v>
      </c>
      <c r="H9939" s="4" t="s">
        <v>7</v>
      </c>
      <c r="I9939" s="4" t="s">
        <v>7</v>
      </c>
    </row>
    <row r="9940" spans="1:10">
      <c r="A9940" t="n">
        <v>92181</v>
      </c>
      <c r="B9940" s="37" t="n">
        <v>26</v>
      </c>
      <c r="C9940" s="7" t="n">
        <v>5</v>
      </c>
      <c r="D9940" s="7" t="s">
        <v>852</v>
      </c>
      <c r="E9940" s="7" t="n">
        <v>2</v>
      </c>
      <c r="F9940" s="7" t="n">
        <v>3</v>
      </c>
      <c r="G9940" s="7" t="s">
        <v>853</v>
      </c>
      <c r="H9940" s="7" t="n">
        <v>2</v>
      </c>
      <c r="I9940" s="7" t="n">
        <v>0</v>
      </c>
    </row>
    <row r="9941" spans="1:10">
      <c r="A9941" t="s">
        <v>4</v>
      </c>
      <c r="B9941" s="4" t="s">
        <v>5</v>
      </c>
    </row>
    <row r="9942" spans="1:10">
      <c r="A9942" t="n">
        <v>92347</v>
      </c>
      <c r="B9942" s="38" t="n">
        <v>28</v>
      </c>
    </row>
    <row r="9943" spans="1:10">
      <c r="A9943" t="s">
        <v>4</v>
      </c>
      <c r="B9943" s="4" t="s">
        <v>5</v>
      </c>
      <c r="C9943" s="4" t="s">
        <v>7</v>
      </c>
      <c r="D9943" s="4" t="s">
        <v>10</v>
      </c>
      <c r="E9943" s="4" t="s">
        <v>8</v>
      </c>
    </row>
    <row r="9944" spans="1:10">
      <c r="A9944" t="n">
        <v>92348</v>
      </c>
      <c r="B9944" s="32" t="n">
        <v>51</v>
      </c>
      <c r="C9944" s="7" t="n">
        <v>4</v>
      </c>
      <c r="D9944" s="7" t="n">
        <v>0</v>
      </c>
      <c r="E9944" s="7" t="s">
        <v>125</v>
      </c>
    </row>
    <row r="9945" spans="1:10">
      <c r="A9945" t="s">
        <v>4</v>
      </c>
      <c r="B9945" s="4" t="s">
        <v>5</v>
      </c>
      <c r="C9945" s="4" t="s">
        <v>10</v>
      </c>
    </row>
    <row r="9946" spans="1:10">
      <c r="A9946" t="n">
        <v>92362</v>
      </c>
      <c r="B9946" s="27" t="n">
        <v>16</v>
      </c>
      <c r="C9946" s="7" t="n">
        <v>0</v>
      </c>
    </row>
    <row r="9947" spans="1:10">
      <c r="A9947" t="s">
        <v>4</v>
      </c>
      <c r="B9947" s="4" t="s">
        <v>5</v>
      </c>
      <c r="C9947" s="4" t="s">
        <v>10</v>
      </c>
      <c r="D9947" s="4" t="s">
        <v>59</v>
      </c>
      <c r="E9947" s="4" t="s">
        <v>7</v>
      </c>
      <c r="F9947" s="4" t="s">
        <v>7</v>
      </c>
      <c r="G9947" s="4" t="s">
        <v>59</v>
      </c>
      <c r="H9947" s="4" t="s">
        <v>7</v>
      </c>
      <c r="I9947" s="4" t="s">
        <v>7</v>
      </c>
      <c r="J9947" s="4" t="s">
        <v>59</v>
      </c>
      <c r="K9947" s="4" t="s">
        <v>7</v>
      </c>
      <c r="L9947" s="4" t="s">
        <v>7</v>
      </c>
    </row>
    <row r="9948" spans="1:10">
      <c r="A9948" t="n">
        <v>92365</v>
      </c>
      <c r="B9948" s="37" t="n">
        <v>26</v>
      </c>
      <c r="C9948" s="7" t="n">
        <v>0</v>
      </c>
      <c r="D9948" s="7" t="s">
        <v>854</v>
      </c>
      <c r="E9948" s="7" t="n">
        <v>2</v>
      </c>
      <c r="F9948" s="7" t="n">
        <v>3</v>
      </c>
      <c r="G9948" s="7" t="s">
        <v>855</v>
      </c>
      <c r="H9948" s="7" t="n">
        <v>2</v>
      </c>
      <c r="I9948" s="7" t="n">
        <v>3</v>
      </c>
      <c r="J9948" s="7" t="s">
        <v>856</v>
      </c>
      <c r="K9948" s="7" t="n">
        <v>2</v>
      </c>
      <c r="L9948" s="7" t="n">
        <v>0</v>
      </c>
    </row>
    <row r="9949" spans="1:10">
      <c r="A9949" t="s">
        <v>4</v>
      </c>
      <c r="B9949" s="4" t="s">
        <v>5</v>
      </c>
    </row>
    <row r="9950" spans="1:10">
      <c r="A9950" t="n">
        <v>92632</v>
      </c>
      <c r="B9950" s="38" t="n">
        <v>28</v>
      </c>
    </row>
    <row r="9951" spans="1:10">
      <c r="A9951" t="s">
        <v>4</v>
      </c>
      <c r="B9951" s="4" t="s">
        <v>5</v>
      </c>
      <c r="C9951" s="4" t="s">
        <v>7</v>
      </c>
      <c r="D9951" s="4" t="s">
        <v>10</v>
      </c>
      <c r="E9951" s="4" t="s">
        <v>8</v>
      </c>
    </row>
    <row r="9952" spans="1:10">
      <c r="A9952" t="n">
        <v>92633</v>
      </c>
      <c r="B9952" s="32" t="n">
        <v>51</v>
      </c>
      <c r="C9952" s="7" t="n">
        <v>4</v>
      </c>
      <c r="D9952" s="7" t="n">
        <v>5</v>
      </c>
      <c r="E9952" s="7" t="s">
        <v>58</v>
      </c>
    </row>
    <row r="9953" spans="1:12">
      <c r="A9953" t="s">
        <v>4</v>
      </c>
      <c r="B9953" s="4" t="s">
        <v>5</v>
      </c>
      <c r="C9953" s="4" t="s">
        <v>10</v>
      </c>
    </row>
    <row r="9954" spans="1:12">
      <c r="A9954" t="n">
        <v>92647</v>
      </c>
      <c r="B9954" s="27" t="n">
        <v>16</v>
      </c>
      <c r="C9954" s="7" t="n">
        <v>0</v>
      </c>
    </row>
    <row r="9955" spans="1:12">
      <c r="A9955" t="s">
        <v>4</v>
      </c>
      <c r="B9955" s="4" t="s">
        <v>5</v>
      </c>
      <c r="C9955" s="4" t="s">
        <v>10</v>
      </c>
      <c r="D9955" s="4" t="s">
        <v>59</v>
      </c>
      <c r="E9955" s="4" t="s">
        <v>7</v>
      </c>
      <c r="F9955" s="4" t="s">
        <v>7</v>
      </c>
      <c r="G9955" s="4" t="s">
        <v>59</v>
      </c>
      <c r="H9955" s="4" t="s">
        <v>7</v>
      </c>
      <c r="I9955" s="4" t="s">
        <v>7</v>
      </c>
      <c r="J9955" s="4" t="s">
        <v>59</v>
      </c>
      <c r="K9955" s="4" t="s">
        <v>7</v>
      </c>
      <c r="L9955" s="4" t="s">
        <v>7</v>
      </c>
      <c r="M9955" s="4" t="s">
        <v>59</v>
      </c>
      <c r="N9955" s="4" t="s">
        <v>7</v>
      </c>
      <c r="O9955" s="4" t="s">
        <v>7</v>
      </c>
    </row>
    <row r="9956" spans="1:12">
      <c r="A9956" t="n">
        <v>92650</v>
      </c>
      <c r="B9956" s="37" t="n">
        <v>26</v>
      </c>
      <c r="C9956" s="7" t="n">
        <v>5</v>
      </c>
      <c r="D9956" s="7" t="s">
        <v>857</v>
      </c>
      <c r="E9956" s="7" t="n">
        <v>2</v>
      </c>
      <c r="F9956" s="7" t="n">
        <v>3</v>
      </c>
      <c r="G9956" s="7" t="s">
        <v>858</v>
      </c>
      <c r="H9956" s="7" t="n">
        <v>2</v>
      </c>
      <c r="I9956" s="7" t="n">
        <v>3</v>
      </c>
      <c r="J9956" s="7" t="s">
        <v>859</v>
      </c>
      <c r="K9956" s="7" t="n">
        <v>2</v>
      </c>
      <c r="L9956" s="7" t="n">
        <v>3</v>
      </c>
      <c r="M9956" s="7" t="s">
        <v>860</v>
      </c>
      <c r="N9956" s="7" t="n">
        <v>2</v>
      </c>
      <c r="O9956" s="7" t="n">
        <v>0</v>
      </c>
    </row>
    <row r="9957" spans="1:12">
      <c r="A9957" t="s">
        <v>4</v>
      </c>
      <c r="B9957" s="4" t="s">
        <v>5</v>
      </c>
    </row>
    <row r="9958" spans="1:12">
      <c r="A9958" t="n">
        <v>92948</v>
      </c>
      <c r="B9958" s="38" t="n">
        <v>28</v>
      </c>
    </row>
    <row r="9959" spans="1:12">
      <c r="A9959" t="s">
        <v>4</v>
      </c>
      <c r="B9959" s="4" t="s">
        <v>5</v>
      </c>
      <c r="C9959" s="4" t="s">
        <v>7</v>
      </c>
      <c r="D9959" s="4" t="s">
        <v>10</v>
      </c>
      <c r="E9959" s="4" t="s">
        <v>8</v>
      </c>
    </row>
    <row r="9960" spans="1:12">
      <c r="A9960" t="n">
        <v>92949</v>
      </c>
      <c r="B9960" s="32" t="n">
        <v>51</v>
      </c>
      <c r="C9960" s="7" t="n">
        <v>4</v>
      </c>
      <c r="D9960" s="7" t="n">
        <v>0</v>
      </c>
      <c r="E9960" s="7" t="s">
        <v>125</v>
      </c>
    </row>
    <row r="9961" spans="1:12">
      <c r="A9961" t="s">
        <v>4</v>
      </c>
      <c r="B9961" s="4" t="s">
        <v>5</v>
      </c>
      <c r="C9961" s="4" t="s">
        <v>10</v>
      </c>
    </row>
    <row r="9962" spans="1:12">
      <c r="A9962" t="n">
        <v>92963</v>
      </c>
      <c r="B9962" s="27" t="n">
        <v>16</v>
      </c>
      <c r="C9962" s="7" t="n">
        <v>0</v>
      </c>
    </row>
    <row r="9963" spans="1:12">
      <c r="A9963" t="s">
        <v>4</v>
      </c>
      <c r="B9963" s="4" t="s">
        <v>5</v>
      </c>
      <c r="C9963" s="4" t="s">
        <v>10</v>
      </c>
      <c r="D9963" s="4" t="s">
        <v>59</v>
      </c>
      <c r="E9963" s="4" t="s">
        <v>7</v>
      </c>
      <c r="F9963" s="4" t="s">
        <v>7</v>
      </c>
      <c r="G9963" s="4" t="s">
        <v>59</v>
      </c>
      <c r="H9963" s="4" t="s">
        <v>7</v>
      </c>
      <c r="I9963" s="4" t="s">
        <v>7</v>
      </c>
      <c r="J9963" s="4" t="s">
        <v>59</v>
      </c>
      <c r="K9963" s="4" t="s">
        <v>7</v>
      </c>
      <c r="L9963" s="4" t="s">
        <v>7</v>
      </c>
    </row>
    <row r="9964" spans="1:12">
      <c r="A9964" t="n">
        <v>92966</v>
      </c>
      <c r="B9964" s="37" t="n">
        <v>26</v>
      </c>
      <c r="C9964" s="7" t="n">
        <v>0</v>
      </c>
      <c r="D9964" s="7" t="s">
        <v>861</v>
      </c>
      <c r="E9964" s="7" t="n">
        <v>2</v>
      </c>
      <c r="F9964" s="7" t="n">
        <v>3</v>
      </c>
      <c r="G9964" s="7" t="s">
        <v>862</v>
      </c>
      <c r="H9964" s="7" t="n">
        <v>2</v>
      </c>
      <c r="I9964" s="7" t="n">
        <v>3</v>
      </c>
      <c r="J9964" s="7" t="s">
        <v>863</v>
      </c>
      <c r="K9964" s="7" t="n">
        <v>2</v>
      </c>
      <c r="L9964" s="7" t="n">
        <v>0</v>
      </c>
    </row>
    <row r="9965" spans="1:12">
      <c r="A9965" t="s">
        <v>4</v>
      </c>
      <c r="B9965" s="4" t="s">
        <v>5</v>
      </c>
    </row>
    <row r="9966" spans="1:12">
      <c r="A9966" t="n">
        <v>93205</v>
      </c>
      <c r="B9966" s="38" t="n">
        <v>28</v>
      </c>
    </row>
    <row r="9967" spans="1:12">
      <c r="A9967" t="s">
        <v>4</v>
      </c>
      <c r="B9967" s="4" t="s">
        <v>5</v>
      </c>
      <c r="C9967" s="4" t="s">
        <v>7</v>
      </c>
      <c r="D9967" s="4" t="s">
        <v>10</v>
      </c>
      <c r="E9967" s="4" t="s">
        <v>8</v>
      </c>
    </row>
    <row r="9968" spans="1:12">
      <c r="A9968" t="n">
        <v>93206</v>
      </c>
      <c r="B9968" s="32" t="n">
        <v>51</v>
      </c>
      <c r="C9968" s="7" t="n">
        <v>4</v>
      </c>
      <c r="D9968" s="7" t="n">
        <v>5</v>
      </c>
      <c r="E9968" s="7" t="s">
        <v>510</v>
      </c>
    </row>
    <row r="9969" spans="1:15">
      <c r="A9969" t="s">
        <v>4</v>
      </c>
      <c r="B9969" s="4" t="s">
        <v>5</v>
      </c>
      <c r="C9969" s="4" t="s">
        <v>10</v>
      </c>
    </row>
    <row r="9970" spans="1:15">
      <c r="A9970" t="n">
        <v>93220</v>
      </c>
      <c r="B9970" s="27" t="n">
        <v>16</v>
      </c>
      <c r="C9970" s="7" t="n">
        <v>0</v>
      </c>
    </row>
    <row r="9971" spans="1:15">
      <c r="A9971" t="s">
        <v>4</v>
      </c>
      <c r="B9971" s="4" t="s">
        <v>5</v>
      </c>
      <c r="C9971" s="4" t="s">
        <v>10</v>
      </c>
      <c r="D9971" s="4" t="s">
        <v>59</v>
      </c>
      <c r="E9971" s="4" t="s">
        <v>7</v>
      </c>
      <c r="F9971" s="4" t="s">
        <v>7</v>
      </c>
      <c r="G9971" s="4" t="s">
        <v>59</v>
      </c>
      <c r="H9971" s="4" t="s">
        <v>7</v>
      </c>
      <c r="I9971" s="4" t="s">
        <v>7</v>
      </c>
    </row>
    <row r="9972" spans="1:15">
      <c r="A9972" t="n">
        <v>93223</v>
      </c>
      <c r="B9972" s="37" t="n">
        <v>26</v>
      </c>
      <c r="C9972" s="7" t="n">
        <v>5</v>
      </c>
      <c r="D9972" s="7" t="s">
        <v>864</v>
      </c>
      <c r="E9972" s="7" t="n">
        <v>2</v>
      </c>
      <c r="F9972" s="7" t="n">
        <v>3</v>
      </c>
      <c r="G9972" s="7" t="s">
        <v>865</v>
      </c>
      <c r="H9972" s="7" t="n">
        <v>2</v>
      </c>
      <c r="I9972" s="7" t="n">
        <v>0</v>
      </c>
    </row>
    <row r="9973" spans="1:15">
      <c r="A9973" t="s">
        <v>4</v>
      </c>
      <c r="B9973" s="4" t="s">
        <v>5</v>
      </c>
    </row>
    <row r="9974" spans="1:15">
      <c r="A9974" t="n">
        <v>93407</v>
      </c>
      <c r="B9974" s="38" t="n">
        <v>28</v>
      </c>
    </row>
    <row r="9975" spans="1:15">
      <c r="A9975" t="s">
        <v>4</v>
      </c>
      <c r="B9975" s="4" t="s">
        <v>5</v>
      </c>
      <c r="C9975" s="4" t="s">
        <v>7</v>
      </c>
      <c r="D9975" s="4" t="s">
        <v>10</v>
      </c>
      <c r="E9975" s="4" t="s">
        <v>8</v>
      </c>
      <c r="F9975" s="4" t="s">
        <v>8</v>
      </c>
      <c r="G9975" s="4" t="s">
        <v>8</v>
      </c>
      <c r="H9975" s="4" t="s">
        <v>8</v>
      </c>
    </row>
    <row r="9976" spans="1:15">
      <c r="A9976" t="n">
        <v>93408</v>
      </c>
      <c r="B9976" s="32" t="n">
        <v>51</v>
      </c>
      <c r="C9976" s="7" t="n">
        <v>3</v>
      </c>
      <c r="D9976" s="7" t="n">
        <v>0</v>
      </c>
      <c r="E9976" s="7" t="s">
        <v>658</v>
      </c>
      <c r="F9976" s="7" t="s">
        <v>42</v>
      </c>
      <c r="G9976" s="7" t="s">
        <v>41</v>
      </c>
      <c r="H9976" s="7" t="s">
        <v>42</v>
      </c>
    </row>
    <row r="9977" spans="1:15">
      <c r="A9977" t="s">
        <v>4</v>
      </c>
      <c r="B9977" s="4" t="s">
        <v>5</v>
      </c>
      <c r="C9977" s="4" t="s">
        <v>10</v>
      </c>
      <c r="D9977" s="4" t="s">
        <v>7</v>
      </c>
      <c r="E9977" s="4" t="s">
        <v>15</v>
      </c>
      <c r="F9977" s="4" t="s">
        <v>10</v>
      </c>
    </row>
    <row r="9978" spans="1:15">
      <c r="A9978" t="n">
        <v>93421</v>
      </c>
      <c r="B9978" s="39" t="n">
        <v>59</v>
      </c>
      <c r="C9978" s="7" t="n">
        <v>0</v>
      </c>
      <c r="D9978" s="7" t="n">
        <v>13</v>
      </c>
      <c r="E9978" s="7" t="n">
        <v>0.100000001490116</v>
      </c>
      <c r="F9978" s="7" t="n">
        <v>4</v>
      </c>
    </row>
    <row r="9979" spans="1:15">
      <c r="A9979" t="s">
        <v>4</v>
      </c>
      <c r="B9979" s="4" t="s">
        <v>5</v>
      </c>
      <c r="C9979" s="4" t="s">
        <v>10</v>
      </c>
    </row>
    <row r="9980" spans="1:15">
      <c r="A9980" t="n">
        <v>93431</v>
      </c>
      <c r="B9980" s="27" t="n">
        <v>16</v>
      </c>
      <c r="C9980" s="7" t="n">
        <v>1000</v>
      </c>
    </row>
    <row r="9981" spans="1:15">
      <c r="A9981" t="s">
        <v>4</v>
      </c>
      <c r="B9981" s="4" t="s">
        <v>5</v>
      </c>
      <c r="C9981" s="4" t="s">
        <v>7</v>
      </c>
      <c r="D9981" s="4" t="s">
        <v>10</v>
      </c>
      <c r="E9981" s="4" t="s">
        <v>8</v>
      </c>
    </row>
    <row r="9982" spans="1:15">
      <c r="A9982" t="n">
        <v>93434</v>
      </c>
      <c r="B9982" s="32" t="n">
        <v>51</v>
      </c>
      <c r="C9982" s="7" t="n">
        <v>4</v>
      </c>
      <c r="D9982" s="7" t="n">
        <v>0</v>
      </c>
      <c r="E9982" s="7" t="s">
        <v>58</v>
      </c>
    </row>
    <row r="9983" spans="1:15">
      <c r="A9983" t="s">
        <v>4</v>
      </c>
      <c r="B9983" s="4" t="s">
        <v>5</v>
      </c>
      <c r="C9983" s="4" t="s">
        <v>10</v>
      </c>
    </row>
    <row r="9984" spans="1:15">
      <c r="A9984" t="n">
        <v>93448</v>
      </c>
      <c r="B9984" s="27" t="n">
        <v>16</v>
      </c>
      <c r="C9984" s="7" t="n">
        <v>0</v>
      </c>
    </row>
    <row r="9985" spans="1:9">
      <c r="A9985" t="s">
        <v>4</v>
      </c>
      <c r="B9985" s="4" t="s">
        <v>5</v>
      </c>
      <c r="C9985" s="4" t="s">
        <v>10</v>
      </c>
      <c r="D9985" s="4" t="s">
        <v>59</v>
      </c>
      <c r="E9985" s="4" t="s">
        <v>7</v>
      </c>
      <c r="F9985" s="4" t="s">
        <v>7</v>
      </c>
      <c r="G9985" s="4" t="s">
        <v>59</v>
      </c>
      <c r="H9985" s="4" t="s">
        <v>7</v>
      </c>
      <c r="I9985" s="4" t="s">
        <v>7</v>
      </c>
    </row>
    <row r="9986" spans="1:9">
      <c r="A9986" t="n">
        <v>93451</v>
      </c>
      <c r="B9986" s="37" t="n">
        <v>26</v>
      </c>
      <c r="C9986" s="7" t="n">
        <v>0</v>
      </c>
      <c r="D9986" s="7" t="s">
        <v>866</v>
      </c>
      <c r="E9986" s="7" t="n">
        <v>2</v>
      </c>
      <c r="F9986" s="7" t="n">
        <v>3</v>
      </c>
      <c r="G9986" s="7" t="s">
        <v>867</v>
      </c>
      <c r="H9986" s="7" t="n">
        <v>2</v>
      </c>
      <c r="I9986" s="7" t="n">
        <v>0</v>
      </c>
    </row>
    <row r="9987" spans="1:9">
      <c r="A9987" t="s">
        <v>4</v>
      </c>
      <c r="B9987" s="4" t="s">
        <v>5</v>
      </c>
    </row>
    <row r="9988" spans="1:9">
      <c r="A9988" t="n">
        <v>93632</v>
      </c>
      <c r="B9988" s="38" t="n">
        <v>28</v>
      </c>
    </row>
    <row r="9989" spans="1:9">
      <c r="A9989" t="s">
        <v>4</v>
      </c>
      <c r="B9989" s="4" t="s">
        <v>5</v>
      </c>
      <c r="C9989" s="4" t="s">
        <v>7</v>
      </c>
      <c r="D9989" s="4" t="s">
        <v>10</v>
      </c>
      <c r="E9989" s="4" t="s">
        <v>8</v>
      </c>
    </row>
    <row r="9990" spans="1:9">
      <c r="A9990" t="n">
        <v>93633</v>
      </c>
      <c r="B9990" s="32" t="n">
        <v>51</v>
      </c>
      <c r="C9990" s="7" t="n">
        <v>4</v>
      </c>
      <c r="D9990" s="7" t="n">
        <v>5</v>
      </c>
      <c r="E9990" s="7" t="s">
        <v>109</v>
      </c>
    </row>
    <row r="9991" spans="1:9">
      <c r="A9991" t="s">
        <v>4</v>
      </c>
      <c r="B9991" s="4" t="s">
        <v>5</v>
      </c>
      <c r="C9991" s="4" t="s">
        <v>10</v>
      </c>
    </row>
    <row r="9992" spans="1:9">
      <c r="A9992" t="n">
        <v>93646</v>
      </c>
      <c r="B9992" s="27" t="n">
        <v>16</v>
      </c>
      <c r="C9992" s="7" t="n">
        <v>0</v>
      </c>
    </row>
    <row r="9993" spans="1:9">
      <c r="A9993" t="s">
        <v>4</v>
      </c>
      <c r="B9993" s="4" t="s">
        <v>5</v>
      </c>
      <c r="C9993" s="4" t="s">
        <v>10</v>
      </c>
      <c r="D9993" s="4" t="s">
        <v>59</v>
      </c>
      <c r="E9993" s="4" t="s">
        <v>7</v>
      </c>
      <c r="F9993" s="4" t="s">
        <v>7</v>
      </c>
      <c r="G9993" s="4" t="s">
        <v>59</v>
      </c>
      <c r="H9993" s="4" t="s">
        <v>7</v>
      </c>
      <c r="I9993" s="4" t="s">
        <v>7</v>
      </c>
      <c r="J9993" s="4" t="s">
        <v>59</v>
      </c>
      <c r="K9993" s="4" t="s">
        <v>7</v>
      </c>
      <c r="L9993" s="4" t="s">
        <v>7</v>
      </c>
    </row>
    <row r="9994" spans="1:9">
      <c r="A9994" t="n">
        <v>93649</v>
      </c>
      <c r="B9994" s="37" t="n">
        <v>26</v>
      </c>
      <c r="C9994" s="7" t="n">
        <v>5</v>
      </c>
      <c r="D9994" s="7" t="s">
        <v>868</v>
      </c>
      <c r="E9994" s="7" t="n">
        <v>2</v>
      </c>
      <c r="F9994" s="7" t="n">
        <v>3</v>
      </c>
      <c r="G9994" s="7" t="s">
        <v>869</v>
      </c>
      <c r="H9994" s="7" t="n">
        <v>2</v>
      </c>
      <c r="I9994" s="7" t="n">
        <v>3</v>
      </c>
      <c r="J9994" s="7" t="s">
        <v>870</v>
      </c>
      <c r="K9994" s="7" t="n">
        <v>2</v>
      </c>
      <c r="L9994" s="7" t="n">
        <v>0</v>
      </c>
    </row>
    <row r="9995" spans="1:9">
      <c r="A9995" t="s">
        <v>4</v>
      </c>
      <c r="B9995" s="4" t="s">
        <v>5</v>
      </c>
    </row>
    <row r="9996" spans="1:9">
      <c r="A9996" t="n">
        <v>93935</v>
      </c>
      <c r="B9996" s="38" t="n">
        <v>28</v>
      </c>
    </row>
    <row r="9997" spans="1:9">
      <c r="A9997" t="s">
        <v>4</v>
      </c>
      <c r="B9997" s="4" t="s">
        <v>5</v>
      </c>
      <c r="C9997" s="4" t="s">
        <v>7</v>
      </c>
      <c r="D9997" s="4" t="s">
        <v>10</v>
      </c>
      <c r="E9997" s="4" t="s">
        <v>8</v>
      </c>
    </row>
    <row r="9998" spans="1:9">
      <c r="A9998" t="n">
        <v>93936</v>
      </c>
      <c r="B9998" s="32" t="n">
        <v>51</v>
      </c>
      <c r="C9998" s="7" t="n">
        <v>4</v>
      </c>
      <c r="D9998" s="7" t="n">
        <v>0</v>
      </c>
      <c r="E9998" s="7" t="s">
        <v>68</v>
      </c>
    </row>
    <row r="9999" spans="1:9">
      <c r="A9999" t="s">
        <v>4</v>
      </c>
      <c r="B9999" s="4" t="s">
        <v>5</v>
      </c>
      <c r="C9999" s="4" t="s">
        <v>10</v>
      </c>
    </row>
    <row r="10000" spans="1:9">
      <c r="A10000" t="n">
        <v>93949</v>
      </c>
      <c r="B10000" s="27" t="n">
        <v>16</v>
      </c>
      <c r="C10000" s="7" t="n">
        <v>0</v>
      </c>
    </row>
    <row r="10001" spans="1:12">
      <c r="A10001" t="s">
        <v>4</v>
      </c>
      <c r="B10001" s="4" t="s">
        <v>5</v>
      </c>
      <c r="C10001" s="4" t="s">
        <v>10</v>
      </c>
      <c r="D10001" s="4" t="s">
        <v>59</v>
      </c>
      <c r="E10001" s="4" t="s">
        <v>7</v>
      </c>
      <c r="F10001" s="4" t="s">
        <v>7</v>
      </c>
      <c r="G10001" s="4" t="s">
        <v>59</v>
      </c>
      <c r="H10001" s="4" t="s">
        <v>7</v>
      </c>
      <c r="I10001" s="4" t="s">
        <v>7</v>
      </c>
    </row>
    <row r="10002" spans="1:12">
      <c r="A10002" t="n">
        <v>93952</v>
      </c>
      <c r="B10002" s="37" t="n">
        <v>26</v>
      </c>
      <c r="C10002" s="7" t="n">
        <v>0</v>
      </c>
      <c r="D10002" s="7" t="s">
        <v>871</v>
      </c>
      <c r="E10002" s="7" t="n">
        <v>2</v>
      </c>
      <c r="F10002" s="7" t="n">
        <v>3</v>
      </c>
      <c r="G10002" s="7" t="s">
        <v>872</v>
      </c>
      <c r="H10002" s="7" t="n">
        <v>2</v>
      </c>
      <c r="I10002" s="7" t="n">
        <v>0</v>
      </c>
    </row>
    <row r="10003" spans="1:12">
      <c r="A10003" t="s">
        <v>4</v>
      </c>
      <c r="B10003" s="4" t="s">
        <v>5</v>
      </c>
    </row>
    <row r="10004" spans="1:12">
      <c r="A10004" t="n">
        <v>94051</v>
      </c>
      <c r="B10004" s="38" t="n">
        <v>28</v>
      </c>
    </row>
    <row r="10005" spans="1:12">
      <c r="A10005" t="s">
        <v>4</v>
      </c>
      <c r="B10005" s="4" t="s">
        <v>5</v>
      </c>
      <c r="C10005" s="4" t="s">
        <v>7</v>
      </c>
      <c r="D10005" s="4" t="s">
        <v>10</v>
      </c>
      <c r="E10005" s="4" t="s">
        <v>8</v>
      </c>
      <c r="F10005" s="4" t="s">
        <v>8</v>
      </c>
      <c r="G10005" s="4" t="s">
        <v>8</v>
      </c>
      <c r="H10005" s="4" t="s">
        <v>8</v>
      </c>
    </row>
    <row r="10006" spans="1:12">
      <c r="A10006" t="n">
        <v>94052</v>
      </c>
      <c r="B10006" s="32" t="n">
        <v>51</v>
      </c>
      <c r="C10006" s="7" t="n">
        <v>3</v>
      </c>
      <c r="D10006" s="7" t="n">
        <v>5</v>
      </c>
      <c r="E10006" s="7" t="s">
        <v>658</v>
      </c>
      <c r="F10006" s="7" t="s">
        <v>55</v>
      </c>
      <c r="G10006" s="7" t="s">
        <v>41</v>
      </c>
      <c r="H10006" s="7" t="s">
        <v>42</v>
      </c>
    </row>
    <row r="10007" spans="1:12">
      <c r="A10007" t="s">
        <v>4</v>
      </c>
      <c r="B10007" s="4" t="s">
        <v>5</v>
      </c>
      <c r="C10007" s="4" t="s">
        <v>10</v>
      </c>
      <c r="D10007" s="4" t="s">
        <v>7</v>
      </c>
      <c r="E10007" s="4" t="s">
        <v>15</v>
      </c>
      <c r="F10007" s="4" t="s">
        <v>10</v>
      </c>
    </row>
    <row r="10008" spans="1:12">
      <c r="A10008" t="n">
        <v>94065</v>
      </c>
      <c r="B10008" s="39" t="n">
        <v>59</v>
      </c>
      <c r="C10008" s="7" t="n">
        <v>5</v>
      </c>
      <c r="D10008" s="7" t="n">
        <v>13</v>
      </c>
      <c r="E10008" s="7" t="n">
        <v>0.100000001490116</v>
      </c>
      <c r="F10008" s="7" t="n">
        <v>4</v>
      </c>
    </row>
    <row r="10009" spans="1:12">
      <c r="A10009" t="s">
        <v>4</v>
      </c>
      <c r="B10009" s="4" t="s">
        <v>5</v>
      </c>
      <c r="C10009" s="4" t="s">
        <v>10</v>
      </c>
    </row>
    <row r="10010" spans="1:12">
      <c r="A10010" t="n">
        <v>94075</v>
      </c>
      <c r="B10010" s="27" t="n">
        <v>16</v>
      </c>
      <c r="C10010" s="7" t="n">
        <v>1000</v>
      </c>
    </row>
    <row r="10011" spans="1:12">
      <c r="A10011" t="s">
        <v>4</v>
      </c>
      <c r="B10011" s="4" t="s">
        <v>5</v>
      </c>
      <c r="C10011" s="4" t="s">
        <v>7</v>
      </c>
      <c r="D10011" s="4" t="s">
        <v>10</v>
      </c>
      <c r="E10011" s="4" t="s">
        <v>8</v>
      </c>
    </row>
    <row r="10012" spans="1:12">
      <c r="A10012" t="n">
        <v>94078</v>
      </c>
      <c r="B10012" s="32" t="n">
        <v>51</v>
      </c>
      <c r="C10012" s="7" t="n">
        <v>4</v>
      </c>
      <c r="D10012" s="7" t="n">
        <v>5</v>
      </c>
      <c r="E10012" s="7" t="s">
        <v>365</v>
      </c>
    </row>
    <row r="10013" spans="1:12">
      <c r="A10013" t="s">
        <v>4</v>
      </c>
      <c r="B10013" s="4" t="s">
        <v>5</v>
      </c>
      <c r="C10013" s="4" t="s">
        <v>10</v>
      </c>
    </row>
    <row r="10014" spans="1:12">
      <c r="A10014" t="n">
        <v>94092</v>
      </c>
      <c r="B10014" s="27" t="n">
        <v>16</v>
      </c>
      <c r="C10014" s="7" t="n">
        <v>0</v>
      </c>
    </row>
    <row r="10015" spans="1:12">
      <c r="A10015" t="s">
        <v>4</v>
      </c>
      <c r="B10015" s="4" t="s">
        <v>5</v>
      </c>
      <c r="C10015" s="4" t="s">
        <v>10</v>
      </c>
      <c r="D10015" s="4" t="s">
        <v>59</v>
      </c>
      <c r="E10015" s="4" t="s">
        <v>7</v>
      </c>
      <c r="F10015" s="4" t="s">
        <v>7</v>
      </c>
    </row>
    <row r="10016" spans="1:12">
      <c r="A10016" t="n">
        <v>94095</v>
      </c>
      <c r="B10016" s="37" t="n">
        <v>26</v>
      </c>
      <c r="C10016" s="7" t="n">
        <v>5</v>
      </c>
      <c r="D10016" s="7" t="s">
        <v>873</v>
      </c>
      <c r="E10016" s="7" t="n">
        <v>2</v>
      </c>
      <c r="F10016" s="7" t="n">
        <v>0</v>
      </c>
    </row>
    <row r="10017" spans="1:9">
      <c r="A10017" t="s">
        <v>4</v>
      </c>
      <c r="B10017" s="4" t="s">
        <v>5</v>
      </c>
    </row>
    <row r="10018" spans="1:9">
      <c r="A10018" t="n">
        <v>94117</v>
      </c>
      <c r="B10018" s="38" t="n">
        <v>28</v>
      </c>
    </row>
    <row r="10019" spans="1:9">
      <c r="A10019" t="s">
        <v>4</v>
      </c>
      <c r="B10019" s="4" t="s">
        <v>5</v>
      </c>
      <c r="C10019" s="4" t="s">
        <v>7</v>
      </c>
      <c r="D10019" s="4" t="s">
        <v>10</v>
      </c>
      <c r="E10019" s="4" t="s">
        <v>8</v>
      </c>
    </row>
    <row r="10020" spans="1:9">
      <c r="A10020" t="n">
        <v>94118</v>
      </c>
      <c r="B10020" s="32" t="n">
        <v>51</v>
      </c>
      <c r="C10020" s="7" t="n">
        <v>4</v>
      </c>
      <c r="D10020" s="7" t="n">
        <v>0</v>
      </c>
      <c r="E10020" s="7" t="s">
        <v>874</v>
      </c>
    </row>
    <row r="10021" spans="1:9">
      <c r="A10021" t="s">
        <v>4</v>
      </c>
      <c r="B10021" s="4" t="s">
        <v>5</v>
      </c>
      <c r="C10021" s="4" t="s">
        <v>10</v>
      </c>
    </row>
    <row r="10022" spans="1:9">
      <c r="A10022" t="n">
        <v>94131</v>
      </c>
      <c r="B10022" s="27" t="n">
        <v>16</v>
      </c>
      <c r="C10022" s="7" t="n">
        <v>0</v>
      </c>
    </row>
    <row r="10023" spans="1:9">
      <c r="A10023" t="s">
        <v>4</v>
      </c>
      <c r="B10023" s="4" t="s">
        <v>5</v>
      </c>
      <c r="C10023" s="4" t="s">
        <v>10</v>
      </c>
      <c r="D10023" s="4" t="s">
        <v>59</v>
      </c>
      <c r="E10023" s="4" t="s">
        <v>7</v>
      </c>
      <c r="F10023" s="4" t="s">
        <v>7</v>
      </c>
      <c r="G10023" s="4" t="s">
        <v>59</v>
      </c>
      <c r="H10023" s="4" t="s">
        <v>7</v>
      </c>
      <c r="I10023" s="4" t="s">
        <v>7</v>
      </c>
      <c r="J10023" s="4" t="s">
        <v>59</v>
      </c>
      <c r="K10023" s="4" t="s">
        <v>7</v>
      </c>
      <c r="L10023" s="4" t="s">
        <v>7</v>
      </c>
    </row>
    <row r="10024" spans="1:9">
      <c r="A10024" t="n">
        <v>94134</v>
      </c>
      <c r="B10024" s="37" t="n">
        <v>26</v>
      </c>
      <c r="C10024" s="7" t="n">
        <v>0</v>
      </c>
      <c r="D10024" s="7" t="s">
        <v>875</v>
      </c>
      <c r="E10024" s="7" t="n">
        <v>2</v>
      </c>
      <c r="F10024" s="7" t="n">
        <v>3</v>
      </c>
      <c r="G10024" s="7" t="s">
        <v>876</v>
      </c>
      <c r="H10024" s="7" t="n">
        <v>2</v>
      </c>
      <c r="I10024" s="7" t="n">
        <v>3</v>
      </c>
      <c r="J10024" s="7" t="s">
        <v>877</v>
      </c>
      <c r="K10024" s="7" t="n">
        <v>2</v>
      </c>
      <c r="L10024" s="7" t="n">
        <v>0</v>
      </c>
    </row>
    <row r="10025" spans="1:9">
      <c r="A10025" t="s">
        <v>4</v>
      </c>
      <c r="B10025" s="4" t="s">
        <v>5</v>
      </c>
    </row>
    <row r="10026" spans="1:9">
      <c r="A10026" t="n">
        <v>94410</v>
      </c>
      <c r="B10026" s="38" t="n">
        <v>28</v>
      </c>
    </row>
    <row r="10027" spans="1:9">
      <c r="A10027" t="s">
        <v>4</v>
      </c>
      <c r="B10027" s="4" t="s">
        <v>5</v>
      </c>
      <c r="C10027" s="4" t="s">
        <v>7</v>
      </c>
      <c r="D10027" s="4" t="s">
        <v>10</v>
      </c>
      <c r="E10027" s="4" t="s">
        <v>8</v>
      </c>
    </row>
    <row r="10028" spans="1:9">
      <c r="A10028" t="n">
        <v>94411</v>
      </c>
      <c r="B10028" s="32" t="n">
        <v>51</v>
      </c>
      <c r="C10028" s="7" t="n">
        <v>4</v>
      </c>
      <c r="D10028" s="7" t="n">
        <v>5</v>
      </c>
      <c r="E10028" s="7" t="s">
        <v>109</v>
      </c>
    </row>
    <row r="10029" spans="1:9">
      <c r="A10029" t="s">
        <v>4</v>
      </c>
      <c r="B10029" s="4" t="s">
        <v>5</v>
      </c>
      <c r="C10029" s="4" t="s">
        <v>10</v>
      </c>
    </row>
    <row r="10030" spans="1:9">
      <c r="A10030" t="n">
        <v>94424</v>
      </c>
      <c r="B10030" s="27" t="n">
        <v>16</v>
      </c>
      <c r="C10030" s="7" t="n">
        <v>0</v>
      </c>
    </row>
    <row r="10031" spans="1:9">
      <c r="A10031" t="s">
        <v>4</v>
      </c>
      <c r="B10031" s="4" t="s">
        <v>5</v>
      </c>
      <c r="C10031" s="4" t="s">
        <v>10</v>
      </c>
      <c r="D10031" s="4" t="s">
        <v>59</v>
      </c>
      <c r="E10031" s="4" t="s">
        <v>7</v>
      </c>
      <c r="F10031" s="4" t="s">
        <v>7</v>
      </c>
      <c r="G10031" s="4" t="s">
        <v>59</v>
      </c>
      <c r="H10031" s="4" t="s">
        <v>7</v>
      </c>
      <c r="I10031" s="4" t="s">
        <v>7</v>
      </c>
      <c r="J10031" s="4" t="s">
        <v>59</v>
      </c>
      <c r="K10031" s="4" t="s">
        <v>7</v>
      </c>
      <c r="L10031" s="4" t="s">
        <v>7</v>
      </c>
    </row>
    <row r="10032" spans="1:9">
      <c r="A10032" t="n">
        <v>94427</v>
      </c>
      <c r="B10032" s="37" t="n">
        <v>26</v>
      </c>
      <c r="C10032" s="7" t="n">
        <v>5</v>
      </c>
      <c r="D10032" s="7" t="s">
        <v>878</v>
      </c>
      <c r="E10032" s="7" t="n">
        <v>2</v>
      </c>
      <c r="F10032" s="7" t="n">
        <v>3</v>
      </c>
      <c r="G10032" s="7" t="s">
        <v>879</v>
      </c>
      <c r="H10032" s="7" t="n">
        <v>2</v>
      </c>
      <c r="I10032" s="7" t="n">
        <v>3</v>
      </c>
      <c r="J10032" s="7" t="s">
        <v>880</v>
      </c>
      <c r="K10032" s="7" t="n">
        <v>2</v>
      </c>
      <c r="L10032" s="7" t="n">
        <v>0</v>
      </c>
    </row>
    <row r="10033" spans="1:12">
      <c r="A10033" t="s">
        <v>4</v>
      </c>
      <c r="B10033" s="4" t="s">
        <v>5</v>
      </c>
    </row>
    <row r="10034" spans="1:12">
      <c r="A10034" t="n">
        <v>94573</v>
      </c>
      <c r="B10034" s="38" t="n">
        <v>28</v>
      </c>
    </row>
    <row r="10035" spans="1:12">
      <c r="A10035" t="s">
        <v>4</v>
      </c>
      <c r="B10035" s="4" t="s">
        <v>5</v>
      </c>
      <c r="C10035" s="4" t="s">
        <v>7</v>
      </c>
      <c r="D10035" s="4" t="s">
        <v>10</v>
      </c>
      <c r="E10035" s="4" t="s">
        <v>7</v>
      </c>
    </row>
    <row r="10036" spans="1:12">
      <c r="A10036" t="n">
        <v>94574</v>
      </c>
      <c r="B10036" s="17" t="n">
        <v>49</v>
      </c>
      <c r="C10036" s="7" t="n">
        <v>1</v>
      </c>
      <c r="D10036" s="7" t="n">
        <v>4000</v>
      </c>
      <c r="E10036" s="7" t="n">
        <v>0</v>
      </c>
    </row>
    <row r="10037" spans="1:12">
      <c r="A10037" t="s">
        <v>4</v>
      </c>
      <c r="B10037" s="4" t="s">
        <v>5</v>
      </c>
      <c r="C10037" s="4" t="s">
        <v>7</v>
      </c>
      <c r="D10037" s="4" t="s">
        <v>10</v>
      </c>
      <c r="E10037" s="4" t="s">
        <v>10</v>
      </c>
    </row>
    <row r="10038" spans="1:12">
      <c r="A10038" t="n">
        <v>94579</v>
      </c>
      <c r="B10038" s="18" t="n">
        <v>50</v>
      </c>
      <c r="C10038" s="7" t="n">
        <v>1</v>
      </c>
      <c r="D10038" s="7" t="n">
        <v>8100</v>
      </c>
      <c r="E10038" s="7" t="n">
        <v>2000</v>
      </c>
    </row>
    <row r="10039" spans="1:12">
      <c r="A10039" t="s">
        <v>4</v>
      </c>
      <c r="B10039" s="4" t="s">
        <v>5</v>
      </c>
      <c r="C10039" s="4" t="s">
        <v>7</v>
      </c>
      <c r="D10039" s="4" t="s">
        <v>10</v>
      </c>
      <c r="E10039" s="4" t="s">
        <v>16</v>
      </c>
      <c r="F10039" s="4" t="s">
        <v>16</v>
      </c>
      <c r="G10039" s="4" t="s">
        <v>16</v>
      </c>
      <c r="H10039" s="4" t="s">
        <v>16</v>
      </c>
      <c r="I10039" s="4" t="s">
        <v>10</v>
      </c>
      <c r="J10039" s="4" t="s">
        <v>7</v>
      </c>
    </row>
    <row r="10040" spans="1:12">
      <c r="A10040" t="n">
        <v>94585</v>
      </c>
      <c r="B10040" s="90" t="n">
        <v>69</v>
      </c>
      <c r="C10040" s="7" t="n">
        <v>3</v>
      </c>
      <c r="D10040" s="7" t="n">
        <v>0</v>
      </c>
      <c r="E10040" s="7" t="n">
        <v>1065353216</v>
      </c>
      <c r="F10040" s="7" t="n">
        <v>1065353216</v>
      </c>
      <c r="G10040" s="7" t="n">
        <v>1065353216</v>
      </c>
      <c r="H10040" s="7" t="n">
        <v>0</v>
      </c>
      <c r="I10040" s="7" t="n">
        <v>2000</v>
      </c>
      <c r="J10040" s="7" t="n">
        <v>3</v>
      </c>
    </row>
    <row r="10041" spans="1:12">
      <c r="A10041" t="s">
        <v>4</v>
      </c>
      <c r="B10041" s="4" t="s">
        <v>5</v>
      </c>
      <c r="C10041" s="4" t="s">
        <v>7</v>
      </c>
      <c r="D10041" s="4" t="s">
        <v>10</v>
      </c>
      <c r="E10041" s="4" t="s">
        <v>16</v>
      </c>
      <c r="F10041" s="4" t="s">
        <v>16</v>
      </c>
      <c r="G10041" s="4" t="s">
        <v>16</v>
      </c>
      <c r="H10041" s="4" t="s">
        <v>16</v>
      </c>
      <c r="I10041" s="4" t="s">
        <v>10</v>
      </c>
      <c r="J10041" s="4" t="s">
        <v>7</v>
      </c>
    </row>
    <row r="10042" spans="1:12">
      <c r="A10042" t="n">
        <v>94608</v>
      </c>
      <c r="B10042" s="90" t="n">
        <v>69</v>
      </c>
      <c r="C10042" s="7" t="n">
        <v>3</v>
      </c>
      <c r="D10042" s="7" t="n">
        <v>5</v>
      </c>
      <c r="E10042" s="7" t="n">
        <v>1065353216</v>
      </c>
      <c r="F10042" s="7" t="n">
        <v>1065353216</v>
      </c>
      <c r="G10042" s="7" t="n">
        <v>1065353216</v>
      </c>
      <c r="H10042" s="7" t="n">
        <v>0</v>
      </c>
      <c r="I10042" s="7" t="n">
        <v>2000</v>
      </c>
      <c r="J10042" s="7" t="n">
        <v>3</v>
      </c>
    </row>
    <row r="10043" spans="1:12">
      <c r="A10043" t="s">
        <v>4</v>
      </c>
      <c r="B10043" s="4" t="s">
        <v>5</v>
      </c>
      <c r="C10043" s="4" t="s">
        <v>7</v>
      </c>
      <c r="D10043" s="4" t="s">
        <v>10</v>
      </c>
      <c r="E10043" s="4" t="s">
        <v>15</v>
      </c>
    </row>
    <row r="10044" spans="1:12">
      <c r="A10044" t="n">
        <v>94631</v>
      </c>
      <c r="B10044" s="41" t="n">
        <v>58</v>
      </c>
      <c r="C10044" s="7" t="n">
        <v>0</v>
      </c>
      <c r="D10044" s="7" t="n">
        <v>2000</v>
      </c>
      <c r="E10044" s="7" t="n">
        <v>1</v>
      </c>
    </row>
    <row r="10045" spans="1:12">
      <c r="A10045" t="s">
        <v>4</v>
      </c>
      <c r="B10045" s="4" t="s">
        <v>5</v>
      </c>
      <c r="C10045" s="4" t="s">
        <v>7</v>
      </c>
      <c r="D10045" s="4" t="s">
        <v>10</v>
      </c>
    </row>
    <row r="10046" spans="1:12">
      <c r="A10046" t="n">
        <v>94639</v>
      </c>
      <c r="B10046" s="41" t="n">
        <v>58</v>
      </c>
      <c r="C10046" s="7" t="n">
        <v>255</v>
      </c>
      <c r="D10046" s="7" t="n">
        <v>0</v>
      </c>
    </row>
    <row r="10047" spans="1:12">
      <c r="A10047" t="s">
        <v>4</v>
      </c>
      <c r="B10047" s="4" t="s">
        <v>5</v>
      </c>
      <c r="C10047" s="4" t="s">
        <v>7</v>
      </c>
      <c r="D10047" s="4" t="s">
        <v>7</v>
      </c>
    </row>
    <row r="10048" spans="1:12">
      <c r="A10048" t="n">
        <v>94643</v>
      </c>
      <c r="B10048" s="17" t="n">
        <v>49</v>
      </c>
      <c r="C10048" s="7" t="n">
        <v>2</v>
      </c>
      <c r="D10048" s="7" t="n">
        <v>0</v>
      </c>
    </row>
    <row r="10049" spans="1:10">
      <c r="A10049" t="s">
        <v>4</v>
      </c>
      <c r="B10049" s="4" t="s">
        <v>5</v>
      </c>
      <c r="C10049" s="4" t="s">
        <v>7</v>
      </c>
      <c r="D10049" s="4" t="s">
        <v>10</v>
      </c>
    </row>
    <row r="10050" spans="1:10">
      <c r="A10050" t="n">
        <v>94646</v>
      </c>
      <c r="B10050" s="17" t="n">
        <v>49</v>
      </c>
      <c r="C10050" s="7" t="n">
        <v>6</v>
      </c>
      <c r="D10050" s="7" t="n">
        <v>1</v>
      </c>
    </row>
    <row r="10051" spans="1:10">
      <c r="A10051" t="s">
        <v>4</v>
      </c>
      <c r="B10051" s="4" t="s">
        <v>5</v>
      </c>
      <c r="C10051" s="4" t="s">
        <v>7</v>
      </c>
      <c r="D10051" s="4" t="s">
        <v>10</v>
      </c>
      <c r="E10051" s="4" t="s">
        <v>10</v>
      </c>
      <c r="F10051" s="4" t="s">
        <v>7</v>
      </c>
    </row>
    <row r="10052" spans="1:10">
      <c r="A10052" t="n">
        <v>94650</v>
      </c>
      <c r="B10052" s="42" t="n">
        <v>25</v>
      </c>
      <c r="C10052" s="7" t="n">
        <v>1</v>
      </c>
      <c r="D10052" s="7" t="n">
        <v>65535</v>
      </c>
      <c r="E10052" s="7" t="n">
        <v>65535</v>
      </c>
      <c r="F10052" s="7" t="n">
        <v>0</v>
      </c>
    </row>
    <row r="10053" spans="1:10">
      <c r="A10053" t="s">
        <v>4</v>
      </c>
      <c r="B10053" s="4" t="s">
        <v>5</v>
      </c>
      <c r="C10053" s="4" t="s">
        <v>7</v>
      </c>
      <c r="D10053" s="4" t="s">
        <v>10</v>
      </c>
      <c r="E10053" s="4" t="s">
        <v>10</v>
      </c>
    </row>
    <row r="10054" spans="1:10">
      <c r="A10054" t="n">
        <v>94657</v>
      </c>
      <c r="B10054" s="42" t="n">
        <v>25</v>
      </c>
      <c r="C10054" s="7" t="n">
        <v>2</v>
      </c>
      <c r="D10054" s="7" t="n">
        <v>65535</v>
      </c>
      <c r="E10054" s="7" t="n">
        <v>65535</v>
      </c>
    </row>
    <row r="10055" spans="1:10">
      <c r="A10055" t="s">
        <v>4</v>
      </c>
      <c r="B10055" s="4" t="s">
        <v>5</v>
      </c>
      <c r="C10055" s="4" t="s">
        <v>7</v>
      </c>
      <c r="D10055" s="4" t="s">
        <v>10</v>
      </c>
    </row>
    <row r="10056" spans="1:10">
      <c r="A10056" t="n">
        <v>94663</v>
      </c>
      <c r="B10056" s="41" t="n">
        <v>58</v>
      </c>
      <c r="C10056" s="7" t="n">
        <v>11</v>
      </c>
      <c r="D10056" s="7" t="n">
        <v>300</v>
      </c>
    </row>
    <row r="10057" spans="1:10">
      <c r="A10057" t="s">
        <v>4</v>
      </c>
      <c r="B10057" s="4" t="s">
        <v>5</v>
      </c>
      <c r="C10057" s="4" t="s">
        <v>7</v>
      </c>
      <c r="D10057" s="4" t="s">
        <v>10</v>
      </c>
    </row>
    <row r="10058" spans="1:10">
      <c r="A10058" t="n">
        <v>94667</v>
      </c>
      <c r="B10058" s="41" t="n">
        <v>58</v>
      </c>
      <c r="C10058" s="7" t="n">
        <v>12</v>
      </c>
      <c r="D10058" s="7" t="n">
        <v>0</v>
      </c>
    </row>
    <row r="10059" spans="1:10">
      <c r="A10059" t="s">
        <v>4</v>
      </c>
      <c r="B10059" s="4" t="s">
        <v>5</v>
      </c>
      <c r="C10059" s="4" t="s">
        <v>7</v>
      </c>
      <c r="D10059" s="4" t="s">
        <v>10</v>
      </c>
    </row>
    <row r="10060" spans="1:10">
      <c r="A10060" t="n">
        <v>94671</v>
      </c>
      <c r="B10060" s="90" t="n">
        <v>69</v>
      </c>
      <c r="C10060" s="7" t="n">
        <v>1</v>
      </c>
      <c r="D10060" s="7" t="n">
        <v>0</v>
      </c>
    </row>
    <row r="10061" spans="1:10">
      <c r="A10061" t="s">
        <v>4</v>
      </c>
      <c r="B10061" s="4" t="s">
        <v>5</v>
      </c>
      <c r="C10061" s="4" t="s">
        <v>7</v>
      </c>
      <c r="D10061" s="4" t="s">
        <v>10</v>
      </c>
    </row>
    <row r="10062" spans="1:10">
      <c r="A10062" t="n">
        <v>94675</v>
      </c>
      <c r="B10062" s="90" t="n">
        <v>69</v>
      </c>
      <c r="C10062" s="7" t="n">
        <v>1</v>
      </c>
      <c r="D10062" s="7" t="n">
        <v>5</v>
      </c>
    </row>
    <row r="10063" spans="1:10">
      <c r="A10063" t="s">
        <v>4</v>
      </c>
      <c r="B10063" s="4" t="s">
        <v>5</v>
      </c>
      <c r="C10063" s="4" t="s">
        <v>7</v>
      </c>
      <c r="D10063" s="4" t="s">
        <v>10</v>
      </c>
      <c r="E10063" s="4" t="s">
        <v>10</v>
      </c>
      <c r="F10063" s="4" t="s">
        <v>10</v>
      </c>
      <c r="G10063" s="4" t="s">
        <v>10</v>
      </c>
      <c r="H10063" s="4" t="s">
        <v>7</v>
      </c>
    </row>
    <row r="10064" spans="1:10">
      <c r="A10064" t="n">
        <v>94679</v>
      </c>
      <c r="B10064" s="42" t="n">
        <v>25</v>
      </c>
      <c r="C10064" s="7" t="n">
        <v>5</v>
      </c>
      <c r="D10064" s="7" t="n">
        <v>65535</v>
      </c>
      <c r="E10064" s="7" t="n">
        <v>500</v>
      </c>
      <c r="F10064" s="7" t="n">
        <v>800</v>
      </c>
      <c r="G10064" s="7" t="n">
        <v>140</v>
      </c>
      <c r="H10064" s="7" t="n">
        <v>0</v>
      </c>
    </row>
    <row r="10065" spans="1:8">
      <c r="A10065" t="s">
        <v>4</v>
      </c>
      <c r="B10065" s="4" t="s">
        <v>5</v>
      </c>
      <c r="C10065" s="4" t="s">
        <v>10</v>
      </c>
      <c r="D10065" s="4" t="s">
        <v>7</v>
      </c>
      <c r="E10065" s="4" t="s">
        <v>59</v>
      </c>
      <c r="F10065" s="4" t="s">
        <v>7</v>
      </c>
      <c r="G10065" s="4" t="s">
        <v>7</v>
      </c>
    </row>
    <row r="10066" spans="1:8">
      <c r="A10066" t="n">
        <v>94690</v>
      </c>
      <c r="B10066" s="43" t="n">
        <v>24</v>
      </c>
      <c r="C10066" s="7" t="n">
        <v>65533</v>
      </c>
      <c r="D10066" s="7" t="n">
        <v>11</v>
      </c>
      <c r="E10066" s="7" t="s">
        <v>881</v>
      </c>
      <c r="F10066" s="7" t="n">
        <v>2</v>
      </c>
      <c r="G10066" s="7" t="n">
        <v>0</v>
      </c>
    </row>
    <row r="10067" spans="1:8">
      <c r="A10067" t="s">
        <v>4</v>
      </c>
      <c r="B10067" s="4" t="s">
        <v>5</v>
      </c>
    </row>
    <row r="10068" spans="1:8">
      <c r="A10068" t="n">
        <v>94777</v>
      </c>
      <c r="B10068" s="38" t="n">
        <v>28</v>
      </c>
    </row>
    <row r="10069" spans="1:8">
      <c r="A10069" t="s">
        <v>4</v>
      </c>
      <c r="B10069" s="4" t="s">
        <v>5</v>
      </c>
      <c r="C10069" s="4" t="s">
        <v>10</v>
      </c>
      <c r="D10069" s="4" t="s">
        <v>7</v>
      </c>
      <c r="E10069" s="4" t="s">
        <v>59</v>
      </c>
      <c r="F10069" s="4" t="s">
        <v>7</v>
      </c>
      <c r="G10069" s="4" t="s">
        <v>7</v>
      </c>
    </row>
    <row r="10070" spans="1:8">
      <c r="A10070" t="n">
        <v>94778</v>
      </c>
      <c r="B10070" s="43" t="n">
        <v>24</v>
      </c>
      <c r="C10070" s="7" t="n">
        <v>65533</v>
      </c>
      <c r="D10070" s="7" t="n">
        <v>11</v>
      </c>
      <c r="E10070" s="7" t="s">
        <v>882</v>
      </c>
      <c r="F10070" s="7" t="n">
        <v>2</v>
      </c>
      <c r="G10070" s="7" t="n">
        <v>0</v>
      </c>
    </row>
    <row r="10071" spans="1:8">
      <c r="A10071" t="s">
        <v>4</v>
      </c>
      <c r="B10071" s="4" t="s">
        <v>5</v>
      </c>
    </row>
    <row r="10072" spans="1:8">
      <c r="A10072" t="n">
        <v>94886</v>
      </c>
      <c r="B10072" s="38" t="n">
        <v>28</v>
      </c>
    </row>
    <row r="10073" spans="1:8">
      <c r="A10073" t="s">
        <v>4</v>
      </c>
      <c r="B10073" s="4" t="s">
        <v>5</v>
      </c>
      <c r="C10073" s="4" t="s">
        <v>7</v>
      </c>
    </row>
    <row r="10074" spans="1:8">
      <c r="A10074" t="n">
        <v>94887</v>
      </c>
      <c r="B10074" s="44" t="n">
        <v>27</v>
      </c>
      <c r="C10074" s="7" t="n">
        <v>0</v>
      </c>
    </row>
    <row r="10075" spans="1:8">
      <c r="A10075" t="s">
        <v>4</v>
      </c>
      <c r="B10075" s="4" t="s">
        <v>5</v>
      </c>
      <c r="C10075" s="4" t="s">
        <v>7</v>
      </c>
    </row>
    <row r="10076" spans="1:8">
      <c r="A10076" t="n">
        <v>94889</v>
      </c>
      <c r="B10076" s="44" t="n">
        <v>27</v>
      </c>
      <c r="C10076" s="7" t="n">
        <v>1</v>
      </c>
    </row>
    <row r="10077" spans="1:8">
      <c r="A10077" t="s">
        <v>4</v>
      </c>
      <c r="B10077" s="4" t="s">
        <v>5</v>
      </c>
      <c r="C10077" s="4" t="s">
        <v>7</v>
      </c>
      <c r="D10077" s="4" t="s">
        <v>10</v>
      </c>
      <c r="E10077" s="4" t="s">
        <v>10</v>
      </c>
      <c r="F10077" s="4" t="s">
        <v>10</v>
      </c>
      <c r="G10077" s="4" t="s">
        <v>10</v>
      </c>
      <c r="H10077" s="4" t="s">
        <v>7</v>
      </c>
    </row>
    <row r="10078" spans="1:8">
      <c r="A10078" t="n">
        <v>94891</v>
      </c>
      <c r="B10078" s="42" t="n">
        <v>25</v>
      </c>
      <c r="C10078" s="7" t="n">
        <v>5</v>
      </c>
      <c r="D10078" s="7" t="n">
        <v>65535</v>
      </c>
      <c r="E10078" s="7" t="n">
        <v>65535</v>
      </c>
      <c r="F10078" s="7" t="n">
        <v>65535</v>
      </c>
      <c r="G10078" s="7" t="n">
        <v>65535</v>
      </c>
      <c r="H10078" s="7" t="n">
        <v>0</v>
      </c>
    </row>
    <row r="10079" spans="1:8">
      <c r="A10079" t="s">
        <v>4</v>
      </c>
      <c r="B10079" s="4" t="s">
        <v>5</v>
      </c>
      <c r="C10079" s="4" t="s">
        <v>10</v>
      </c>
    </row>
    <row r="10080" spans="1:8">
      <c r="A10080" t="n">
        <v>94902</v>
      </c>
      <c r="B10080" s="27" t="n">
        <v>16</v>
      </c>
      <c r="C10080" s="7" t="n">
        <v>500</v>
      </c>
    </row>
    <row r="10081" spans="1:8">
      <c r="A10081" t="s">
        <v>4</v>
      </c>
      <c r="B10081" s="4" t="s">
        <v>5</v>
      </c>
      <c r="C10081" s="4" t="s">
        <v>7</v>
      </c>
      <c r="D10081" s="4" t="s">
        <v>10</v>
      </c>
      <c r="E10081" s="4" t="s">
        <v>15</v>
      </c>
      <c r="F10081" s="4" t="s">
        <v>10</v>
      </c>
      <c r="G10081" s="4" t="s">
        <v>16</v>
      </c>
      <c r="H10081" s="4" t="s">
        <v>16</v>
      </c>
      <c r="I10081" s="4" t="s">
        <v>10</v>
      </c>
      <c r="J10081" s="4" t="s">
        <v>10</v>
      </c>
      <c r="K10081" s="4" t="s">
        <v>16</v>
      </c>
      <c r="L10081" s="4" t="s">
        <v>16</v>
      </c>
      <c r="M10081" s="4" t="s">
        <v>16</v>
      </c>
      <c r="N10081" s="4" t="s">
        <v>16</v>
      </c>
      <c r="O10081" s="4" t="s">
        <v>8</v>
      </c>
    </row>
    <row r="10082" spans="1:8">
      <c r="A10082" t="n">
        <v>94905</v>
      </c>
      <c r="B10082" s="18" t="n">
        <v>50</v>
      </c>
      <c r="C10082" s="7" t="n">
        <v>0</v>
      </c>
      <c r="D10082" s="7" t="n">
        <v>12101</v>
      </c>
      <c r="E10082" s="7" t="n">
        <v>1</v>
      </c>
      <c r="F10082" s="7" t="n">
        <v>0</v>
      </c>
      <c r="G10082" s="7" t="n">
        <v>0</v>
      </c>
      <c r="H10082" s="7" t="n">
        <v>0</v>
      </c>
      <c r="I10082" s="7" t="n">
        <v>0</v>
      </c>
      <c r="J10082" s="7" t="n">
        <v>65533</v>
      </c>
      <c r="K10082" s="7" t="n">
        <v>0</v>
      </c>
      <c r="L10082" s="7" t="n">
        <v>0</v>
      </c>
      <c r="M10082" s="7" t="n">
        <v>0</v>
      </c>
      <c r="N10082" s="7" t="n">
        <v>0</v>
      </c>
      <c r="O10082" s="7" t="s">
        <v>20</v>
      </c>
    </row>
    <row r="10083" spans="1:8">
      <c r="A10083" t="s">
        <v>4</v>
      </c>
      <c r="B10083" s="4" t="s">
        <v>5</v>
      </c>
      <c r="C10083" s="4" t="s">
        <v>7</v>
      </c>
      <c r="D10083" s="4" t="s">
        <v>10</v>
      </c>
      <c r="E10083" s="4" t="s">
        <v>10</v>
      </c>
      <c r="F10083" s="4" t="s">
        <v>10</v>
      </c>
      <c r="G10083" s="4" t="s">
        <v>10</v>
      </c>
      <c r="H10083" s="4" t="s">
        <v>7</v>
      </c>
    </row>
    <row r="10084" spans="1:8">
      <c r="A10084" t="n">
        <v>94944</v>
      </c>
      <c r="B10084" s="42" t="n">
        <v>25</v>
      </c>
      <c r="C10084" s="7" t="n">
        <v>5</v>
      </c>
      <c r="D10084" s="7" t="n">
        <v>65535</v>
      </c>
      <c r="E10084" s="7" t="n">
        <v>65535</v>
      </c>
      <c r="F10084" s="7" t="n">
        <v>65535</v>
      </c>
      <c r="G10084" s="7" t="n">
        <v>65535</v>
      </c>
      <c r="H10084" s="7" t="n">
        <v>0</v>
      </c>
    </row>
    <row r="10085" spans="1:8">
      <c r="A10085" t="s">
        <v>4</v>
      </c>
      <c r="B10085" s="4" t="s">
        <v>5</v>
      </c>
      <c r="C10085" s="4" t="s">
        <v>10</v>
      </c>
      <c r="D10085" s="4" t="s">
        <v>7</v>
      </c>
      <c r="E10085" s="4" t="s">
        <v>7</v>
      </c>
      <c r="F10085" s="4" t="s">
        <v>59</v>
      </c>
      <c r="G10085" s="4" t="s">
        <v>7</v>
      </c>
      <c r="H10085" s="4" t="s">
        <v>7</v>
      </c>
    </row>
    <row r="10086" spans="1:8">
      <c r="A10086" t="n">
        <v>94955</v>
      </c>
      <c r="B10086" s="43" t="n">
        <v>24</v>
      </c>
      <c r="C10086" s="7" t="n">
        <v>65533</v>
      </c>
      <c r="D10086" s="7" t="n">
        <v>11</v>
      </c>
      <c r="E10086" s="7" t="n">
        <v>6</v>
      </c>
      <c r="F10086" s="7" t="s">
        <v>883</v>
      </c>
      <c r="G10086" s="7" t="n">
        <v>2</v>
      </c>
      <c r="H10086" s="7" t="n">
        <v>0</v>
      </c>
    </row>
    <row r="10087" spans="1:8">
      <c r="A10087" t="s">
        <v>4</v>
      </c>
      <c r="B10087" s="4" t="s">
        <v>5</v>
      </c>
    </row>
    <row r="10088" spans="1:8">
      <c r="A10088" t="n">
        <v>94995</v>
      </c>
      <c r="B10088" s="38" t="n">
        <v>28</v>
      </c>
    </row>
    <row r="10089" spans="1:8">
      <c r="A10089" t="s">
        <v>4</v>
      </c>
      <c r="B10089" s="4" t="s">
        <v>5</v>
      </c>
      <c r="C10089" s="4" t="s">
        <v>7</v>
      </c>
    </row>
    <row r="10090" spans="1:8">
      <c r="A10090" t="n">
        <v>94996</v>
      </c>
      <c r="B10090" s="44" t="n">
        <v>27</v>
      </c>
      <c r="C10090" s="7" t="n">
        <v>0</v>
      </c>
    </row>
    <row r="10091" spans="1:8">
      <c r="A10091" t="s">
        <v>4</v>
      </c>
      <c r="B10091" s="4" t="s">
        <v>5</v>
      </c>
      <c r="C10091" s="4" t="s">
        <v>7</v>
      </c>
    </row>
    <row r="10092" spans="1:8">
      <c r="A10092" t="n">
        <v>94998</v>
      </c>
      <c r="B10092" s="44" t="n">
        <v>27</v>
      </c>
      <c r="C10092" s="7" t="n">
        <v>1</v>
      </c>
    </row>
    <row r="10093" spans="1:8">
      <c r="A10093" t="s">
        <v>4</v>
      </c>
      <c r="B10093" s="4" t="s">
        <v>5</v>
      </c>
      <c r="C10093" s="4" t="s">
        <v>7</v>
      </c>
      <c r="D10093" s="4" t="s">
        <v>10</v>
      </c>
      <c r="E10093" s="4" t="s">
        <v>10</v>
      </c>
      <c r="F10093" s="4" t="s">
        <v>10</v>
      </c>
      <c r="G10093" s="4" t="s">
        <v>10</v>
      </c>
      <c r="H10093" s="4" t="s">
        <v>7</v>
      </c>
    </row>
    <row r="10094" spans="1:8">
      <c r="A10094" t="n">
        <v>95000</v>
      </c>
      <c r="B10094" s="42" t="n">
        <v>25</v>
      </c>
      <c r="C10094" s="7" t="n">
        <v>5</v>
      </c>
      <c r="D10094" s="7" t="n">
        <v>65535</v>
      </c>
      <c r="E10094" s="7" t="n">
        <v>65535</v>
      </c>
      <c r="F10094" s="7" t="n">
        <v>65535</v>
      </c>
      <c r="G10094" s="7" t="n">
        <v>65535</v>
      </c>
      <c r="H10094" s="7" t="n">
        <v>0</v>
      </c>
    </row>
    <row r="10095" spans="1:8">
      <c r="A10095" t="s">
        <v>4</v>
      </c>
      <c r="B10095" s="4" t="s">
        <v>5</v>
      </c>
      <c r="C10095" s="4" t="s">
        <v>10</v>
      </c>
    </row>
    <row r="10096" spans="1:8">
      <c r="A10096" t="n">
        <v>95011</v>
      </c>
      <c r="B10096" s="27" t="n">
        <v>16</v>
      </c>
      <c r="C10096" s="7" t="n">
        <v>300</v>
      </c>
    </row>
    <row r="10097" spans="1:15">
      <c r="A10097" t="s">
        <v>4</v>
      </c>
      <c r="B10097" s="4" t="s">
        <v>5</v>
      </c>
      <c r="C10097" s="4" t="s">
        <v>7</v>
      </c>
      <c r="D10097" s="4" t="s">
        <v>10</v>
      </c>
      <c r="E10097" s="4" t="s">
        <v>10</v>
      </c>
      <c r="F10097" s="4" t="s">
        <v>10</v>
      </c>
      <c r="G10097" s="4" t="s">
        <v>16</v>
      </c>
    </row>
    <row r="10098" spans="1:15">
      <c r="A10098" t="n">
        <v>95014</v>
      </c>
      <c r="B10098" s="79" t="n">
        <v>95</v>
      </c>
      <c r="C10098" s="7" t="n">
        <v>6</v>
      </c>
      <c r="D10098" s="7" t="n">
        <v>0</v>
      </c>
      <c r="E10098" s="7" t="n">
        <v>5</v>
      </c>
      <c r="F10098" s="7" t="n">
        <v>500</v>
      </c>
      <c r="G10098" s="7" t="n">
        <v>0</v>
      </c>
    </row>
    <row r="10099" spans="1:15">
      <c r="A10099" t="s">
        <v>4</v>
      </c>
      <c r="B10099" s="4" t="s">
        <v>5</v>
      </c>
      <c r="C10099" s="4" t="s">
        <v>7</v>
      </c>
      <c r="D10099" s="4" t="s">
        <v>10</v>
      </c>
    </row>
    <row r="10100" spans="1:15">
      <c r="A10100" t="n">
        <v>95026</v>
      </c>
      <c r="B10100" s="79" t="n">
        <v>95</v>
      </c>
      <c r="C10100" s="7" t="n">
        <v>7</v>
      </c>
      <c r="D10100" s="7" t="n">
        <v>0</v>
      </c>
    </row>
    <row r="10101" spans="1:15">
      <c r="A10101" t="s">
        <v>4</v>
      </c>
      <c r="B10101" s="4" t="s">
        <v>5</v>
      </c>
      <c r="C10101" s="4" t="s">
        <v>7</v>
      </c>
      <c r="D10101" s="4" t="s">
        <v>10</v>
      </c>
    </row>
    <row r="10102" spans="1:15">
      <c r="A10102" t="n">
        <v>95030</v>
      </c>
      <c r="B10102" s="79" t="n">
        <v>95</v>
      </c>
      <c r="C10102" s="7" t="n">
        <v>9</v>
      </c>
      <c r="D10102" s="7" t="n">
        <v>0</v>
      </c>
    </row>
    <row r="10103" spans="1:15">
      <c r="A10103" t="s">
        <v>4</v>
      </c>
      <c r="B10103" s="4" t="s">
        <v>5</v>
      </c>
      <c r="C10103" s="4" t="s">
        <v>7</v>
      </c>
      <c r="D10103" s="4" t="s">
        <v>10</v>
      </c>
    </row>
    <row r="10104" spans="1:15">
      <c r="A10104" t="n">
        <v>95034</v>
      </c>
      <c r="B10104" s="79" t="n">
        <v>95</v>
      </c>
      <c r="C10104" s="7" t="n">
        <v>8</v>
      </c>
      <c r="D10104" s="7" t="n">
        <v>0</v>
      </c>
    </row>
    <row r="10105" spans="1:15">
      <c r="A10105" t="s">
        <v>4</v>
      </c>
      <c r="B10105" s="4" t="s">
        <v>5</v>
      </c>
      <c r="C10105" s="4" t="s">
        <v>10</v>
      </c>
    </row>
    <row r="10106" spans="1:15">
      <c r="A10106" t="n">
        <v>95038</v>
      </c>
      <c r="B10106" s="27" t="n">
        <v>16</v>
      </c>
      <c r="C10106" s="7" t="n">
        <v>500</v>
      </c>
    </row>
    <row r="10107" spans="1:15">
      <c r="A10107" t="s">
        <v>4</v>
      </c>
      <c r="B10107" s="4" t="s">
        <v>5</v>
      </c>
      <c r="C10107" s="4" t="s">
        <v>7</v>
      </c>
      <c r="D10107" s="4" t="s">
        <v>7</v>
      </c>
      <c r="E10107" s="4" t="s">
        <v>7</v>
      </c>
      <c r="F10107" s="4" t="s">
        <v>7</v>
      </c>
      <c r="G10107" s="4" t="s">
        <v>16</v>
      </c>
      <c r="H10107" s="4" t="s">
        <v>7</v>
      </c>
      <c r="I10107" s="4" t="s">
        <v>7</v>
      </c>
      <c r="J10107" s="4" t="s">
        <v>7</v>
      </c>
    </row>
    <row r="10108" spans="1:15">
      <c r="A10108" t="n">
        <v>95041</v>
      </c>
      <c r="B10108" s="80" t="n">
        <v>18</v>
      </c>
      <c r="C10108" s="7" t="n">
        <v>9</v>
      </c>
      <c r="D10108" s="7" t="n">
        <v>35</v>
      </c>
      <c r="E10108" s="7" t="n">
        <v>9</v>
      </c>
      <c r="F10108" s="7" t="n">
        <v>0</v>
      </c>
      <c r="G10108" s="7" t="n">
        <v>1</v>
      </c>
      <c r="H10108" s="7" t="n">
        <v>13</v>
      </c>
      <c r="I10108" s="7" t="n">
        <v>19</v>
      </c>
      <c r="J10108" s="7" t="n">
        <v>1</v>
      </c>
    </row>
    <row r="10109" spans="1:15">
      <c r="A10109" t="s">
        <v>4</v>
      </c>
      <c r="B10109" s="4" t="s">
        <v>5</v>
      </c>
      <c r="C10109" s="4" t="s">
        <v>7</v>
      </c>
      <c r="D10109" s="4" t="s">
        <v>10</v>
      </c>
      <c r="E10109" s="4" t="s">
        <v>7</v>
      </c>
    </row>
    <row r="10110" spans="1:15">
      <c r="A10110" t="n">
        <v>95053</v>
      </c>
      <c r="B10110" s="29" t="n">
        <v>36</v>
      </c>
      <c r="C10110" s="7" t="n">
        <v>9</v>
      </c>
      <c r="D10110" s="7" t="n">
        <v>0</v>
      </c>
      <c r="E10110" s="7" t="n">
        <v>0</v>
      </c>
    </row>
    <row r="10111" spans="1:15">
      <c r="A10111" t="s">
        <v>4</v>
      </c>
      <c r="B10111" s="4" t="s">
        <v>5</v>
      </c>
      <c r="C10111" s="4" t="s">
        <v>7</v>
      </c>
      <c r="D10111" s="4" t="s">
        <v>10</v>
      </c>
      <c r="E10111" s="4" t="s">
        <v>7</v>
      </c>
    </row>
    <row r="10112" spans="1:15">
      <c r="A10112" t="n">
        <v>95058</v>
      </c>
      <c r="B10112" s="29" t="n">
        <v>36</v>
      </c>
      <c r="C10112" s="7" t="n">
        <v>9</v>
      </c>
      <c r="D10112" s="7" t="n">
        <v>5</v>
      </c>
      <c r="E10112" s="7" t="n">
        <v>0</v>
      </c>
    </row>
    <row r="10113" spans="1:10">
      <c r="A10113" t="s">
        <v>4</v>
      </c>
      <c r="B10113" s="4" t="s">
        <v>5</v>
      </c>
      <c r="C10113" s="4" t="s">
        <v>10</v>
      </c>
    </row>
    <row r="10114" spans="1:10">
      <c r="A10114" t="n">
        <v>95063</v>
      </c>
      <c r="B10114" s="11" t="n">
        <v>12</v>
      </c>
      <c r="C10114" s="7" t="n">
        <v>10824</v>
      </c>
    </row>
    <row r="10115" spans="1:10">
      <c r="A10115" t="s">
        <v>4</v>
      </c>
      <c r="B10115" s="4" t="s">
        <v>5</v>
      </c>
      <c r="C10115" s="4" t="s">
        <v>7</v>
      </c>
      <c r="D10115" s="4" t="s">
        <v>10</v>
      </c>
      <c r="E10115" s="4" t="s">
        <v>10</v>
      </c>
    </row>
    <row r="10116" spans="1:10">
      <c r="A10116" t="n">
        <v>95066</v>
      </c>
      <c r="B10116" s="72" t="n">
        <v>135</v>
      </c>
      <c r="C10116" s="7" t="n">
        <v>0</v>
      </c>
      <c r="D10116" s="7" t="n">
        <v>5</v>
      </c>
      <c r="E10116" s="7" t="n">
        <v>16</v>
      </c>
    </row>
    <row r="10117" spans="1:10">
      <c r="A10117" t="s">
        <v>4</v>
      </c>
      <c r="B10117" s="4" t="s">
        <v>5</v>
      </c>
      <c r="C10117" s="4" t="s">
        <v>7</v>
      </c>
      <c r="D10117" s="4" t="s">
        <v>10</v>
      </c>
      <c r="E10117" s="4" t="s">
        <v>10</v>
      </c>
    </row>
    <row r="10118" spans="1:10">
      <c r="A10118" t="n">
        <v>95072</v>
      </c>
      <c r="B10118" s="17" t="n">
        <v>49</v>
      </c>
      <c r="C10118" s="7" t="n">
        <v>5</v>
      </c>
      <c r="D10118" s="7" t="n">
        <v>120</v>
      </c>
      <c r="E10118" s="7" t="n">
        <v>122</v>
      </c>
    </row>
    <row r="10119" spans="1:10">
      <c r="A10119" t="s">
        <v>4</v>
      </c>
      <c r="B10119" s="4" t="s">
        <v>5</v>
      </c>
      <c r="C10119" s="4" t="s">
        <v>10</v>
      </c>
      <c r="D10119" s="4" t="s">
        <v>15</v>
      </c>
      <c r="E10119" s="4" t="s">
        <v>15</v>
      </c>
      <c r="F10119" s="4" t="s">
        <v>15</v>
      </c>
      <c r="G10119" s="4" t="s">
        <v>15</v>
      </c>
    </row>
    <row r="10120" spans="1:10">
      <c r="A10120" t="n">
        <v>95078</v>
      </c>
      <c r="B10120" s="26" t="n">
        <v>46</v>
      </c>
      <c r="C10120" s="7" t="n">
        <v>61456</v>
      </c>
      <c r="D10120" s="7" t="n">
        <v>0</v>
      </c>
      <c r="E10120" s="7" t="n">
        <v>0</v>
      </c>
      <c r="F10120" s="7" t="n">
        <v>0</v>
      </c>
      <c r="G10120" s="7" t="n">
        <v>0</v>
      </c>
    </row>
    <row r="10121" spans="1:10">
      <c r="A10121" t="s">
        <v>4</v>
      </c>
      <c r="B10121" s="4" t="s">
        <v>5</v>
      </c>
      <c r="C10121" s="4" t="s">
        <v>7</v>
      </c>
      <c r="D10121" s="4" t="s">
        <v>10</v>
      </c>
    </row>
    <row r="10122" spans="1:10">
      <c r="A10122" t="n">
        <v>95097</v>
      </c>
      <c r="B10122" s="8" t="n">
        <v>162</v>
      </c>
      <c r="C10122" s="7" t="n">
        <v>1</v>
      </c>
      <c r="D10122" s="7" t="n">
        <v>0</v>
      </c>
    </row>
    <row r="10123" spans="1:10">
      <c r="A10123" t="s">
        <v>4</v>
      </c>
      <c r="B10123" s="4" t="s">
        <v>5</v>
      </c>
    </row>
    <row r="10124" spans="1:10">
      <c r="A10124" t="n">
        <v>95101</v>
      </c>
      <c r="B10124" s="5" t="n">
        <v>1</v>
      </c>
    </row>
    <row r="10125" spans="1:10" s="3" customFormat="1" customHeight="0">
      <c r="A10125" s="3" t="s">
        <v>2</v>
      </c>
      <c r="B10125" s="3" t="s">
        <v>884</v>
      </c>
    </row>
    <row r="10126" spans="1:10">
      <c r="A10126" t="s">
        <v>4</v>
      </c>
      <c r="B10126" s="4" t="s">
        <v>5</v>
      </c>
      <c r="C10126" s="4" t="s">
        <v>7</v>
      </c>
      <c r="D10126" s="4" t="s">
        <v>7</v>
      </c>
      <c r="E10126" s="4" t="s">
        <v>7</v>
      </c>
      <c r="F10126" s="4" t="s">
        <v>7</v>
      </c>
    </row>
    <row r="10127" spans="1:10">
      <c r="A10127" t="n">
        <v>95104</v>
      </c>
      <c r="B10127" s="15" t="n">
        <v>14</v>
      </c>
      <c r="C10127" s="7" t="n">
        <v>2</v>
      </c>
      <c r="D10127" s="7" t="n">
        <v>0</v>
      </c>
      <c r="E10127" s="7" t="n">
        <v>0</v>
      </c>
      <c r="F10127" s="7" t="n">
        <v>0</v>
      </c>
    </row>
    <row r="10128" spans="1:10">
      <c r="A10128" t="s">
        <v>4</v>
      </c>
      <c r="B10128" s="4" t="s">
        <v>5</v>
      </c>
      <c r="C10128" s="4" t="s">
        <v>7</v>
      </c>
      <c r="D10128" s="13" t="s">
        <v>12</v>
      </c>
      <c r="E10128" s="4" t="s">
        <v>5</v>
      </c>
      <c r="F10128" s="4" t="s">
        <v>7</v>
      </c>
      <c r="G10128" s="4" t="s">
        <v>10</v>
      </c>
      <c r="H10128" s="13" t="s">
        <v>13</v>
      </c>
      <c r="I10128" s="4" t="s">
        <v>7</v>
      </c>
      <c r="J10128" s="4" t="s">
        <v>16</v>
      </c>
      <c r="K10128" s="4" t="s">
        <v>7</v>
      </c>
      <c r="L10128" s="4" t="s">
        <v>7</v>
      </c>
      <c r="M10128" s="13" t="s">
        <v>12</v>
      </c>
      <c r="N10128" s="4" t="s">
        <v>5</v>
      </c>
      <c r="O10128" s="4" t="s">
        <v>7</v>
      </c>
      <c r="P10128" s="4" t="s">
        <v>10</v>
      </c>
      <c r="Q10128" s="13" t="s">
        <v>13</v>
      </c>
      <c r="R10128" s="4" t="s">
        <v>7</v>
      </c>
      <c r="S10128" s="4" t="s">
        <v>16</v>
      </c>
      <c r="T10128" s="4" t="s">
        <v>7</v>
      </c>
      <c r="U10128" s="4" t="s">
        <v>7</v>
      </c>
      <c r="V10128" s="4" t="s">
        <v>7</v>
      </c>
      <c r="W10128" s="4" t="s">
        <v>11</v>
      </c>
    </row>
    <row r="10129" spans="1:23">
      <c r="A10129" t="n">
        <v>95109</v>
      </c>
      <c r="B10129" s="9" t="n">
        <v>5</v>
      </c>
      <c r="C10129" s="7" t="n">
        <v>28</v>
      </c>
      <c r="D10129" s="13" t="s">
        <v>3</v>
      </c>
      <c r="E10129" s="8" t="n">
        <v>162</v>
      </c>
      <c r="F10129" s="7" t="n">
        <v>3</v>
      </c>
      <c r="G10129" s="7" t="n">
        <v>32888</v>
      </c>
      <c r="H10129" s="13" t="s">
        <v>3</v>
      </c>
      <c r="I10129" s="7" t="n">
        <v>0</v>
      </c>
      <c r="J10129" s="7" t="n">
        <v>1</v>
      </c>
      <c r="K10129" s="7" t="n">
        <v>2</v>
      </c>
      <c r="L10129" s="7" t="n">
        <v>28</v>
      </c>
      <c r="M10129" s="13" t="s">
        <v>3</v>
      </c>
      <c r="N10129" s="8" t="n">
        <v>162</v>
      </c>
      <c r="O10129" s="7" t="n">
        <v>3</v>
      </c>
      <c r="P10129" s="7" t="n">
        <v>32888</v>
      </c>
      <c r="Q10129" s="13" t="s">
        <v>3</v>
      </c>
      <c r="R10129" s="7" t="n">
        <v>0</v>
      </c>
      <c r="S10129" s="7" t="n">
        <v>2</v>
      </c>
      <c r="T10129" s="7" t="n">
        <v>2</v>
      </c>
      <c r="U10129" s="7" t="n">
        <v>11</v>
      </c>
      <c r="V10129" s="7" t="n">
        <v>1</v>
      </c>
      <c r="W10129" s="10" t="n">
        <f t="normal" ca="1">A10133</f>
        <v>0</v>
      </c>
    </row>
    <row r="10130" spans="1:23">
      <c r="A10130" t="s">
        <v>4</v>
      </c>
      <c r="B10130" s="4" t="s">
        <v>5</v>
      </c>
      <c r="C10130" s="4" t="s">
        <v>7</v>
      </c>
      <c r="D10130" s="4" t="s">
        <v>10</v>
      </c>
      <c r="E10130" s="4" t="s">
        <v>15</v>
      </c>
    </row>
    <row r="10131" spans="1:23">
      <c r="A10131" t="n">
        <v>95138</v>
      </c>
      <c r="B10131" s="41" t="n">
        <v>58</v>
      </c>
      <c r="C10131" s="7" t="n">
        <v>0</v>
      </c>
      <c r="D10131" s="7" t="n">
        <v>0</v>
      </c>
      <c r="E10131" s="7" t="n">
        <v>1</v>
      </c>
    </row>
    <row r="10132" spans="1:23">
      <c r="A10132" t="s">
        <v>4</v>
      </c>
      <c r="B10132" s="4" t="s">
        <v>5</v>
      </c>
      <c r="C10132" s="4" t="s">
        <v>7</v>
      </c>
      <c r="D10132" s="13" t="s">
        <v>12</v>
      </c>
      <c r="E10132" s="4" t="s">
        <v>5</v>
      </c>
      <c r="F10132" s="4" t="s">
        <v>7</v>
      </c>
      <c r="G10132" s="4" t="s">
        <v>10</v>
      </c>
      <c r="H10132" s="13" t="s">
        <v>13</v>
      </c>
      <c r="I10132" s="4" t="s">
        <v>7</v>
      </c>
      <c r="J10132" s="4" t="s">
        <v>16</v>
      </c>
      <c r="K10132" s="4" t="s">
        <v>7</v>
      </c>
      <c r="L10132" s="4" t="s">
        <v>7</v>
      </c>
      <c r="M10132" s="13" t="s">
        <v>12</v>
      </c>
      <c r="N10132" s="4" t="s">
        <v>5</v>
      </c>
      <c r="O10132" s="4" t="s">
        <v>7</v>
      </c>
      <c r="P10132" s="4" t="s">
        <v>10</v>
      </c>
      <c r="Q10132" s="13" t="s">
        <v>13</v>
      </c>
      <c r="R10132" s="4" t="s">
        <v>7</v>
      </c>
      <c r="S10132" s="4" t="s">
        <v>16</v>
      </c>
      <c r="T10132" s="4" t="s">
        <v>7</v>
      </c>
      <c r="U10132" s="4" t="s">
        <v>7</v>
      </c>
      <c r="V10132" s="4" t="s">
        <v>7</v>
      </c>
      <c r="W10132" s="4" t="s">
        <v>11</v>
      </c>
    </row>
    <row r="10133" spans="1:23">
      <c r="A10133" t="n">
        <v>95146</v>
      </c>
      <c r="B10133" s="9" t="n">
        <v>5</v>
      </c>
      <c r="C10133" s="7" t="n">
        <v>28</v>
      </c>
      <c r="D10133" s="13" t="s">
        <v>3</v>
      </c>
      <c r="E10133" s="8" t="n">
        <v>162</v>
      </c>
      <c r="F10133" s="7" t="n">
        <v>3</v>
      </c>
      <c r="G10133" s="7" t="n">
        <v>32888</v>
      </c>
      <c r="H10133" s="13" t="s">
        <v>3</v>
      </c>
      <c r="I10133" s="7" t="n">
        <v>0</v>
      </c>
      <c r="J10133" s="7" t="n">
        <v>1</v>
      </c>
      <c r="K10133" s="7" t="n">
        <v>3</v>
      </c>
      <c r="L10133" s="7" t="n">
        <v>28</v>
      </c>
      <c r="M10133" s="13" t="s">
        <v>3</v>
      </c>
      <c r="N10133" s="8" t="n">
        <v>162</v>
      </c>
      <c r="O10133" s="7" t="n">
        <v>3</v>
      </c>
      <c r="P10133" s="7" t="n">
        <v>32888</v>
      </c>
      <c r="Q10133" s="13" t="s">
        <v>3</v>
      </c>
      <c r="R10133" s="7" t="n">
        <v>0</v>
      </c>
      <c r="S10133" s="7" t="n">
        <v>2</v>
      </c>
      <c r="T10133" s="7" t="n">
        <v>3</v>
      </c>
      <c r="U10133" s="7" t="n">
        <v>9</v>
      </c>
      <c r="V10133" s="7" t="n">
        <v>1</v>
      </c>
      <c r="W10133" s="10" t="n">
        <f t="normal" ca="1">A10143</f>
        <v>0</v>
      </c>
    </row>
    <row r="10134" spans="1:23">
      <c r="A10134" t="s">
        <v>4</v>
      </c>
      <c r="B10134" s="4" t="s">
        <v>5</v>
      </c>
      <c r="C10134" s="4" t="s">
        <v>7</v>
      </c>
      <c r="D10134" s="13" t="s">
        <v>12</v>
      </c>
      <c r="E10134" s="4" t="s">
        <v>5</v>
      </c>
      <c r="F10134" s="4" t="s">
        <v>10</v>
      </c>
      <c r="G10134" s="4" t="s">
        <v>7</v>
      </c>
      <c r="H10134" s="4" t="s">
        <v>7</v>
      </c>
      <c r="I10134" s="4" t="s">
        <v>8</v>
      </c>
      <c r="J10134" s="13" t="s">
        <v>13</v>
      </c>
      <c r="K10134" s="4" t="s">
        <v>7</v>
      </c>
      <c r="L10134" s="4" t="s">
        <v>7</v>
      </c>
      <c r="M10134" s="13" t="s">
        <v>12</v>
      </c>
      <c r="N10134" s="4" t="s">
        <v>5</v>
      </c>
      <c r="O10134" s="4" t="s">
        <v>7</v>
      </c>
      <c r="P10134" s="13" t="s">
        <v>13</v>
      </c>
      <c r="Q10134" s="4" t="s">
        <v>7</v>
      </c>
      <c r="R10134" s="4" t="s">
        <v>16</v>
      </c>
      <c r="S10134" s="4" t="s">
        <v>7</v>
      </c>
      <c r="T10134" s="4" t="s">
        <v>7</v>
      </c>
      <c r="U10134" s="4" t="s">
        <v>7</v>
      </c>
      <c r="V10134" s="13" t="s">
        <v>12</v>
      </c>
      <c r="W10134" s="4" t="s">
        <v>5</v>
      </c>
      <c r="X10134" s="4" t="s">
        <v>7</v>
      </c>
      <c r="Y10134" s="13" t="s">
        <v>13</v>
      </c>
      <c r="Z10134" s="4" t="s">
        <v>7</v>
      </c>
      <c r="AA10134" s="4" t="s">
        <v>16</v>
      </c>
      <c r="AB10134" s="4" t="s">
        <v>7</v>
      </c>
      <c r="AC10134" s="4" t="s">
        <v>7</v>
      </c>
      <c r="AD10134" s="4" t="s">
        <v>7</v>
      </c>
      <c r="AE10134" s="4" t="s">
        <v>11</v>
      </c>
    </row>
    <row r="10135" spans="1:23">
      <c r="A10135" t="n">
        <v>95175</v>
      </c>
      <c r="B10135" s="9" t="n">
        <v>5</v>
      </c>
      <c r="C10135" s="7" t="n">
        <v>28</v>
      </c>
      <c r="D10135" s="13" t="s">
        <v>3</v>
      </c>
      <c r="E10135" s="46" t="n">
        <v>47</v>
      </c>
      <c r="F10135" s="7" t="n">
        <v>61456</v>
      </c>
      <c r="G10135" s="7" t="n">
        <v>2</v>
      </c>
      <c r="H10135" s="7" t="n">
        <v>0</v>
      </c>
      <c r="I10135" s="7" t="s">
        <v>273</v>
      </c>
      <c r="J10135" s="13" t="s">
        <v>3</v>
      </c>
      <c r="K10135" s="7" t="n">
        <v>8</v>
      </c>
      <c r="L10135" s="7" t="n">
        <v>28</v>
      </c>
      <c r="M10135" s="13" t="s">
        <v>3</v>
      </c>
      <c r="N10135" s="35" t="n">
        <v>74</v>
      </c>
      <c r="O10135" s="7" t="n">
        <v>65</v>
      </c>
      <c r="P10135" s="13" t="s">
        <v>3</v>
      </c>
      <c r="Q10135" s="7" t="n">
        <v>0</v>
      </c>
      <c r="R10135" s="7" t="n">
        <v>1</v>
      </c>
      <c r="S10135" s="7" t="n">
        <v>3</v>
      </c>
      <c r="T10135" s="7" t="n">
        <v>9</v>
      </c>
      <c r="U10135" s="7" t="n">
        <v>28</v>
      </c>
      <c r="V10135" s="13" t="s">
        <v>3</v>
      </c>
      <c r="W10135" s="35" t="n">
        <v>74</v>
      </c>
      <c r="X10135" s="7" t="n">
        <v>65</v>
      </c>
      <c r="Y10135" s="13" t="s">
        <v>3</v>
      </c>
      <c r="Z10135" s="7" t="n">
        <v>0</v>
      </c>
      <c r="AA10135" s="7" t="n">
        <v>2</v>
      </c>
      <c r="AB10135" s="7" t="n">
        <v>3</v>
      </c>
      <c r="AC10135" s="7" t="n">
        <v>9</v>
      </c>
      <c r="AD10135" s="7" t="n">
        <v>1</v>
      </c>
      <c r="AE10135" s="10" t="n">
        <f t="normal" ca="1">A10139</f>
        <v>0</v>
      </c>
    </row>
    <row r="10136" spans="1:23">
      <c r="A10136" t="s">
        <v>4</v>
      </c>
      <c r="B10136" s="4" t="s">
        <v>5</v>
      </c>
      <c r="C10136" s="4" t="s">
        <v>10</v>
      </c>
      <c r="D10136" s="4" t="s">
        <v>7</v>
      </c>
      <c r="E10136" s="4" t="s">
        <v>7</v>
      </c>
      <c r="F10136" s="4" t="s">
        <v>8</v>
      </c>
    </row>
    <row r="10137" spans="1:23">
      <c r="A10137" t="n">
        <v>95223</v>
      </c>
      <c r="B10137" s="46" t="n">
        <v>47</v>
      </c>
      <c r="C10137" s="7" t="n">
        <v>61456</v>
      </c>
      <c r="D10137" s="7" t="n">
        <v>0</v>
      </c>
      <c r="E10137" s="7" t="n">
        <v>0</v>
      </c>
      <c r="F10137" s="7" t="s">
        <v>220</v>
      </c>
    </row>
    <row r="10138" spans="1:23">
      <c r="A10138" t="s">
        <v>4</v>
      </c>
      <c r="B10138" s="4" t="s">
        <v>5</v>
      </c>
      <c r="C10138" s="4" t="s">
        <v>7</v>
      </c>
      <c r="D10138" s="4" t="s">
        <v>10</v>
      </c>
      <c r="E10138" s="4" t="s">
        <v>15</v>
      </c>
    </row>
    <row r="10139" spans="1:23">
      <c r="A10139" t="n">
        <v>95236</v>
      </c>
      <c r="B10139" s="41" t="n">
        <v>58</v>
      </c>
      <c r="C10139" s="7" t="n">
        <v>0</v>
      </c>
      <c r="D10139" s="7" t="n">
        <v>300</v>
      </c>
      <c r="E10139" s="7" t="n">
        <v>1</v>
      </c>
    </row>
    <row r="10140" spans="1:23">
      <c r="A10140" t="s">
        <v>4</v>
      </c>
      <c r="B10140" s="4" t="s">
        <v>5</v>
      </c>
      <c r="C10140" s="4" t="s">
        <v>7</v>
      </c>
      <c r="D10140" s="4" t="s">
        <v>10</v>
      </c>
    </row>
    <row r="10141" spans="1:23">
      <c r="A10141" t="n">
        <v>95244</v>
      </c>
      <c r="B10141" s="41" t="n">
        <v>58</v>
      </c>
      <c r="C10141" s="7" t="n">
        <v>255</v>
      </c>
      <c r="D10141" s="7" t="n">
        <v>0</v>
      </c>
    </row>
    <row r="10142" spans="1:23">
      <c r="A10142" t="s">
        <v>4</v>
      </c>
      <c r="B10142" s="4" t="s">
        <v>5</v>
      </c>
      <c r="C10142" s="4" t="s">
        <v>7</v>
      </c>
      <c r="D10142" s="4" t="s">
        <v>7</v>
      </c>
      <c r="E10142" s="4" t="s">
        <v>7</v>
      </c>
      <c r="F10142" s="4" t="s">
        <v>7</v>
      </c>
    </row>
    <row r="10143" spans="1:23">
      <c r="A10143" t="n">
        <v>95248</v>
      </c>
      <c r="B10143" s="15" t="n">
        <v>14</v>
      </c>
      <c r="C10143" s="7" t="n">
        <v>0</v>
      </c>
      <c r="D10143" s="7" t="n">
        <v>0</v>
      </c>
      <c r="E10143" s="7" t="n">
        <v>0</v>
      </c>
      <c r="F10143" s="7" t="n">
        <v>64</v>
      </c>
    </row>
    <row r="10144" spans="1:23">
      <c r="A10144" t="s">
        <v>4</v>
      </c>
      <c r="B10144" s="4" t="s">
        <v>5</v>
      </c>
      <c r="C10144" s="4" t="s">
        <v>7</v>
      </c>
      <c r="D10144" s="4" t="s">
        <v>10</v>
      </c>
    </row>
    <row r="10145" spans="1:31">
      <c r="A10145" t="n">
        <v>95253</v>
      </c>
      <c r="B10145" s="36" t="n">
        <v>22</v>
      </c>
      <c r="C10145" s="7" t="n">
        <v>0</v>
      </c>
      <c r="D10145" s="7" t="n">
        <v>32888</v>
      </c>
    </row>
    <row r="10146" spans="1:31">
      <c r="A10146" t="s">
        <v>4</v>
      </c>
      <c r="B10146" s="4" t="s">
        <v>5</v>
      </c>
      <c r="C10146" s="4" t="s">
        <v>7</v>
      </c>
      <c r="D10146" s="4" t="s">
        <v>10</v>
      </c>
    </row>
    <row r="10147" spans="1:31">
      <c r="A10147" t="n">
        <v>95257</v>
      </c>
      <c r="B10147" s="41" t="n">
        <v>58</v>
      </c>
      <c r="C10147" s="7" t="n">
        <v>5</v>
      </c>
      <c r="D10147" s="7" t="n">
        <v>300</v>
      </c>
    </row>
    <row r="10148" spans="1:31">
      <c r="A10148" t="s">
        <v>4</v>
      </c>
      <c r="B10148" s="4" t="s">
        <v>5</v>
      </c>
      <c r="C10148" s="4" t="s">
        <v>15</v>
      </c>
      <c r="D10148" s="4" t="s">
        <v>10</v>
      </c>
    </row>
    <row r="10149" spans="1:31">
      <c r="A10149" t="n">
        <v>95261</v>
      </c>
      <c r="B10149" s="47" t="n">
        <v>103</v>
      </c>
      <c r="C10149" s="7" t="n">
        <v>0</v>
      </c>
      <c r="D10149" s="7" t="n">
        <v>300</v>
      </c>
    </row>
    <row r="10150" spans="1:31">
      <c r="A10150" t="s">
        <v>4</v>
      </c>
      <c r="B10150" s="4" t="s">
        <v>5</v>
      </c>
      <c r="C10150" s="4" t="s">
        <v>7</v>
      </c>
    </row>
    <row r="10151" spans="1:31">
      <c r="A10151" t="n">
        <v>95268</v>
      </c>
      <c r="B10151" s="48" t="n">
        <v>64</v>
      </c>
      <c r="C10151" s="7" t="n">
        <v>7</v>
      </c>
    </row>
    <row r="10152" spans="1:31">
      <c r="A10152" t="s">
        <v>4</v>
      </c>
      <c r="B10152" s="4" t="s">
        <v>5</v>
      </c>
      <c r="C10152" s="4" t="s">
        <v>7</v>
      </c>
      <c r="D10152" s="4" t="s">
        <v>10</v>
      </c>
    </row>
    <row r="10153" spans="1:31">
      <c r="A10153" t="n">
        <v>95270</v>
      </c>
      <c r="B10153" s="49" t="n">
        <v>72</v>
      </c>
      <c r="C10153" s="7" t="n">
        <v>5</v>
      </c>
      <c r="D10153" s="7" t="n">
        <v>0</v>
      </c>
    </row>
    <row r="10154" spans="1:31">
      <c r="A10154" t="s">
        <v>4</v>
      </c>
      <c r="B10154" s="4" t="s">
        <v>5</v>
      </c>
      <c r="C10154" s="4" t="s">
        <v>7</v>
      </c>
      <c r="D10154" s="13" t="s">
        <v>12</v>
      </c>
      <c r="E10154" s="4" t="s">
        <v>5</v>
      </c>
      <c r="F10154" s="4" t="s">
        <v>7</v>
      </c>
      <c r="G10154" s="4" t="s">
        <v>10</v>
      </c>
      <c r="H10154" s="13" t="s">
        <v>13</v>
      </c>
      <c r="I10154" s="4" t="s">
        <v>7</v>
      </c>
      <c r="J10154" s="4" t="s">
        <v>16</v>
      </c>
      <c r="K10154" s="4" t="s">
        <v>7</v>
      </c>
      <c r="L10154" s="4" t="s">
        <v>7</v>
      </c>
      <c r="M10154" s="4" t="s">
        <v>11</v>
      </c>
    </row>
    <row r="10155" spans="1:31">
      <c r="A10155" t="n">
        <v>95274</v>
      </c>
      <c r="B10155" s="9" t="n">
        <v>5</v>
      </c>
      <c r="C10155" s="7" t="n">
        <v>28</v>
      </c>
      <c r="D10155" s="13" t="s">
        <v>3</v>
      </c>
      <c r="E10155" s="8" t="n">
        <v>162</v>
      </c>
      <c r="F10155" s="7" t="n">
        <v>4</v>
      </c>
      <c r="G10155" s="7" t="n">
        <v>32888</v>
      </c>
      <c r="H10155" s="13" t="s">
        <v>3</v>
      </c>
      <c r="I10155" s="7" t="n">
        <v>0</v>
      </c>
      <c r="J10155" s="7" t="n">
        <v>1</v>
      </c>
      <c r="K10155" s="7" t="n">
        <v>2</v>
      </c>
      <c r="L10155" s="7" t="n">
        <v>1</v>
      </c>
      <c r="M10155" s="10" t="n">
        <f t="normal" ca="1">A10161</f>
        <v>0</v>
      </c>
    </row>
    <row r="10156" spans="1:31">
      <c r="A10156" t="s">
        <v>4</v>
      </c>
      <c r="B10156" s="4" t="s">
        <v>5</v>
      </c>
      <c r="C10156" s="4" t="s">
        <v>7</v>
      </c>
      <c r="D10156" s="4" t="s">
        <v>8</v>
      </c>
    </row>
    <row r="10157" spans="1:31">
      <c r="A10157" t="n">
        <v>95291</v>
      </c>
      <c r="B10157" s="6" t="n">
        <v>2</v>
      </c>
      <c r="C10157" s="7" t="n">
        <v>10</v>
      </c>
      <c r="D10157" s="7" t="s">
        <v>274</v>
      </c>
    </row>
    <row r="10158" spans="1:31">
      <c r="A10158" t="s">
        <v>4</v>
      </c>
      <c r="B10158" s="4" t="s">
        <v>5</v>
      </c>
      <c r="C10158" s="4" t="s">
        <v>10</v>
      </c>
    </row>
    <row r="10159" spans="1:31">
      <c r="A10159" t="n">
        <v>95308</v>
      </c>
      <c r="B10159" s="27" t="n">
        <v>16</v>
      </c>
      <c r="C10159" s="7" t="n">
        <v>0</v>
      </c>
    </row>
    <row r="10160" spans="1:31">
      <c r="A10160" t="s">
        <v>4</v>
      </c>
      <c r="B10160" s="4" t="s">
        <v>5</v>
      </c>
      <c r="C10160" s="4" t="s">
        <v>10</v>
      </c>
      <c r="D10160" s="4" t="s">
        <v>7</v>
      </c>
      <c r="E10160" s="4" t="s">
        <v>7</v>
      </c>
      <c r="F10160" s="4" t="s">
        <v>8</v>
      </c>
    </row>
    <row r="10161" spans="1:13">
      <c r="A10161" t="n">
        <v>95311</v>
      </c>
      <c r="B10161" s="23" t="n">
        <v>20</v>
      </c>
      <c r="C10161" s="7" t="n">
        <v>0</v>
      </c>
      <c r="D10161" s="7" t="n">
        <v>3</v>
      </c>
      <c r="E10161" s="7" t="n">
        <v>10</v>
      </c>
      <c r="F10161" s="7" t="s">
        <v>289</v>
      </c>
    </row>
    <row r="10162" spans="1:13">
      <c r="A10162" t="s">
        <v>4</v>
      </c>
      <c r="B10162" s="4" t="s">
        <v>5</v>
      </c>
      <c r="C10162" s="4" t="s">
        <v>10</v>
      </c>
    </row>
    <row r="10163" spans="1:13">
      <c r="A10163" t="n">
        <v>95329</v>
      </c>
      <c r="B10163" s="27" t="n">
        <v>16</v>
      </c>
      <c r="C10163" s="7" t="n">
        <v>0</v>
      </c>
    </row>
    <row r="10164" spans="1:13">
      <c r="A10164" t="s">
        <v>4</v>
      </c>
      <c r="B10164" s="4" t="s">
        <v>5</v>
      </c>
      <c r="C10164" s="4" t="s">
        <v>10</v>
      </c>
      <c r="D10164" s="4" t="s">
        <v>7</v>
      </c>
      <c r="E10164" s="4" t="s">
        <v>7</v>
      </c>
      <c r="F10164" s="4" t="s">
        <v>8</v>
      </c>
    </row>
    <row r="10165" spans="1:13">
      <c r="A10165" t="n">
        <v>95332</v>
      </c>
      <c r="B10165" s="23" t="n">
        <v>20</v>
      </c>
      <c r="C10165" s="7" t="n">
        <v>7</v>
      </c>
      <c r="D10165" s="7" t="n">
        <v>3</v>
      </c>
      <c r="E10165" s="7" t="n">
        <v>10</v>
      </c>
      <c r="F10165" s="7" t="s">
        <v>289</v>
      </c>
    </row>
    <row r="10166" spans="1:13">
      <c r="A10166" t="s">
        <v>4</v>
      </c>
      <c r="B10166" s="4" t="s">
        <v>5</v>
      </c>
      <c r="C10166" s="4" t="s">
        <v>10</v>
      </c>
    </row>
    <row r="10167" spans="1:13">
      <c r="A10167" t="n">
        <v>95350</v>
      </c>
      <c r="B10167" s="27" t="n">
        <v>16</v>
      </c>
      <c r="C10167" s="7" t="n">
        <v>0</v>
      </c>
    </row>
    <row r="10168" spans="1:13">
      <c r="A10168" t="s">
        <v>4</v>
      </c>
      <c r="B10168" s="4" t="s">
        <v>5</v>
      </c>
      <c r="C10168" s="4" t="s">
        <v>10</v>
      </c>
      <c r="D10168" s="4" t="s">
        <v>16</v>
      </c>
    </row>
    <row r="10169" spans="1:13">
      <c r="A10169" t="n">
        <v>95353</v>
      </c>
      <c r="B10169" s="31" t="n">
        <v>43</v>
      </c>
      <c r="C10169" s="7" t="n">
        <v>5708</v>
      </c>
      <c r="D10169" s="7" t="n">
        <v>1</v>
      </c>
    </row>
    <row r="10170" spans="1:13">
      <c r="A10170" t="s">
        <v>4</v>
      </c>
      <c r="B10170" s="4" t="s">
        <v>5</v>
      </c>
      <c r="C10170" s="4" t="s">
        <v>10</v>
      </c>
      <c r="D10170" s="4" t="s">
        <v>16</v>
      </c>
    </row>
    <row r="10171" spans="1:13">
      <c r="A10171" t="n">
        <v>95360</v>
      </c>
      <c r="B10171" s="31" t="n">
        <v>43</v>
      </c>
      <c r="C10171" s="7" t="n">
        <v>5721</v>
      </c>
      <c r="D10171" s="7" t="n">
        <v>1</v>
      </c>
    </row>
    <row r="10172" spans="1:13">
      <c r="A10172" t="s">
        <v>4</v>
      </c>
      <c r="B10172" s="4" t="s">
        <v>5</v>
      </c>
      <c r="C10172" s="4" t="s">
        <v>7</v>
      </c>
    </row>
    <row r="10173" spans="1:13">
      <c r="A10173" t="n">
        <v>95367</v>
      </c>
      <c r="B10173" s="53" t="n">
        <v>116</v>
      </c>
      <c r="C10173" s="7" t="n">
        <v>0</v>
      </c>
    </row>
    <row r="10174" spans="1:13">
      <c r="A10174" t="s">
        <v>4</v>
      </c>
      <c r="B10174" s="4" t="s">
        <v>5</v>
      </c>
      <c r="C10174" s="4" t="s">
        <v>7</v>
      </c>
      <c r="D10174" s="4" t="s">
        <v>10</v>
      </c>
    </row>
    <row r="10175" spans="1:13">
      <c r="A10175" t="n">
        <v>95369</v>
      </c>
      <c r="B10175" s="53" t="n">
        <v>116</v>
      </c>
      <c r="C10175" s="7" t="n">
        <v>2</v>
      </c>
      <c r="D10175" s="7" t="n">
        <v>1</v>
      </c>
    </row>
    <row r="10176" spans="1:13">
      <c r="A10176" t="s">
        <v>4</v>
      </c>
      <c r="B10176" s="4" t="s">
        <v>5</v>
      </c>
      <c r="C10176" s="4" t="s">
        <v>7</v>
      </c>
      <c r="D10176" s="4" t="s">
        <v>16</v>
      </c>
    </row>
    <row r="10177" spans="1:6">
      <c r="A10177" t="n">
        <v>95373</v>
      </c>
      <c r="B10177" s="53" t="n">
        <v>116</v>
      </c>
      <c r="C10177" s="7" t="n">
        <v>5</v>
      </c>
      <c r="D10177" s="7" t="n">
        <v>1106247680</v>
      </c>
    </row>
    <row r="10178" spans="1:6">
      <c r="A10178" t="s">
        <v>4</v>
      </c>
      <c r="B10178" s="4" t="s">
        <v>5</v>
      </c>
      <c r="C10178" s="4" t="s">
        <v>7</v>
      </c>
      <c r="D10178" s="4" t="s">
        <v>10</v>
      </c>
    </row>
    <row r="10179" spans="1:6">
      <c r="A10179" t="n">
        <v>95379</v>
      </c>
      <c r="B10179" s="53" t="n">
        <v>116</v>
      </c>
      <c r="C10179" s="7" t="n">
        <v>6</v>
      </c>
      <c r="D10179" s="7" t="n">
        <v>1</v>
      </c>
    </row>
    <row r="10180" spans="1:6">
      <c r="A10180" t="s">
        <v>4</v>
      </c>
      <c r="B10180" s="4" t="s">
        <v>5</v>
      </c>
      <c r="C10180" s="4" t="s">
        <v>10</v>
      </c>
      <c r="D10180" s="4" t="s">
        <v>15</v>
      </c>
      <c r="E10180" s="4" t="s">
        <v>15</v>
      </c>
      <c r="F10180" s="4" t="s">
        <v>15</v>
      </c>
      <c r="G10180" s="4" t="s">
        <v>15</v>
      </c>
    </row>
    <row r="10181" spans="1:6">
      <c r="A10181" t="n">
        <v>95383</v>
      </c>
      <c r="B10181" s="26" t="n">
        <v>46</v>
      </c>
      <c r="C10181" s="7" t="n">
        <v>7</v>
      </c>
      <c r="D10181" s="7" t="n">
        <v>-14.9499998092651</v>
      </c>
      <c r="E10181" s="7" t="n">
        <v>0</v>
      </c>
      <c r="F10181" s="7" t="n">
        <v>-7.3600001335144</v>
      </c>
      <c r="G10181" s="7" t="n">
        <v>318.100006103516</v>
      </c>
    </row>
    <row r="10182" spans="1:6">
      <c r="A10182" t="s">
        <v>4</v>
      </c>
      <c r="B10182" s="4" t="s">
        <v>5</v>
      </c>
      <c r="C10182" s="4" t="s">
        <v>10</v>
      </c>
      <c r="D10182" s="4" t="s">
        <v>15</v>
      </c>
      <c r="E10182" s="4" t="s">
        <v>15</v>
      </c>
      <c r="F10182" s="4" t="s">
        <v>15</v>
      </c>
      <c r="G10182" s="4" t="s">
        <v>15</v>
      </c>
    </row>
    <row r="10183" spans="1:6">
      <c r="A10183" t="n">
        <v>95402</v>
      </c>
      <c r="B10183" s="26" t="n">
        <v>46</v>
      </c>
      <c r="C10183" s="7" t="n">
        <v>0</v>
      </c>
      <c r="D10183" s="7" t="n">
        <v>-16.4099998474121</v>
      </c>
      <c r="E10183" s="7" t="n">
        <v>0</v>
      </c>
      <c r="F10183" s="7" t="n">
        <v>-7.03000020980835</v>
      </c>
      <c r="G10183" s="7" t="n">
        <v>25.6000003814697</v>
      </c>
    </row>
    <row r="10184" spans="1:6">
      <c r="A10184" t="s">
        <v>4</v>
      </c>
      <c r="B10184" s="4" t="s">
        <v>5</v>
      </c>
      <c r="C10184" s="4" t="s">
        <v>10</v>
      </c>
      <c r="D10184" s="4" t="s">
        <v>7</v>
      </c>
      <c r="E10184" s="4" t="s">
        <v>8</v>
      </c>
      <c r="F10184" s="4" t="s">
        <v>15</v>
      </c>
      <c r="G10184" s="4" t="s">
        <v>15</v>
      </c>
      <c r="H10184" s="4" t="s">
        <v>15</v>
      </c>
    </row>
    <row r="10185" spans="1:6">
      <c r="A10185" t="n">
        <v>95421</v>
      </c>
      <c r="B10185" s="30" t="n">
        <v>48</v>
      </c>
      <c r="C10185" s="7" t="n">
        <v>0</v>
      </c>
      <c r="D10185" s="7" t="n">
        <v>0</v>
      </c>
      <c r="E10185" s="7" t="s">
        <v>387</v>
      </c>
      <c r="F10185" s="7" t="n">
        <v>0</v>
      </c>
      <c r="G10185" s="7" t="n">
        <v>1</v>
      </c>
      <c r="H10185" s="7" t="n">
        <v>0</v>
      </c>
    </row>
    <row r="10186" spans="1:6">
      <c r="A10186" t="s">
        <v>4</v>
      </c>
      <c r="B10186" s="4" t="s">
        <v>5</v>
      </c>
      <c r="C10186" s="4" t="s">
        <v>10</v>
      </c>
      <c r="D10186" s="4" t="s">
        <v>7</v>
      </c>
      <c r="E10186" s="4" t="s">
        <v>8</v>
      </c>
      <c r="F10186" s="4" t="s">
        <v>15</v>
      </c>
      <c r="G10186" s="4" t="s">
        <v>15</v>
      </c>
      <c r="H10186" s="4" t="s">
        <v>15</v>
      </c>
    </row>
    <row r="10187" spans="1:6">
      <c r="A10187" t="n">
        <v>95447</v>
      </c>
      <c r="B10187" s="30" t="n">
        <v>48</v>
      </c>
      <c r="C10187" s="7" t="n">
        <v>7</v>
      </c>
      <c r="D10187" s="7" t="n">
        <v>0</v>
      </c>
      <c r="E10187" s="7" t="s">
        <v>387</v>
      </c>
      <c r="F10187" s="7" t="n">
        <v>0</v>
      </c>
      <c r="G10187" s="7" t="n">
        <v>1</v>
      </c>
      <c r="H10187" s="7" t="n">
        <v>0</v>
      </c>
    </row>
    <row r="10188" spans="1:6">
      <c r="A10188" t="s">
        <v>4</v>
      </c>
      <c r="B10188" s="4" t="s">
        <v>5</v>
      </c>
      <c r="C10188" s="4" t="s">
        <v>7</v>
      </c>
      <c r="D10188" s="4" t="s">
        <v>8</v>
      </c>
      <c r="E10188" s="4" t="s">
        <v>10</v>
      </c>
    </row>
    <row r="10189" spans="1:6">
      <c r="A10189" t="n">
        <v>95473</v>
      </c>
      <c r="B10189" s="20" t="n">
        <v>94</v>
      </c>
      <c r="C10189" s="7" t="n">
        <v>0</v>
      </c>
      <c r="D10189" s="7" t="s">
        <v>885</v>
      </c>
      <c r="E10189" s="7" t="n">
        <v>1</v>
      </c>
    </row>
    <row r="10190" spans="1:6">
      <c r="A10190" t="s">
        <v>4</v>
      </c>
      <c r="B10190" s="4" t="s">
        <v>5</v>
      </c>
      <c r="C10190" s="4" t="s">
        <v>7</v>
      </c>
      <c r="D10190" s="4" t="s">
        <v>8</v>
      </c>
      <c r="E10190" s="4" t="s">
        <v>10</v>
      </c>
    </row>
    <row r="10191" spans="1:6">
      <c r="A10191" t="n">
        <v>95486</v>
      </c>
      <c r="B10191" s="20" t="n">
        <v>94</v>
      </c>
      <c r="C10191" s="7" t="n">
        <v>0</v>
      </c>
      <c r="D10191" s="7" t="s">
        <v>885</v>
      </c>
      <c r="E10191" s="7" t="n">
        <v>2</v>
      </c>
    </row>
    <row r="10192" spans="1:6">
      <c r="A10192" t="s">
        <v>4</v>
      </c>
      <c r="B10192" s="4" t="s">
        <v>5</v>
      </c>
      <c r="C10192" s="4" t="s">
        <v>7</v>
      </c>
      <c r="D10192" s="4" t="s">
        <v>8</v>
      </c>
      <c r="E10192" s="4" t="s">
        <v>10</v>
      </c>
    </row>
    <row r="10193" spans="1:8">
      <c r="A10193" t="n">
        <v>95499</v>
      </c>
      <c r="B10193" s="20" t="n">
        <v>94</v>
      </c>
      <c r="C10193" s="7" t="n">
        <v>1</v>
      </c>
      <c r="D10193" s="7" t="s">
        <v>885</v>
      </c>
      <c r="E10193" s="7" t="n">
        <v>4</v>
      </c>
    </row>
    <row r="10194" spans="1:8">
      <c r="A10194" t="s">
        <v>4</v>
      </c>
      <c r="B10194" s="4" t="s">
        <v>5</v>
      </c>
      <c r="C10194" s="4" t="s">
        <v>7</v>
      </c>
      <c r="D10194" s="4" t="s">
        <v>8</v>
      </c>
    </row>
    <row r="10195" spans="1:8">
      <c r="A10195" t="n">
        <v>95512</v>
      </c>
      <c r="B10195" s="20" t="n">
        <v>94</v>
      </c>
      <c r="C10195" s="7" t="n">
        <v>5</v>
      </c>
      <c r="D10195" s="7" t="s">
        <v>885</v>
      </c>
    </row>
    <row r="10196" spans="1:8">
      <c r="A10196" t="s">
        <v>4</v>
      </c>
      <c r="B10196" s="4" t="s">
        <v>5</v>
      </c>
      <c r="C10196" s="4" t="s">
        <v>7</v>
      </c>
      <c r="D10196" s="4" t="s">
        <v>8</v>
      </c>
      <c r="E10196" s="4" t="s">
        <v>10</v>
      </c>
    </row>
    <row r="10197" spans="1:8">
      <c r="A10197" t="n">
        <v>95523</v>
      </c>
      <c r="B10197" s="20" t="n">
        <v>94</v>
      </c>
      <c r="C10197" s="7" t="n">
        <v>0</v>
      </c>
      <c r="D10197" s="7" t="s">
        <v>886</v>
      </c>
      <c r="E10197" s="7" t="n">
        <v>1</v>
      </c>
    </row>
    <row r="10198" spans="1:8">
      <c r="A10198" t="s">
        <v>4</v>
      </c>
      <c r="B10198" s="4" t="s">
        <v>5</v>
      </c>
      <c r="C10198" s="4" t="s">
        <v>7</v>
      </c>
      <c r="D10198" s="4" t="s">
        <v>8</v>
      </c>
      <c r="E10198" s="4" t="s">
        <v>10</v>
      </c>
    </row>
    <row r="10199" spans="1:8">
      <c r="A10199" t="n">
        <v>95536</v>
      </c>
      <c r="B10199" s="20" t="n">
        <v>94</v>
      </c>
      <c r="C10199" s="7" t="n">
        <v>0</v>
      </c>
      <c r="D10199" s="7" t="s">
        <v>886</v>
      </c>
      <c r="E10199" s="7" t="n">
        <v>2</v>
      </c>
    </row>
    <row r="10200" spans="1:8">
      <c r="A10200" t="s">
        <v>4</v>
      </c>
      <c r="B10200" s="4" t="s">
        <v>5</v>
      </c>
      <c r="C10200" s="4" t="s">
        <v>7</v>
      </c>
      <c r="D10200" s="4" t="s">
        <v>8</v>
      </c>
      <c r="E10200" s="4" t="s">
        <v>10</v>
      </c>
    </row>
    <row r="10201" spans="1:8">
      <c r="A10201" t="n">
        <v>95549</v>
      </c>
      <c r="B10201" s="20" t="n">
        <v>94</v>
      </c>
      <c r="C10201" s="7" t="n">
        <v>1</v>
      </c>
      <c r="D10201" s="7" t="s">
        <v>886</v>
      </c>
      <c r="E10201" s="7" t="n">
        <v>4</v>
      </c>
    </row>
    <row r="10202" spans="1:8">
      <c r="A10202" t="s">
        <v>4</v>
      </c>
      <c r="B10202" s="4" t="s">
        <v>5</v>
      </c>
      <c r="C10202" s="4" t="s">
        <v>7</v>
      </c>
      <c r="D10202" s="4" t="s">
        <v>8</v>
      </c>
    </row>
    <row r="10203" spans="1:8">
      <c r="A10203" t="n">
        <v>95562</v>
      </c>
      <c r="B10203" s="20" t="n">
        <v>94</v>
      </c>
      <c r="C10203" s="7" t="n">
        <v>5</v>
      </c>
      <c r="D10203" s="7" t="s">
        <v>886</v>
      </c>
    </row>
    <row r="10204" spans="1:8">
      <c r="A10204" t="s">
        <v>4</v>
      </c>
      <c r="B10204" s="4" t="s">
        <v>5</v>
      </c>
      <c r="C10204" s="4" t="s">
        <v>7</v>
      </c>
      <c r="D10204" s="4" t="s">
        <v>7</v>
      </c>
      <c r="E10204" s="4" t="s">
        <v>15</v>
      </c>
      <c r="F10204" s="4" t="s">
        <v>15</v>
      </c>
      <c r="G10204" s="4" t="s">
        <v>15</v>
      </c>
      <c r="H10204" s="4" t="s">
        <v>10</v>
      </c>
    </row>
    <row r="10205" spans="1:8">
      <c r="A10205" t="n">
        <v>95573</v>
      </c>
      <c r="B10205" s="54" t="n">
        <v>45</v>
      </c>
      <c r="C10205" s="7" t="n">
        <v>2</v>
      </c>
      <c r="D10205" s="7" t="n">
        <v>3</v>
      </c>
      <c r="E10205" s="7" t="n">
        <v>-15.7200002670288</v>
      </c>
      <c r="F10205" s="7" t="n">
        <v>1.46000003814697</v>
      </c>
      <c r="G10205" s="7" t="n">
        <v>-6.6100001335144</v>
      </c>
      <c r="H10205" s="7" t="n">
        <v>0</v>
      </c>
    </row>
    <row r="10206" spans="1:8">
      <c r="A10206" t="s">
        <v>4</v>
      </c>
      <c r="B10206" s="4" t="s">
        <v>5</v>
      </c>
      <c r="C10206" s="4" t="s">
        <v>7</v>
      </c>
      <c r="D10206" s="4" t="s">
        <v>7</v>
      </c>
      <c r="E10206" s="4" t="s">
        <v>15</v>
      </c>
      <c r="F10206" s="4" t="s">
        <v>15</v>
      </c>
      <c r="G10206" s="4" t="s">
        <v>15</v>
      </c>
      <c r="H10206" s="4" t="s">
        <v>10</v>
      </c>
    </row>
    <row r="10207" spans="1:8">
      <c r="A10207" t="n">
        <v>95590</v>
      </c>
      <c r="B10207" s="54" t="n">
        <v>45</v>
      </c>
      <c r="C10207" s="7" t="n">
        <v>2</v>
      </c>
      <c r="D10207" s="7" t="n">
        <v>3</v>
      </c>
      <c r="E10207" s="7" t="n">
        <v>-15.7200002670288</v>
      </c>
      <c r="F10207" s="7" t="n">
        <v>1.1599999666214</v>
      </c>
      <c r="G10207" s="7" t="n">
        <v>-6.6100001335144</v>
      </c>
      <c r="H10207" s="7" t="n">
        <v>3000</v>
      </c>
    </row>
    <row r="10208" spans="1:8">
      <c r="A10208" t="s">
        <v>4</v>
      </c>
      <c r="B10208" s="4" t="s">
        <v>5</v>
      </c>
      <c r="C10208" s="4" t="s">
        <v>7</v>
      </c>
      <c r="D10208" s="4" t="s">
        <v>7</v>
      </c>
      <c r="E10208" s="4" t="s">
        <v>15</v>
      </c>
      <c r="F10208" s="4" t="s">
        <v>15</v>
      </c>
      <c r="G10208" s="4" t="s">
        <v>15</v>
      </c>
      <c r="H10208" s="4" t="s">
        <v>10</v>
      </c>
      <c r="I10208" s="4" t="s">
        <v>7</v>
      </c>
    </row>
    <row r="10209" spans="1:9">
      <c r="A10209" t="n">
        <v>95607</v>
      </c>
      <c r="B10209" s="54" t="n">
        <v>45</v>
      </c>
      <c r="C10209" s="7" t="n">
        <v>4</v>
      </c>
      <c r="D10209" s="7" t="n">
        <v>3</v>
      </c>
      <c r="E10209" s="7" t="n">
        <v>14.2299995422363</v>
      </c>
      <c r="F10209" s="7" t="n">
        <v>9.98999977111816</v>
      </c>
      <c r="G10209" s="7" t="n">
        <v>0</v>
      </c>
      <c r="H10209" s="7" t="n">
        <v>0</v>
      </c>
      <c r="I10209" s="7" t="n">
        <v>0</v>
      </c>
    </row>
    <row r="10210" spans="1:9">
      <c r="A10210" t="s">
        <v>4</v>
      </c>
      <c r="B10210" s="4" t="s">
        <v>5</v>
      </c>
      <c r="C10210" s="4" t="s">
        <v>7</v>
      </c>
      <c r="D10210" s="4" t="s">
        <v>7</v>
      </c>
      <c r="E10210" s="4" t="s">
        <v>15</v>
      </c>
      <c r="F10210" s="4" t="s">
        <v>10</v>
      </c>
    </row>
    <row r="10211" spans="1:9">
      <c r="A10211" t="n">
        <v>95625</v>
      </c>
      <c r="B10211" s="54" t="n">
        <v>45</v>
      </c>
      <c r="C10211" s="7" t="n">
        <v>5</v>
      </c>
      <c r="D10211" s="7" t="n">
        <v>3</v>
      </c>
      <c r="E10211" s="7" t="n">
        <v>3.40000009536743</v>
      </c>
      <c r="F10211" s="7" t="n">
        <v>0</v>
      </c>
    </row>
    <row r="10212" spans="1:9">
      <c r="A10212" t="s">
        <v>4</v>
      </c>
      <c r="B10212" s="4" t="s">
        <v>5</v>
      </c>
      <c r="C10212" s="4" t="s">
        <v>7</v>
      </c>
      <c r="D10212" s="4" t="s">
        <v>7</v>
      </c>
      <c r="E10212" s="4" t="s">
        <v>15</v>
      </c>
      <c r="F10212" s="4" t="s">
        <v>10</v>
      </c>
    </row>
    <row r="10213" spans="1:9">
      <c r="A10213" t="n">
        <v>95634</v>
      </c>
      <c r="B10213" s="54" t="n">
        <v>45</v>
      </c>
      <c r="C10213" s="7" t="n">
        <v>11</v>
      </c>
      <c r="D10213" s="7" t="n">
        <v>3</v>
      </c>
      <c r="E10213" s="7" t="n">
        <v>34</v>
      </c>
      <c r="F10213" s="7" t="n">
        <v>0</v>
      </c>
    </row>
    <row r="10214" spans="1:9">
      <c r="A10214" t="s">
        <v>4</v>
      </c>
      <c r="B10214" s="4" t="s">
        <v>5</v>
      </c>
      <c r="C10214" s="4" t="s">
        <v>7</v>
      </c>
      <c r="D10214" s="4" t="s">
        <v>10</v>
      </c>
      <c r="E10214" s="4" t="s">
        <v>16</v>
      </c>
      <c r="F10214" s="4" t="s">
        <v>10</v>
      </c>
      <c r="G10214" s="4" t="s">
        <v>16</v>
      </c>
      <c r="H10214" s="4" t="s">
        <v>7</v>
      </c>
    </row>
    <row r="10215" spans="1:9">
      <c r="A10215" t="n">
        <v>95643</v>
      </c>
      <c r="B10215" s="17" t="n">
        <v>49</v>
      </c>
      <c r="C10215" s="7" t="n">
        <v>0</v>
      </c>
      <c r="D10215" s="7" t="n">
        <v>508</v>
      </c>
      <c r="E10215" s="7" t="n">
        <v>1065353216</v>
      </c>
      <c r="F10215" s="7" t="n">
        <v>0</v>
      </c>
      <c r="G10215" s="7" t="n">
        <v>0</v>
      </c>
      <c r="H10215" s="7" t="n">
        <v>0</v>
      </c>
    </row>
    <row r="10216" spans="1:9">
      <c r="A10216" t="s">
        <v>4</v>
      </c>
      <c r="B10216" s="4" t="s">
        <v>5</v>
      </c>
      <c r="C10216" s="4" t="s">
        <v>7</v>
      </c>
      <c r="D10216" s="4" t="s">
        <v>10</v>
      </c>
      <c r="E10216" s="4" t="s">
        <v>15</v>
      </c>
    </row>
    <row r="10217" spans="1:9">
      <c r="A10217" t="n">
        <v>95658</v>
      </c>
      <c r="B10217" s="41" t="n">
        <v>58</v>
      </c>
      <c r="C10217" s="7" t="n">
        <v>100</v>
      </c>
      <c r="D10217" s="7" t="n">
        <v>1000</v>
      </c>
      <c r="E10217" s="7" t="n">
        <v>1</v>
      </c>
    </row>
    <row r="10218" spans="1:9">
      <c r="A10218" t="s">
        <v>4</v>
      </c>
      <c r="B10218" s="4" t="s">
        <v>5</v>
      </c>
      <c r="C10218" s="4" t="s">
        <v>7</v>
      </c>
      <c r="D10218" s="4" t="s">
        <v>10</v>
      </c>
    </row>
    <row r="10219" spans="1:9">
      <c r="A10219" t="n">
        <v>95666</v>
      </c>
      <c r="B10219" s="41" t="n">
        <v>58</v>
      </c>
      <c r="C10219" s="7" t="n">
        <v>255</v>
      </c>
      <c r="D10219" s="7" t="n">
        <v>0</v>
      </c>
    </row>
    <row r="10220" spans="1:9">
      <c r="A10220" t="s">
        <v>4</v>
      </c>
      <c r="B10220" s="4" t="s">
        <v>5</v>
      </c>
      <c r="C10220" s="4" t="s">
        <v>7</v>
      </c>
      <c r="D10220" s="4" t="s">
        <v>10</v>
      </c>
    </row>
    <row r="10221" spans="1:9">
      <c r="A10221" t="n">
        <v>95670</v>
      </c>
      <c r="B10221" s="54" t="n">
        <v>45</v>
      </c>
      <c r="C10221" s="7" t="n">
        <v>7</v>
      </c>
      <c r="D10221" s="7" t="n">
        <v>255</v>
      </c>
    </row>
    <row r="10222" spans="1:9">
      <c r="A10222" t="s">
        <v>4</v>
      </c>
      <c r="B10222" s="4" t="s">
        <v>5</v>
      </c>
      <c r="C10222" s="4" t="s">
        <v>7</v>
      </c>
      <c r="D10222" s="4" t="s">
        <v>10</v>
      </c>
      <c r="E10222" s="4" t="s">
        <v>8</v>
      </c>
    </row>
    <row r="10223" spans="1:9">
      <c r="A10223" t="n">
        <v>95674</v>
      </c>
      <c r="B10223" s="32" t="n">
        <v>51</v>
      </c>
      <c r="C10223" s="7" t="n">
        <v>4</v>
      </c>
      <c r="D10223" s="7" t="n">
        <v>0</v>
      </c>
      <c r="E10223" s="7" t="s">
        <v>100</v>
      </c>
    </row>
    <row r="10224" spans="1:9">
      <c r="A10224" t="s">
        <v>4</v>
      </c>
      <c r="B10224" s="4" t="s">
        <v>5</v>
      </c>
      <c r="C10224" s="4" t="s">
        <v>10</v>
      </c>
    </row>
    <row r="10225" spans="1:9">
      <c r="A10225" t="n">
        <v>95687</v>
      </c>
      <c r="B10225" s="27" t="n">
        <v>16</v>
      </c>
      <c r="C10225" s="7" t="n">
        <v>0</v>
      </c>
    </row>
    <row r="10226" spans="1:9">
      <c r="A10226" t="s">
        <v>4</v>
      </c>
      <c r="B10226" s="4" t="s">
        <v>5</v>
      </c>
      <c r="C10226" s="4" t="s">
        <v>10</v>
      </c>
      <c r="D10226" s="4" t="s">
        <v>59</v>
      </c>
      <c r="E10226" s="4" t="s">
        <v>7</v>
      </c>
      <c r="F10226" s="4" t="s">
        <v>7</v>
      </c>
      <c r="G10226" s="4" t="s">
        <v>59</v>
      </c>
      <c r="H10226" s="4" t="s">
        <v>7</v>
      </c>
      <c r="I10226" s="4" t="s">
        <v>7</v>
      </c>
    </row>
    <row r="10227" spans="1:9">
      <c r="A10227" t="n">
        <v>95690</v>
      </c>
      <c r="B10227" s="37" t="n">
        <v>26</v>
      </c>
      <c r="C10227" s="7" t="n">
        <v>0</v>
      </c>
      <c r="D10227" s="7" t="s">
        <v>887</v>
      </c>
      <c r="E10227" s="7" t="n">
        <v>2</v>
      </c>
      <c r="F10227" s="7" t="n">
        <v>3</v>
      </c>
      <c r="G10227" s="7" t="s">
        <v>888</v>
      </c>
      <c r="H10227" s="7" t="n">
        <v>2</v>
      </c>
      <c r="I10227" s="7" t="n">
        <v>0</v>
      </c>
    </row>
    <row r="10228" spans="1:9">
      <c r="A10228" t="s">
        <v>4</v>
      </c>
      <c r="B10228" s="4" t="s">
        <v>5</v>
      </c>
    </row>
    <row r="10229" spans="1:9">
      <c r="A10229" t="n">
        <v>95789</v>
      </c>
      <c r="B10229" s="38" t="n">
        <v>28</v>
      </c>
    </row>
    <row r="10230" spans="1:9">
      <c r="A10230" t="s">
        <v>4</v>
      </c>
      <c r="B10230" s="4" t="s">
        <v>5</v>
      </c>
      <c r="C10230" s="4" t="s">
        <v>7</v>
      </c>
      <c r="D10230" s="4" t="s">
        <v>10</v>
      </c>
      <c r="E10230" s="4" t="s">
        <v>8</v>
      </c>
    </row>
    <row r="10231" spans="1:9">
      <c r="A10231" t="n">
        <v>95790</v>
      </c>
      <c r="B10231" s="32" t="n">
        <v>51</v>
      </c>
      <c r="C10231" s="7" t="n">
        <v>4</v>
      </c>
      <c r="D10231" s="7" t="n">
        <v>7</v>
      </c>
      <c r="E10231" s="7" t="s">
        <v>68</v>
      </c>
    </row>
    <row r="10232" spans="1:9">
      <c r="A10232" t="s">
        <v>4</v>
      </c>
      <c r="B10232" s="4" t="s">
        <v>5</v>
      </c>
      <c r="C10232" s="4" t="s">
        <v>10</v>
      </c>
    </row>
    <row r="10233" spans="1:9">
      <c r="A10233" t="n">
        <v>95803</v>
      </c>
      <c r="B10233" s="27" t="n">
        <v>16</v>
      </c>
      <c r="C10233" s="7" t="n">
        <v>0</v>
      </c>
    </row>
    <row r="10234" spans="1:9">
      <c r="A10234" t="s">
        <v>4</v>
      </c>
      <c r="B10234" s="4" t="s">
        <v>5</v>
      </c>
      <c r="C10234" s="4" t="s">
        <v>10</v>
      </c>
      <c r="D10234" s="4" t="s">
        <v>59</v>
      </c>
      <c r="E10234" s="4" t="s">
        <v>7</v>
      </c>
      <c r="F10234" s="4" t="s">
        <v>7</v>
      </c>
      <c r="G10234" s="4" t="s">
        <v>59</v>
      </c>
      <c r="H10234" s="4" t="s">
        <v>7</v>
      </c>
      <c r="I10234" s="4" t="s">
        <v>7</v>
      </c>
    </row>
    <row r="10235" spans="1:9">
      <c r="A10235" t="n">
        <v>95806</v>
      </c>
      <c r="B10235" s="37" t="n">
        <v>26</v>
      </c>
      <c r="C10235" s="7" t="n">
        <v>7</v>
      </c>
      <c r="D10235" s="7" t="s">
        <v>889</v>
      </c>
      <c r="E10235" s="7" t="n">
        <v>2</v>
      </c>
      <c r="F10235" s="7" t="n">
        <v>3</v>
      </c>
      <c r="G10235" s="7" t="s">
        <v>890</v>
      </c>
      <c r="H10235" s="7" t="n">
        <v>2</v>
      </c>
      <c r="I10235" s="7" t="n">
        <v>0</v>
      </c>
    </row>
    <row r="10236" spans="1:9">
      <c r="A10236" t="s">
        <v>4</v>
      </c>
      <c r="B10236" s="4" t="s">
        <v>5</v>
      </c>
    </row>
    <row r="10237" spans="1:9">
      <c r="A10237" t="n">
        <v>95934</v>
      </c>
      <c r="B10237" s="38" t="n">
        <v>28</v>
      </c>
    </row>
    <row r="10238" spans="1:9">
      <c r="A10238" t="s">
        <v>4</v>
      </c>
      <c r="B10238" s="4" t="s">
        <v>5</v>
      </c>
      <c r="C10238" s="4" t="s">
        <v>7</v>
      </c>
      <c r="D10238" s="4" t="s">
        <v>10</v>
      </c>
      <c r="E10238" s="4" t="s">
        <v>8</v>
      </c>
    </row>
    <row r="10239" spans="1:9">
      <c r="A10239" t="n">
        <v>95935</v>
      </c>
      <c r="B10239" s="32" t="n">
        <v>51</v>
      </c>
      <c r="C10239" s="7" t="n">
        <v>4</v>
      </c>
      <c r="D10239" s="7" t="n">
        <v>0</v>
      </c>
      <c r="E10239" s="7" t="s">
        <v>189</v>
      </c>
    </row>
    <row r="10240" spans="1:9">
      <c r="A10240" t="s">
        <v>4</v>
      </c>
      <c r="B10240" s="4" t="s">
        <v>5</v>
      </c>
      <c r="C10240" s="4" t="s">
        <v>10</v>
      </c>
    </row>
    <row r="10241" spans="1:9">
      <c r="A10241" t="n">
        <v>95949</v>
      </c>
      <c r="B10241" s="27" t="n">
        <v>16</v>
      </c>
      <c r="C10241" s="7" t="n">
        <v>0</v>
      </c>
    </row>
    <row r="10242" spans="1:9">
      <c r="A10242" t="s">
        <v>4</v>
      </c>
      <c r="B10242" s="4" t="s">
        <v>5</v>
      </c>
      <c r="C10242" s="4" t="s">
        <v>10</v>
      </c>
      <c r="D10242" s="4" t="s">
        <v>59</v>
      </c>
      <c r="E10242" s="4" t="s">
        <v>7</v>
      </c>
      <c r="F10242" s="4" t="s">
        <v>7</v>
      </c>
      <c r="G10242" s="4" t="s">
        <v>59</v>
      </c>
      <c r="H10242" s="4" t="s">
        <v>7</v>
      </c>
      <c r="I10242" s="4" t="s">
        <v>7</v>
      </c>
      <c r="J10242" s="4" t="s">
        <v>59</v>
      </c>
      <c r="K10242" s="4" t="s">
        <v>7</v>
      </c>
      <c r="L10242" s="4" t="s">
        <v>7</v>
      </c>
    </row>
    <row r="10243" spans="1:9">
      <c r="A10243" t="n">
        <v>95952</v>
      </c>
      <c r="B10243" s="37" t="n">
        <v>26</v>
      </c>
      <c r="C10243" s="7" t="n">
        <v>0</v>
      </c>
      <c r="D10243" s="7" t="s">
        <v>891</v>
      </c>
      <c r="E10243" s="7" t="n">
        <v>2</v>
      </c>
      <c r="F10243" s="7" t="n">
        <v>3</v>
      </c>
      <c r="G10243" s="7" t="s">
        <v>892</v>
      </c>
      <c r="H10243" s="7" t="n">
        <v>2</v>
      </c>
      <c r="I10243" s="7" t="n">
        <v>3</v>
      </c>
      <c r="J10243" s="7" t="s">
        <v>893</v>
      </c>
      <c r="K10243" s="7" t="n">
        <v>2</v>
      </c>
      <c r="L10243" s="7" t="n">
        <v>0</v>
      </c>
    </row>
    <row r="10244" spans="1:9">
      <c r="A10244" t="s">
        <v>4</v>
      </c>
      <c r="B10244" s="4" t="s">
        <v>5</v>
      </c>
    </row>
    <row r="10245" spans="1:9">
      <c r="A10245" t="n">
        <v>96161</v>
      </c>
      <c r="B10245" s="38" t="n">
        <v>28</v>
      </c>
    </row>
    <row r="10246" spans="1:9">
      <c r="A10246" t="s">
        <v>4</v>
      </c>
      <c r="B10246" s="4" t="s">
        <v>5</v>
      </c>
      <c r="C10246" s="4" t="s">
        <v>7</v>
      </c>
      <c r="D10246" s="4" t="s">
        <v>10</v>
      </c>
      <c r="E10246" s="4" t="s">
        <v>8</v>
      </c>
    </row>
    <row r="10247" spans="1:9">
      <c r="A10247" t="n">
        <v>96162</v>
      </c>
      <c r="B10247" s="32" t="n">
        <v>51</v>
      </c>
      <c r="C10247" s="7" t="n">
        <v>4</v>
      </c>
      <c r="D10247" s="7" t="n">
        <v>7</v>
      </c>
      <c r="E10247" s="7" t="s">
        <v>68</v>
      </c>
    </row>
    <row r="10248" spans="1:9">
      <c r="A10248" t="s">
        <v>4</v>
      </c>
      <c r="B10248" s="4" t="s">
        <v>5</v>
      </c>
      <c r="C10248" s="4" t="s">
        <v>10</v>
      </c>
    </row>
    <row r="10249" spans="1:9">
      <c r="A10249" t="n">
        <v>96175</v>
      </c>
      <c r="B10249" s="27" t="n">
        <v>16</v>
      </c>
      <c r="C10249" s="7" t="n">
        <v>0</v>
      </c>
    </row>
    <row r="10250" spans="1:9">
      <c r="A10250" t="s">
        <v>4</v>
      </c>
      <c r="B10250" s="4" t="s">
        <v>5</v>
      </c>
      <c r="C10250" s="4" t="s">
        <v>10</v>
      </c>
      <c r="D10250" s="4" t="s">
        <v>59</v>
      </c>
      <c r="E10250" s="4" t="s">
        <v>7</v>
      </c>
      <c r="F10250" s="4" t="s">
        <v>7</v>
      </c>
      <c r="G10250" s="4" t="s">
        <v>59</v>
      </c>
      <c r="H10250" s="4" t="s">
        <v>7</v>
      </c>
      <c r="I10250" s="4" t="s">
        <v>7</v>
      </c>
    </row>
    <row r="10251" spans="1:9">
      <c r="A10251" t="n">
        <v>96178</v>
      </c>
      <c r="B10251" s="37" t="n">
        <v>26</v>
      </c>
      <c r="C10251" s="7" t="n">
        <v>7</v>
      </c>
      <c r="D10251" s="7" t="s">
        <v>894</v>
      </c>
      <c r="E10251" s="7" t="n">
        <v>2</v>
      </c>
      <c r="F10251" s="7" t="n">
        <v>3</v>
      </c>
      <c r="G10251" s="7" t="s">
        <v>895</v>
      </c>
      <c r="H10251" s="7" t="n">
        <v>2</v>
      </c>
      <c r="I10251" s="7" t="n">
        <v>0</v>
      </c>
    </row>
    <row r="10252" spans="1:9">
      <c r="A10252" t="s">
        <v>4</v>
      </c>
      <c r="B10252" s="4" t="s">
        <v>5</v>
      </c>
    </row>
    <row r="10253" spans="1:9">
      <c r="A10253" t="n">
        <v>96312</v>
      </c>
      <c r="B10253" s="38" t="n">
        <v>28</v>
      </c>
    </row>
    <row r="10254" spans="1:9">
      <c r="A10254" t="s">
        <v>4</v>
      </c>
      <c r="B10254" s="4" t="s">
        <v>5</v>
      </c>
      <c r="C10254" s="4" t="s">
        <v>7</v>
      </c>
      <c r="D10254" s="4" t="s">
        <v>10</v>
      </c>
      <c r="E10254" s="4" t="s">
        <v>8</v>
      </c>
    </row>
    <row r="10255" spans="1:9">
      <c r="A10255" t="n">
        <v>96313</v>
      </c>
      <c r="B10255" s="32" t="n">
        <v>51</v>
      </c>
      <c r="C10255" s="7" t="n">
        <v>4</v>
      </c>
      <c r="D10255" s="7" t="n">
        <v>0</v>
      </c>
      <c r="E10255" s="7" t="s">
        <v>63</v>
      </c>
    </row>
    <row r="10256" spans="1:9">
      <c r="A10256" t="s">
        <v>4</v>
      </c>
      <c r="B10256" s="4" t="s">
        <v>5</v>
      </c>
      <c r="C10256" s="4" t="s">
        <v>10</v>
      </c>
    </row>
    <row r="10257" spans="1:12">
      <c r="A10257" t="n">
        <v>96326</v>
      </c>
      <c r="B10257" s="27" t="n">
        <v>16</v>
      </c>
      <c r="C10257" s="7" t="n">
        <v>0</v>
      </c>
    </row>
    <row r="10258" spans="1:12">
      <c r="A10258" t="s">
        <v>4</v>
      </c>
      <c r="B10258" s="4" t="s">
        <v>5</v>
      </c>
      <c r="C10258" s="4" t="s">
        <v>10</v>
      </c>
      <c r="D10258" s="4" t="s">
        <v>59</v>
      </c>
      <c r="E10258" s="4" t="s">
        <v>7</v>
      </c>
      <c r="F10258" s="4" t="s">
        <v>7</v>
      </c>
    </row>
    <row r="10259" spans="1:12">
      <c r="A10259" t="n">
        <v>96329</v>
      </c>
      <c r="B10259" s="37" t="n">
        <v>26</v>
      </c>
      <c r="C10259" s="7" t="n">
        <v>0</v>
      </c>
      <c r="D10259" s="7" t="s">
        <v>896</v>
      </c>
      <c r="E10259" s="7" t="n">
        <v>2</v>
      </c>
      <c r="F10259" s="7" t="n">
        <v>0</v>
      </c>
    </row>
    <row r="10260" spans="1:12">
      <c r="A10260" t="s">
        <v>4</v>
      </c>
      <c r="B10260" s="4" t="s">
        <v>5</v>
      </c>
    </row>
    <row r="10261" spans="1:12">
      <c r="A10261" t="n">
        <v>96408</v>
      </c>
      <c r="B10261" s="38" t="n">
        <v>28</v>
      </c>
    </row>
    <row r="10262" spans="1:12">
      <c r="A10262" t="s">
        <v>4</v>
      </c>
      <c r="B10262" s="4" t="s">
        <v>5</v>
      </c>
      <c r="C10262" s="4" t="s">
        <v>7</v>
      </c>
      <c r="D10262" s="4" t="s">
        <v>10</v>
      </c>
      <c r="E10262" s="4" t="s">
        <v>15</v>
      </c>
    </row>
    <row r="10263" spans="1:12">
      <c r="A10263" t="n">
        <v>96409</v>
      </c>
      <c r="B10263" s="41" t="n">
        <v>58</v>
      </c>
      <c r="C10263" s="7" t="n">
        <v>0</v>
      </c>
      <c r="D10263" s="7" t="n">
        <v>1000</v>
      </c>
      <c r="E10263" s="7" t="n">
        <v>1</v>
      </c>
    </row>
    <row r="10264" spans="1:12">
      <c r="A10264" t="s">
        <v>4</v>
      </c>
      <c r="B10264" s="4" t="s">
        <v>5</v>
      </c>
      <c r="C10264" s="4" t="s">
        <v>7</v>
      </c>
      <c r="D10264" s="4" t="s">
        <v>10</v>
      </c>
    </row>
    <row r="10265" spans="1:12">
      <c r="A10265" t="n">
        <v>96417</v>
      </c>
      <c r="B10265" s="41" t="n">
        <v>58</v>
      </c>
      <c r="C10265" s="7" t="n">
        <v>255</v>
      </c>
      <c r="D10265" s="7" t="n">
        <v>0</v>
      </c>
    </row>
    <row r="10266" spans="1:12">
      <c r="A10266" t="s">
        <v>4</v>
      </c>
      <c r="B10266" s="4" t="s">
        <v>5</v>
      </c>
      <c r="C10266" s="4" t="s">
        <v>7</v>
      </c>
      <c r="D10266" s="4" t="s">
        <v>10</v>
      </c>
      <c r="E10266" s="4" t="s">
        <v>15</v>
      </c>
      <c r="F10266" s="4" t="s">
        <v>10</v>
      </c>
      <c r="G10266" s="4" t="s">
        <v>16</v>
      </c>
      <c r="H10266" s="4" t="s">
        <v>16</v>
      </c>
      <c r="I10266" s="4" t="s">
        <v>10</v>
      </c>
      <c r="J10266" s="4" t="s">
        <v>10</v>
      </c>
      <c r="K10266" s="4" t="s">
        <v>16</v>
      </c>
      <c r="L10266" s="4" t="s">
        <v>16</v>
      </c>
      <c r="M10266" s="4" t="s">
        <v>16</v>
      </c>
      <c r="N10266" s="4" t="s">
        <v>16</v>
      </c>
      <c r="O10266" s="4" t="s">
        <v>8</v>
      </c>
    </row>
    <row r="10267" spans="1:12">
      <c r="A10267" t="n">
        <v>96421</v>
      </c>
      <c r="B10267" s="18" t="n">
        <v>50</v>
      </c>
      <c r="C10267" s="7" t="n">
        <v>0</v>
      </c>
      <c r="D10267" s="7" t="n">
        <v>2234</v>
      </c>
      <c r="E10267" s="7" t="n">
        <v>1</v>
      </c>
      <c r="F10267" s="7" t="n">
        <v>0</v>
      </c>
      <c r="G10267" s="7" t="n">
        <v>0</v>
      </c>
      <c r="H10267" s="7" t="n">
        <v>-1073741824</v>
      </c>
      <c r="I10267" s="7" t="n">
        <v>0</v>
      </c>
      <c r="J10267" s="7" t="n">
        <v>65533</v>
      </c>
      <c r="K10267" s="7" t="n">
        <v>0</v>
      </c>
      <c r="L10267" s="7" t="n">
        <v>0</v>
      </c>
      <c r="M10267" s="7" t="n">
        <v>0</v>
      </c>
      <c r="N10267" s="7" t="n">
        <v>0</v>
      </c>
      <c r="O10267" s="7" t="s">
        <v>20</v>
      </c>
    </row>
    <row r="10268" spans="1:12">
      <c r="A10268" t="s">
        <v>4</v>
      </c>
      <c r="B10268" s="4" t="s">
        <v>5</v>
      </c>
      <c r="C10268" s="4" t="s">
        <v>10</v>
      </c>
    </row>
    <row r="10269" spans="1:12">
      <c r="A10269" t="n">
        <v>96460</v>
      </c>
      <c r="B10269" s="27" t="n">
        <v>16</v>
      </c>
      <c r="C10269" s="7" t="n">
        <v>1000</v>
      </c>
    </row>
    <row r="10270" spans="1:12">
      <c r="A10270" t="s">
        <v>4</v>
      </c>
      <c r="B10270" s="4" t="s">
        <v>5</v>
      </c>
      <c r="C10270" s="4" t="s">
        <v>7</v>
      </c>
      <c r="D10270" s="4" t="s">
        <v>10</v>
      </c>
      <c r="E10270" s="4" t="s">
        <v>10</v>
      </c>
      <c r="F10270" s="4" t="s">
        <v>10</v>
      </c>
      <c r="G10270" s="4" t="s">
        <v>10</v>
      </c>
      <c r="H10270" s="4" t="s">
        <v>7</v>
      </c>
    </row>
    <row r="10271" spans="1:12">
      <c r="A10271" t="n">
        <v>96463</v>
      </c>
      <c r="B10271" s="42" t="n">
        <v>25</v>
      </c>
      <c r="C10271" s="7" t="n">
        <v>5</v>
      </c>
      <c r="D10271" s="7" t="n">
        <v>65535</v>
      </c>
      <c r="E10271" s="7" t="n">
        <v>500</v>
      </c>
      <c r="F10271" s="7" t="n">
        <v>800</v>
      </c>
      <c r="G10271" s="7" t="n">
        <v>140</v>
      </c>
      <c r="H10271" s="7" t="n">
        <v>0</v>
      </c>
    </row>
    <row r="10272" spans="1:12">
      <c r="A10272" t="s">
        <v>4</v>
      </c>
      <c r="B10272" s="4" t="s">
        <v>5</v>
      </c>
      <c r="C10272" s="4" t="s">
        <v>10</v>
      </c>
      <c r="D10272" s="4" t="s">
        <v>7</v>
      </c>
      <c r="E10272" s="4" t="s">
        <v>59</v>
      </c>
      <c r="F10272" s="4" t="s">
        <v>7</v>
      </c>
      <c r="G10272" s="4" t="s">
        <v>7</v>
      </c>
    </row>
    <row r="10273" spans="1:15">
      <c r="A10273" t="n">
        <v>96474</v>
      </c>
      <c r="B10273" s="43" t="n">
        <v>24</v>
      </c>
      <c r="C10273" s="7" t="n">
        <v>65533</v>
      </c>
      <c r="D10273" s="7" t="n">
        <v>11</v>
      </c>
      <c r="E10273" s="7" t="s">
        <v>897</v>
      </c>
      <c r="F10273" s="7" t="n">
        <v>2</v>
      </c>
      <c r="G10273" s="7" t="n">
        <v>0</v>
      </c>
    </row>
    <row r="10274" spans="1:15">
      <c r="A10274" t="s">
        <v>4</v>
      </c>
      <c r="B10274" s="4" t="s">
        <v>5</v>
      </c>
    </row>
    <row r="10275" spans="1:15">
      <c r="A10275" t="n">
        <v>96592</v>
      </c>
      <c r="B10275" s="38" t="n">
        <v>28</v>
      </c>
    </row>
    <row r="10276" spans="1:15">
      <c r="A10276" t="s">
        <v>4</v>
      </c>
      <c r="B10276" s="4" t="s">
        <v>5</v>
      </c>
      <c r="C10276" s="4" t="s">
        <v>10</v>
      </c>
      <c r="D10276" s="4" t="s">
        <v>7</v>
      </c>
      <c r="E10276" s="4" t="s">
        <v>59</v>
      </c>
      <c r="F10276" s="4" t="s">
        <v>7</v>
      </c>
      <c r="G10276" s="4" t="s">
        <v>7</v>
      </c>
    </row>
    <row r="10277" spans="1:15">
      <c r="A10277" t="n">
        <v>96593</v>
      </c>
      <c r="B10277" s="43" t="n">
        <v>24</v>
      </c>
      <c r="C10277" s="7" t="n">
        <v>65533</v>
      </c>
      <c r="D10277" s="7" t="n">
        <v>11</v>
      </c>
      <c r="E10277" s="7" t="s">
        <v>898</v>
      </c>
      <c r="F10277" s="7" t="n">
        <v>2</v>
      </c>
      <c r="G10277" s="7" t="n">
        <v>0</v>
      </c>
    </row>
    <row r="10278" spans="1:15">
      <c r="A10278" t="s">
        <v>4</v>
      </c>
      <c r="B10278" s="4" t="s">
        <v>5</v>
      </c>
    </row>
    <row r="10279" spans="1:15">
      <c r="A10279" t="n">
        <v>96662</v>
      </c>
      <c r="B10279" s="38" t="n">
        <v>28</v>
      </c>
    </row>
    <row r="10280" spans="1:15">
      <c r="A10280" t="s">
        <v>4</v>
      </c>
      <c r="B10280" s="4" t="s">
        <v>5</v>
      </c>
      <c r="C10280" s="4" t="s">
        <v>7</v>
      </c>
    </row>
    <row r="10281" spans="1:15">
      <c r="A10281" t="n">
        <v>96663</v>
      </c>
      <c r="B10281" s="44" t="n">
        <v>27</v>
      </c>
      <c r="C10281" s="7" t="n">
        <v>0</v>
      </c>
    </row>
    <row r="10282" spans="1:15">
      <c r="A10282" t="s">
        <v>4</v>
      </c>
      <c r="B10282" s="4" t="s">
        <v>5</v>
      </c>
      <c r="C10282" s="4" t="s">
        <v>7</v>
      </c>
    </row>
    <row r="10283" spans="1:15">
      <c r="A10283" t="n">
        <v>96665</v>
      </c>
      <c r="B10283" s="44" t="n">
        <v>27</v>
      </c>
      <c r="C10283" s="7" t="n">
        <v>1</v>
      </c>
    </row>
    <row r="10284" spans="1:15">
      <c r="A10284" t="s">
        <v>4</v>
      </c>
      <c r="B10284" s="4" t="s">
        <v>5</v>
      </c>
      <c r="C10284" s="4" t="s">
        <v>7</v>
      </c>
      <c r="D10284" s="4" t="s">
        <v>10</v>
      </c>
      <c r="E10284" s="4" t="s">
        <v>10</v>
      </c>
      <c r="F10284" s="4" t="s">
        <v>10</v>
      </c>
      <c r="G10284" s="4" t="s">
        <v>10</v>
      </c>
      <c r="H10284" s="4" t="s">
        <v>7</v>
      </c>
    </row>
    <row r="10285" spans="1:15">
      <c r="A10285" t="n">
        <v>96667</v>
      </c>
      <c r="B10285" s="42" t="n">
        <v>25</v>
      </c>
      <c r="C10285" s="7" t="n">
        <v>5</v>
      </c>
      <c r="D10285" s="7" t="n">
        <v>65535</v>
      </c>
      <c r="E10285" s="7" t="n">
        <v>65535</v>
      </c>
      <c r="F10285" s="7" t="n">
        <v>65535</v>
      </c>
      <c r="G10285" s="7" t="n">
        <v>65535</v>
      </c>
      <c r="H10285" s="7" t="n">
        <v>0</v>
      </c>
    </row>
    <row r="10286" spans="1:15">
      <c r="A10286" t="s">
        <v>4</v>
      </c>
      <c r="B10286" s="4" t="s">
        <v>5</v>
      </c>
      <c r="C10286" s="4" t="s">
        <v>10</v>
      </c>
      <c r="D10286" s="4" t="s">
        <v>15</v>
      </c>
      <c r="E10286" s="4" t="s">
        <v>15</v>
      </c>
      <c r="F10286" s="4" t="s">
        <v>15</v>
      </c>
      <c r="G10286" s="4" t="s">
        <v>15</v>
      </c>
    </row>
    <row r="10287" spans="1:15">
      <c r="A10287" t="n">
        <v>96678</v>
      </c>
      <c r="B10287" s="26" t="n">
        <v>46</v>
      </c>
      <c r="C10287" s="7" t="n">
        <v>7</v>
      </c>
      <c r="D10287" s="7" t="n">
        <v>-15.7299995422363</v>
      </c>
      <c r="E10287" s="7" t="n">
        <v>0</v>
      </c>
      <c r="F10287" s="7" t="n">
        <v>-8.14999961853027</v>
      </c>
      <c r="G10287" s="7" t="n">
        <v>210.199996948242</v>
      </c>
    </row>
    <row r="10288" spans="1:15">
      <c r="A10288" t="s">
        <v>4</v>
      </c>
      <c r="B10288" s="4" t="s">
        <v>5</v>
      </c>
      <c r="C10288" s="4" t="s">
        <v>10</v>
      </c>
      <c r="D10288" s="4" t="s">
        <v>15</v>
      </c>
      <c r="E10288" s="4" t="s">
        <v>15</v>
      </c>
      <c r="F10288" s="4" t="s">
        <v>15</v>
      </c>
      <c r="G10288" s="4" t="s">
        <v>15</v>
      </c>
    </row>
    <row r="10289" spans="1:8">
      <c r="A10289" t="n">
        <v>96697</v>
      </c>
      <c r="B10289" s="26" t="n">
        <v>46</v>
      </c>
      <c r="C10289" s="7" t="n">
        <v>0</v>
      </c>
      <c r="D10289" s="7" t="n">
        <v>-16.7000007629395</v>
      </c>
      <c r="E10289" s="7" t="n">
        <v>0</v>
      </c>
      <c r="F10289" s="7" t="n">
        <v>-8.10999965667725</v>
      </c>
      <c r="G10289" s="7" t="n">
        <v>134.5</v>
      </c>
    </row>
    <row r="10290" spans="1:8">
      <c r="A10290" t="s">
        <v>4</v>
      </c>
      <c r="B10290" s="4" t="s">
        <v>5</v>
      </c>
      <c r="C10290" s="4" t="s">
        <v>7</v>
      </c>
      <c r="D10290" s="4" t="s">
        <v>8</v>
      </c>
      <c r="E10290" s="4" t="s">
        <v>10</v>
      </c>
    </row>
    <row r="10291" spans="1:8">
      <c r="A10291" t="n">
        <v>96716</v>
      </c>
      <c r="B10291" s="20" t="n">
        <v>94</v>
      </c>
      <c r="C10291" s="7" t="n">
        <v>0</v>
      </c>
      <c r="D10291" s="7" t="s">
        <v>899</v>
      </c>
      <c r="E10291" s="7" t="n">
        <v>1</v>
      </c>
    </row>
    <row r="10292" spans="1:8">
      <c r="A10292" t="s">
        <v>4</v>
      </c>
      <c r="B10292" s="4" t="s">
        <v>5</v>
      </c>
      <c r="C10292" s="4" t="s">
        <v>7</v>
      </c>
      <c r="D10292" s="4" t="s">
        <v>8</v>
      </c>
      <c r="E10292" s="4" t="s">
        <v>10</v>
      </c>
    </row>
    <row r="10293" spans="1:8">
      <c r="A10293" t="n">
        <v>96726</v>
      </c>
      <c r="B10293" s="20" t="n">
        <v>94</v>
      </c>
      <c r="C10293" s="7" t="n">
        <v>0</v>
      </c>
      <c r="D10293" s="7" t="s">
        <v>899</v>
      </c>
      <c r="E10293" s="7" t="n">
        <v>2</v>
      </c>
    </row>
    <row r="10294" spans="1:8">
      <c r="A10294" t="s">
        <v>4</v>
      </c>
      <c r="B10294" s="4" t="s">
        <v>5</v>
      </c>
      <c r="C10294" s="4" t="s">
        <v>7</v>
      </c>
      <c r="D10294" s="4" t="s">
        <v>8</v>
      </c>
      <c r="E10294" s="4" t="s">
        <v>10</v>
      </c>
    </row>
    <row r="10295" spans="1:8">
      <c r="A10295" t="n">
        <v>96736</v>
      </c>
      <c r="B10295" s="20" t="n">
        <v>94</v>
      </c>
      <c r="C10295" s="7" t="n">
        <v>1</v>
      </c>
      <c r="D10295" s="7" t="s">
        <v>899</v>
      </c>
      <c r="E10295" s="7" t="n">
        <v>4</v>
      </c>
    </row>
    <row r="10296" spans="1:8">
      <c r="A10296" t="s">
        <v>4</v>
      </c>
      <c r="B10296" s="4" t="s">
        <v>5</v>
      </c>
      <c r="C10296" s="4" t="s">
        <v>7</v>
      </c>
      <c r="D10296" s="4" t="s">
        <v>8</v>
      </c>
    </row>
    <row r="10297" spans="1:8">
      <c r="A10297" t="n">
        <v>96746</v>
      </c>
      <c r="B10297" s="20" t="n">
        <v>94</v>
      </c>
      <c r="C10297" s="7" t="n">
        <v>5</v>
      </c>
      <c r="D10297" s="7" t="s">
        <v>899</v>
      </c>
    </row>
    <row r="10298" spans="1:8">
      <c r="A10298" t="s">
        <v>4</v>
      </c>
      <c r="B10298" s="4" t="s">
        <v>5</v>
      </c>
      <c r="C10298" s="4" t="s">
        <v>7</v>
      </c>
      <c r="D10298" s="4" t="s">
        <v>7</v>
      </c>
      <c r="E10298" s="4" t="s">
        <v>15</v>
      </c>
      <c r="F10298" s="4" t="s">
        <v>15</v>
      </c>
      <c r="G10298" s="4" t="s">
        <v>15</v>
      </c>
      <c r="H10298" s="4" t="s">
        <v>10</v>
      </c>
    </row>
    <row r="10299" spans="1:8">
      <c r="A10299" t="n">
        <v>96754</v>
      </c>
      <c r="B10299" s="54" t="n">
        <v>45</v>
      </c>
      <c r="C10299" s="7" t="n">
        <v>2</v>
      </c>
      <c r="D10299" s="7" t="n">
        <v>3</v>
      </c>
      <c r="E10299" s="7" t="n">
        <v>-16.1399993896484</v>
      </c>
      <c r="F10299" s="7" t="n">
        <v>0.860000014305115</v>
      </c>
      <c r="G10299" s="7" t="n">
        <v>-8.89999961853027</v>
      </c>
      <c r="H10299" s="7" t="n">
        <v>0</v>
      </c>
    </row>
    <row r="10300" spans="1:8">
      <c r="A10300" t="s">
        <v>4</v>
      </c>
      <c r="B10300" s="4" t="s">
        <v>5</v>
      </c>
      <c r="C10300" s="4" t="s">
        <v>7</v>
      </c>
      <c r="D10300" s="4" t="s">
        <v>7</v>
      </c>
      <c r="E10300" s="4" t="s">
        <v>15</v>
      </c>
      <c r="F10300" s="4" t="s">
        <v>15</v>
      </c>
      <c r="G10300" s="4" t="s">
        <v>15</v>
      </c>
      <c r="H10300" s="4" t="s">
        <v>10</v>
      </c>
      <c r="I10300" s="4" t="s">
        <v>7</v>
      </c>
    </row>
    <row r="10301" spans="1:8">
      <c r="A10301" t="n">
        <v>96771</v>
      </c>
      <c r="B10301" s="54" t="n">
        <v>45</v>
      </c>
      <c r="C10301" s="7" t="n">
        <v>4</v>
      </c>
      <c r="D10301" s="7" t="n">
        <v>3</v>
      </c>
      <c r="E10301" s="7" t="n">
        <v>32.4300003051758</v>
      </c>
      <c r="F10301" s="7" t="n">
        <v>347.609985351563</v>
      </c>
      <c r="G10301" s="7" t="n">
        <v>0</v>
      </c>
      <c r="H10301" s="7" t="n">
        <v>0</v>
      </c>
      <c r="I10301" s="7" t="n">
        <v>0</v>
      </c>
    </row>
    <row r="10302" spans="1:8">
      <c r="A10302" t="s">
        <v>4</v>
      </c>
      <c r="B10302" s="4" t="s">
        <v>5</v>
      </c>
      <c r="C10302" s="4" t="s">
        <v>7</v>
      </c>
      <c r="D10302" s="4" t="s">
        <v>7</v>
      </c>
      <c r="E10302" s="4" t="s">
        <v>15</v>
      </c>
      <c r="F10302" s="4" t="s">
        <v>10</v>
      </c>
    </row>
    <row r="10303" spans="1:8">
      <c r="A10303" t="n">
        <v>96789</v>
      </c>
      <c r="B10303" s="54" t="n">
        <v>45</v>
      </c>
      <c r="C10303" s="7" t="n">
        <v>5</v>
      </c>
      <c r="D10303" s="7" t="n">
        <v>3</v>
      </c>
      <c r="E10303" s="7" t="n">
        <v>3.09999990463257</v>
      </c>
      <c r="F10303" s="7" t="n">
        <v>0</v>
      </c>
    </row>
    <row r="10304" spans="1:8">
      <c r="A10304" t="s">
        <v>4</v>
      </c>
      <c r="B10304" s="4" t="s">
        <v>5</v>
      </c>
      <c r="C10304" s="4" t="s">
        <v>7</v>
      </c>
      <c r="D10304" s="4" t="s">
        <v>7</v>
      </c>
      <c r="E10304" s="4" t="s">
        <v>15</v>
      </c>
      <c r="F10304" s="4" t="s">
        <v>10</v>
      </c>
    </row>
    <row r="10305" spans="1:9">
      <c r="A10305" t="n">
        <v>96798</v>
      </c>
      <c r="B10305" s="54" t="n">
        <v>45</v>
      </c>
      <c r="C10305" s="7" t="n">
        <v>11</v>
      </c>
      <c r="D10305" s="7" t="n">
        <v>3</v>
      </c>
      <c r="E10305" s="7" t="n">
        <v>34</v>
      </c>
      <c r="F10305" s="7" t="n">
        <v>0</v>
      </c>
    </row>
    <row r="10306" spans="1:9">
      <c r="A10306" t="s">
        <v>4</v>
      </c>
      <c r="B10306" s="4" t="s">
        <v>5</v>
      </c>
      <c r="C10306" s="4" t="s">
        <v>7</v>
      </c>
      <c r="D10306" s="4" t="s">
        <v>7</v>
      </c>
      <c r="E10306" s="4" t="s">
        <v>15</v>
      </c>
      <c r="F10306" s="4" t="s">
        <v>10</v>
      </c>
    </row>
    <row r="10307" spans="1:9">
      <c r="A10307" t="n">
        <v>96807</v>
      </c>
      <c r="B10307" s="54" t="n">
        <v>45</v>
      </c>
      <c r="C10307" s="7" t="n">
        <v>5</v>
      </c>
      <c r="D10307" s="7" t="n">
        <v>3</v>
      </c>
      <c r="E10307" s="7" t="n">
        <v>2.40000009536743</v>
      </c>
      <c r="F10307" s="7" t="n">
        <v>3500</v>
      </c>
    </row>
    <row r="10308" spans="1:9">
      <c r="A10308" t="s">
        <v>4</v>
      </c>
      <c r="B10308" s="4" t="s">
        <v>5</v>
      </c>
      <c r="C10308" s="4" t="s">
        <v>7</v>
      </c>
      <c r="D10308" s="4" t="s">
        <v>10</v>
      </c>
      <c r="E10308" s="4" t="s">
        <v>15</v>
      </c>
    </row>
    <row r="10309" spans="1:9">
      <c r="A10309" t="n">
        <v>96816</v>
      </c>
      <c r="B10309" s="41" t="n">
        <v>58</v>
      </c>
      <c r="C10309" s="7" t="n">
        <v>100</v>
      </c>
      <c r="D10309" s="7" t="n">
        <v>1000</v>
      </c>
      <c r="E10309" s="7" t="n">
        <v>1</v>
      </c>
    </row>
    <row r="10310" spans="1:9">
      <c r="A10310" t="s">
        <v>4</v>
      </c>
      <c r="B10310" s="4" t="s">
        <v>5</v>
      </c>
      <c r="C10310" s="4" t="s">
        <v>7</v>
      </c>
      <c r="D10310" s="4" t="s">
        <v>10</v>
      </c>
    </row>
    <row r="10311" spans="1:9">
      <c r="A10311" t="n">
        <v>96824</v>
      </c>
      <c r="B10311" s="41" t="n">
        <v>58</v>
      </c>
      <c r="C10311" s="7" t="n">
        <v>255</v>
      </c>
      <c r="D10311" s="7" t="n">
        <v>0</v>
      </c>
    </row>
    <row r="10312" spans="1:9">
      <c r="A10312" t="s">
        <v>4</v>
      </c>
      <c r="B10312" s="4" t="s">
        <v>5</v>
      </c>
      <c r="C10312" s="4" t="s">
        <v>7</v>
      </c>
      <c r="D10312" s="4" t="s">
        <v>10</v>
      </c>
    </row>
    <row r="10313" spans="1:9">
      <c r="A10313" t="n">
        <v>96828</v>
      </c>
      <c r="B10313" s="54" t="n">
        <v>45</v>
      </c>
      <c r="C10313" s="7" t="n">
        <v>7</v>
      </c>
      <c r="D10313" s="7" t="n">
        <v>255</v>
      </c>
    </row>
    <row r="10314" spans="1:9">
      <c r="A10314" t="s">
        <v>4</v>
      </c>
      <c r="B10314" s="4" t="s">
        <v>5</v>
      </c>
      <c r="C10314" s="4" t="s">
        <v>10</v>
      </c>
      <c r="D10314" s="4" t="s">
        <v>7</v>
      </c>
      <c r="E10314" s="4" t="s">
        <v>15</v>
      </c>
      <c r="F10314" s="4" t="s">
        <v>10</v>
      </c>
    </row>
    <row r="10315" spans="1:9">
      <c r="A10315" t="n">
        <v>96832</v>
      </c>
      <c r="B10315" s="39" t="n">
        <v>59</v>
      </c>
      <c r="C10315" s="7" t="n">
        <v>0</v>
      </c>
      <c r="D10315" s="7" t="n">
        <v>7</v>
      </c>
      <c r="E10315" s="7" t="n">
        <v>0.150000005960464</v>
      </c>
      <c r="F10315" s="7" t="n">
        <v>0</v>
      </c>
    </row>
    <row r="10316" spans="1:9">
      <c r="A10316" t="s">
        <v>4</v>
      </c>
      <c r="B10316" s="4" t="s">
        <v>5</v>
      </c>
      <c r="C10316" s="4" t="s">
        <v>10</v>
      </c>
    </row>
    <row r="10317" spans="1:9">
      <c r="A10317" t="n">
        <v>96842</v>
      </c>
      <c r="B10317" s="27" t="n">
        <v>16</v>
      </c>
      <c r="C10317" s="7" t="n">
        <v>1000</v>
      </c>
    </row>
    <row r="10318" spans="1:9">
      <c r="A10318" t="s">
        <v>4</v>
      </c>
      <c r="B10318" s="4" t="s">
        <v>5</v>
      </c>
      <c r="C10318" s="4" t="s">
        <v>7</v>
      </c>
      <c r="D10318" s="4" t="s">
        <v>10</v>
      </c>
      <c r="E10318" s="4" t="s">
        <v>8</v>
      </c>
    </row>
    <row r="10319" spans="1:9">
      <c r="A10319" t="n">
        <v>96845</v>
      </c>
      <c r="B10319" s="32" t="n">
        <v>51</v>
      </c>
      <c r="C10319" s="7" t="n">
        <v>4</v>
      </c>
      <c r="D10319" s="7" t="n">
        <v>0</v>
      </c>
      <c r="E10319" s="7" t="s">
        <v>95</v>
      </c>
    </row>
    <row r="10320" spans="1:9">
      <c r="A10320" t="s">
        <v>4</v>
      </c>
      <c r="B10320" s="4" t="s">
        <v>5</v>
      </c>
      <c r="C10320" s="4" t="s">
        <v>10</v>
      </c>
    </row>
    <row r="10321" spans="1:6">
      <c r="A10321" t="n">
        <v>96859</v>
      </c>
      <c r="B10321" s="27" t="n">
        <v>16</v>
      </c>
      <c r="C10321" s="7" t="n">
        <v>0</v>
      </c>
    </row>
    <row r="10322" spans="1:6">
      <c r="A10322" t="s">
        <v>4</v>
      </c>
      <c r="B10322" s="4" t="s">
        <v>5</v>
      </c>
      <c r="C10322" s="4" t="s">
        <v>10</v>
      </c>
      <c r="D10322" s="4" t="s">
        <v>59</v>
      </c>
      <c r="E10322" s="4" t="s">
        <v>7</v>
      </c>
      <c r="F10322" s="4" t="s">
        <v>7</v>
      </c>
      <c r="G10322" s="4" t="s">
        <v>59</v>
      </c>
      <c r="H10322" s="4" t="s">
        <v>7</v>
      </c>
      <c r="I10322" s="4" t="s">
        <v>7</v>
      </c>
    </row>
    <row r="10323" spans="1:6">
      <c r="A10323" t="n">
        <v>96862</v>
      </c>
      <c r="B10323" s="37" t="n">
        <v>26</v>
      </c>
      <c r="C10323" s="7" t="n">
        <v>0</v>
      </c>
      <c r="D10323" s="7" t="s">
        <v>900</v>
      </c>
      <c r="E10323" s="7" t="n">
        <v>2</v>
      </c>
      <c r="F10323" s="7" t="n">
        <v>3</v>
      </c>
      <c r="G10323" s="7" t="s">
        <v>901</v>
      </c>
      <c r="H10323" s="7" t="n">
        <v>2</v>
      </c>
      <c r="I10323" s="7" t="n">
        <v>0</v>
      </c>
    </row>
    <row r="10324" spans="1:6">
      <c r="A10324" t="s">
        <v>4</v>
      </c>
      <c r="B10324" s="4" t="s">
        <v>5</v>
      </c>
    </row>
    <row r="10325" spans="1:6">
      <c r="A10325" t="n">
        <v>97041</v>
      </c>
      <c r="B10325" s="38" t="n">
        <v>28</v>
      </c>
    </row>
    <row r="10326" spans="1:6">
      <c r="A10326" t="s">
        <v>4</v>
      </c>
      <c r="B10326" s="4" t="s">
        <v>5</v>
      </c>
      <c r="C10326" s="4" t="s">
        <v>7</v>
      </c>
      <c r="D10326" s="4" t="s">
        <v>10</v>
      </c>
      <c r="E10326" s="4" t="s">
        <v>8</v>
      </c>
    </row>
    <row r="10327" spans="1:6">
      <c r="A10327" t="n">
        <v>97042</v>
      </c>
      <c r="B10327" s="32" t="n">
        <v>51</v>
      </c>
      <c r="C10327" s="7" t="n">
        <v>4</v>
      </c>
      <c r="D10327" s="7" t="n">
        <v>7</v>
      </c>
      <c r="E10327" s="7" t="s">
        <v>902</v>
      </c>
    </row>
    <row r="10328" spans="1:6">
      <c r="A10328" t="s">
        <v>4</v>
      </c>
      <c r="B10328" s="4" t="s">
        <v>5</v>
      </c>
      <c r="C10328" s="4" t="s">
        <v>10</v>
      </c>
    </row>
    <row r="10329" spans="1:6">
      <c r="A10329" t="n">
        <v>97056</v>
      </c>
      <c r="B10329" s="27" t="n">
        <v>16</v>
      </c>
      <c r="C10329" s="7" t="n">
        <v>0</v>
      </c>
    </row>
    <row r="10330" spans="1:6">
      <c r="A10330" t="s">
        <v>4</v>
      </c>
      <c r="B10330" s="4" t="s">
        <v>5</v>
      </c>
      <c r="C10330" s="4" t="s">
        <v>10</v>
      </c>
      <c r="D10330" s="4" t="s">
        <v>59</v>
      </c>
      <c r="E10330" s="4" t="s">
        <v>7</v>
      </c>
      <c r="F10330" s="4" t="s">
        <v>7</v>
      </c>
      <c r="G10330" s="4" t="s">
        <v>59</v>
      </c>
      <c r="H10330" s="4" t="s">
        <v>7</v>
      </c>
      <c r="I10330" s="4" t="s">
        <v>7</v>
      </c>
      <c r="J10330" s="4" t="s">
        <v>59</v>
      </c>
      <c r="K10330" s="4" t="s">
        <v>7</v>
      </c>
      <c r="L10330" s="4" t="s">
        <v>7</v>
      </c>
    </row>
    <row r="10331" spans="1:6">
      <c r="A10331" t="n">
        <v>97059</v>
      </c>
      <c r="B10331" s="37" t="n">
        <v>26</v>
      </c>
      <c r="C10331" s="7" t="n">
        <v>7</v>
      </c>
      <c r="D10331" s="7" t="s">
        <v>903</v>
      </c>
      <c r="E10331" s="7" t="n">
        <v>2</v>
      </c>
      <c r="F10331" s="7" t="n">
        <v>3</v>
      </c>
      <c r="G10331" s="7" t="s">
        <v>904</v>
      </c>
      <c r="H10331" s="7" t="n">
        <v>2</v>
      </c>
      <c r="I10331" s="7" t="n">
        <v>3</v>
      </c>
      <c r="J10331" s="7" t="s">
        <v>905</v>
      </c>
      <c r="K10331" s="7" t="n">
        <v>2</v>
      </c>
      <c r="L10331" s="7" t="n">
        <v>0</v>
      </c>
    </row>
    <row r="10332" spans="1:6">
      <c r="A10332" t="s">
        <v>4</v>
      </c>
      <c r="B10332" s="4" t="s">
        <v>5</v>
      </c>
    </row>
    <row r="10333" spans="1:6">
      <c r="A10333" t="n">
        <v>97287</v>
      </c>
      <c r="B10333" s="38" t="n">
        <v>28</v>
      </c>
    </row>
    <row r="10334" spans="1:6">
      <c r="A10334" t="s">
        <v>4</v>
      </c>
      <c r="B10334" s="4" t="s">
        <v>5</v>
      </c>
      <c r="C10334" s="4" t="s">
        <v>10</v>
      </c>
      <c r="D10334" s="4" t="s">
        <v>7</v>
      </c>
      <c r="E10334" s="4" t="s">
        <v>15</v>
      </c>
      <c r="F10334" s="4" t="s">
        <v>10</v>
      </c>
    </row>
    <row r="10335" spans="1:6">
      <c r="A10335" t="n">
        <v>97288</v>
      </c>
      <c r="B10335" s="39" t="n">
        <v>59</v>
      </c>
      <c r="C10335" s="7" t="n">
        <v>0</v>
      </c>
      <c r="D10335" s="7" t="n">
        <v>6</v>
      </c>
      <c r="E10335" s="7" t="n">
        <v>0</v>
      </c>
      <c r="F10335" s="7" t="n">
        <v>0</v>
      </c>
    </row>
    <row r="10336" spans="1:6">
      <c r="A10336" t="s">
        <v>4</v>
      </c>
      <c r="B10336" s="4" t="s">
        <v>5</v>
      </c>
      <c r="C10336" s="4" t="s">
        <v>10</v>
      </c>
    </row>
    <row r="10337" spans="1:12">
      <c r="A10337" t="n">
        <v>97298</v>
      </c>
      <c r="B10337" s="27" t="n">
        <v>16</v>
      </c>
      <c r="C10337" s="7" t="n">
        <v>1000</v>
      </c>
    </row>
    <row r="10338" spans="1:12">
      <c r="A10338" t="s">
        <v>4</v>
      </c>
      <c r="B10338" s="4" t="s">
        <v>5</v>
      </c>
      <c r="C10338" s="4" t="s">
        <v>7</v>
      </c>
      <c r="D10338" s="4" t="s">
        <v>10</v>
      </c>
      <c r="E10338" s="4" t="s">
        <v>8</v>
      </c>
    </row>
    <row r="10339" spans="1:12">
      <c r="A10339" t="n">
        <v>97301</v>
      </c>
      <c r="B10339" s="32" t="n">
        <v>51</v>
      </c>
      <c r="C10339" s="7" t="n">
        <v>4</v>
      </c>
      <c r="D10339" s="7" t="n">
        <v>0</v>
      </c>
      <c r="E10339" s="7" t="s">
        <v>362</v>
      </c>
    </row>
    <row r="10340" spans="1:12">
      <c r="A10340" t="s">
        <v>4</v>
      </c>
      <c r="B10340" s="4" t="s">
        <v>5</v>
      </c>
      <c r="C10340" s="4" t="s">
        <v>10</v>
      </c>
    </row>
    <row r="10341" spans="1:12">
      <c r="A10341" t="n">
        <v>97314</v>
      </c>
      <c r="B10341" s="27" t="n">
        <v>16</v>
      </c>
      <c r="C10341" s="7" t="n">
        <v>0</v>
      </c>
    </row>
    <row r="10342" spans="1:12">
      <c r="A10342" t="s">
        <v>4</v>
      </c>
      <c r="B10342" s="4" t="s">
        <v>5</v>
      </c>
      <c r="C10342" s="4" t="s">
        <v>10</v>
      </c>
      <c r="D10342" s="4" t="s">
        <v>59</v>
      </c>
      <c r="E10342" s="4" t="s">
        <v>7</v>
      </c>
      <c r="F10342" s="4" t="s">
        <v>7</v>
      </c>
    </row>
    <row r="10343" spans="1:12">
      <c r="A10343" t="n">
        <v>97317</v>
      </c>
      <c r="B10343" s="37" t="n">
        <v>26</v>
      </c>
      <c r="C10343" s="7" t="n">
        <v>0</v>
      </c>
      <c r="D10343" s="7" t="s">
        <v>906</v>
      </c>
      <c r="E10343" s="7" t="n">
        <v>2</v>
      </c>
      <c r="F10343" s="7" t="n">
        <v>0</v>
      </c>
    </row>
    <row r="10344" spans="1:12">
      <c r="A10344" t="s">
        <v>4</v>
      </c>
      <c r="B10344" s="4" t="s">
        <v>5</v>
      </c>
    </row>
    <row r="10345" spans="1:12">
      <c r="A10345" t="n">
        <v>97445</v>
      </c>
      <c r="B10345" s="38" t="n">
        <v>28</v>
      </c>
    </row>
    <row r="10346" spans="1:12">
      <c r="A10346" t="s">
        <v>4</v>
      </c>
      <c r="B10346" s="4" t="s">
        <v>5</v>
      </c>
      <c r="C10346" s="4" t="s">
        <v>7</v>
      </c>
      <c r="D10346" s="4" t="s">
        <v>10</v>
      </c>
      <c r="E10346" s="4" t="s">
        <v>8</v>
      </c>
    </row>
    <row r="10347" spans="1:12">
      <c r="A10347" t="n">
        <v>97446</v>
      </c>
      <c r="B10347" s="32" t="n">
        <v>51</v>
      </c>
      <c r="C10347" s="7" t="n">
        <v>4</v>
      </c>
      <c r="D10347" s="7" t="n">
        <v>7</v>
      </c>
      <c r="E10347" s="7" t="s">
        <v>189</v>
      </c>
    </row>
    <row r="10348" spans="1:12">
      <c r="A10348" t="s">
        <v>4</v>
      </c>
      <c r="B10348" s="4" t="s">
        <v>5</v>
      </c>
      <c r="C10348" s="4" t="s">
        <v>10</v>
      </c>
    </row>
    <row r="10349" spans="1:12">
      <c r="A10349" t="n">
        <v>97460</v>
      </c>
      <c r="B10349" s="27" t="n">
        <v>16</v>
      </c>
      <c r="C10349" s="7" t="n">
        <v>0</v>
      </c>
    </row>
    <row r="10350" spans="1:12">
      <c r="A10350" t="s">
        <v>4</v>
      </c>
      <c r="B10350" s="4" t="s">
        <v>5</v>
      </c>
      <c r="C10350" s="4" t="s">
        <v>10</v>
      </c>
      <c r="D10350" s="4" t="s">
        <v>59</v>
      </c>
      <c r="E10350" s="4" t="s">
        <v>7</v>
      </c>
      <c r="F10350" s="4" t="s">
        <v>7</v>
      </c>
    </row>
    <row r="10351" spans="1:12">
      <c r="A10351" t="n">
        <v>97463</v>
      </c>
      <c r="B10351" s="37" t="n">
        <v>26</v>
      </c>
      <c r="C10351" s="7" t="n">
        <v>7</v>
      </c>
      <c r="D10351" s="7" t="s">
        <v>907</v>
      </c>
      <c r="E10351" s="7" t="n">
        <v>2</v>
      </c>
      <c r="F10351" s="7" t="n">
        <v>0</v>
      </c>
    </row>
    <row r="10352" spans="1:12">
      <c r="A10352" t="s">
        <v>4</v>
      </c>
      <c r="B10352" s="4" t="s">
        <v>5</v>
      </c>
    </row>
    <row r="10353" spans="1:6">
      <c r="A10353" t="n">
        <v>97475</v>
      </c>
      <c r="B10353" s="38" t="n">
        <v>28</v>
      </c>
    </row>
    <row r="10354" spans="1:6">
      <c r="A10354" t="s">
        <v>4</v>
      </c>
      <c r="B10354" s="4" t="s">
        <v>5</v>
      </c>
      <c r="C10354" s="4" t="s">
        <v>7</v>
      </c>
      <c r="D10354" s="4" t="s">
        <v>10</v>
      </c>
      <c r="E10354" s="4" t="s">
        <v>8</v>
      </c>
    </row>
    <row r="10355" spans="1:6">
      <c r="A10355" t="n">
        <v>97476</v>
      </c>
      <c r="B10355" s="32" t="n">
        <v>51</v>
      </c>
      <c r="C10355" s="7" t="n">
        <v>4</v>
      </c>
      <c r="D10355" s="7" t="n">
        <v>0</v>
      </c>
      <c r="E10355" s="7" t="s">
        <v>58</v>
      </c>
    </row>
    <row r="10356" spans="1:6">
      <c r="A10356" t="s">
        <v>4</v>
      </c>
      <c r="B10356" s="4" t="s">
        <v>5</v>
      </c>
      <c r="C10356" s="4" t="s">
        <v>10</v>
      </c>
    </row>
    <row r="10357" spans="1:6">
      <c r="A10357" t="n">
        <v>97490</v>
      </c>
      <c r="B10357" s="27" t="n">
        <v>16</v>
      </c>
      <c r="C10357" s="7" t="n">
        <v>0</v>
      </c>
    </row>
    <row r="10358" spans="1:6">
      <c r="A10358" t="s">
        <v>4</v>
      </c>
      <c r="B10358" s="4" t="s">
        <v>5</v>
      </c>
      <c r="C10358" s="4" t="s">
        <v>10</v>
      </c>
      <c r="D10358" s="4" t="s">
        <v>59</v>
      </c>
      <c r="E10358" s="4" t="s">
        <v>7</v>
      </c>
      <c r="F10358" s="4" t="s">
        <v>7</v>
      </c>
      <c r="G10358" s="4" t="s">
        <v>59</v>
      </c>
      <c r="H10358" s="4" t="s">
        <v>7</v>
      </c>
      <c r="I10358" s="4" t="s">
        <v>7</v>
      </c>
      <c r="J10358" s="4" t="s">
        <v>59</v>
      </c>
      <c r="K10358" s="4" t="s">
        <v>7</v>
      </c>
      <c r="L10358" s="4" t="s">
        <v>7</v>
      </c>
    </row>
    <row r="10359" spans="1:6">
      <c r="A10359" t="n">
        <v>97493</v>
      </c>
      <c r="B10359" s="37" t="n">
        <v>26</v>
      </c>
      <c r="C10359" s="7" t="n">
        <v>0</v>
      </c>
      <c r="D10359" s="7" t="s">
        <v>908</v>
      </c>
      <c r="E10359" s="7" t="n">
        <v>2</v>
      </c>
      <c r="F10359" s="7" t="n">
        <v>3</v>
      </c>
      <c r="G10359" s="7" t="s">
        <v>909</v>
      </c>
      <c r="H10359" s="7" t="n">
        <v>2</v>
      </c>
      <c r="I10359" s="7" t="n">
        <v>3</v>
      </c>
      <c r="J10359" s="7" t="s">
        <v>910</v>
      </c>
      <c r="K10359" s="7" t="n">
        <v>2</v>
      </c>
      <c r="L10359" s="7" t="n">
        <v>0</v>
      </c>
    </row>
    <row r="10360" spans="1:6">
      <c r="A10360" t="s">
        <v>4</v>
      </c>
      <c r="B10360" s="4" t="s">
        <v>5</v>
      </c>
    </row>
    <row r="10361" spans="1:6">
      <c r="A10361" t="n">
        <v>97762</v>
      </c>
      <c r="B10361" s="38" t="n">
        <v>28</v>
      </c>
    </row>
    <row r="10362" spans="1:6">
      <c r="A10362" t="s">
        <v>4</v>
      </c>
      <c r="B10362" s="4" t="s">
        <v>5</v>
      </c>
      <c r="C10362" s="4" t="s">
        <v>7</v>
      </c>
      <c r="D10362" s="4" t="s">
        <v>10</v>
      </c>
      <c r="E10362" s="4" t="s">
        <v>8</v>
      </c>
    </row>
    <row r="10363" spans="1:6">
      <c r="A10363" t="n">
        <v>97763</v>
      </c>
      <c r="B10363" s="32" t="n">
        <v>51</v>
      </c>
      <c r="C10363" s="7" t="n">
        <v>4</v>
      </c>
      <c r="D10363" s="7" t="n">
        <v>7</v>
      </c>
      <c r="E10363" s="7" t="s">
        <v>100</v>
      </c>
    </row>
    <row r="10364" spans="1:6">
      <c r="A10364" t="s">
        <v>4</v>
      </c>
      <c r="B10364" s="4" t="s">
        <v>5</v>
      </c>
      <c r="C10364" s="4" t="s">
        <v>10</v>
      </c>
    </row>
    <row r="10365" spans="1:6">
      <c r="A10365" t="n">
        <v>97776</v>
      </c>
      <c r="B10365" s="27" t="n">
        <v>16</v>
      </c>
      <c r="C10365" s="7" t="n">
        <v>0</v>
      </c>
    </row>
    <row r="10366" spans="1:6">
      <c r="A10366" t="s">
        <v>4</v>
      </c>
      <c r="B10366" s="4" t="s">
        <v>5</v>
      </c>
      <c r="C10366" s="4" t="s">
        <v>10</v>
      </c>
      <c r="D10366" s="4" t="s">
        <v>59</v>
      </c>
      <c r="E10366" s="4" t="s">
        <v>7</v>
      </c>
      <c r="F10366" s="4" t="s">
        <v>7</v>
      </c>
      <c r="G10366" s="4" t="s">
        <v>59</v>
      </c>
      <c r="H10366" s="4" t="s">
        <v>7</v>
      </c>
      <c r="I10366" s="4" t="s">
        <v>7</v>
      </c>
      <c r="J10366" s="4" t="s">
        <v>59</v>
      </c>
      <c r="K10366" s="4" t="s">
        <v>7</v>
      </c>
      <c r="L10366" s="4" t="s">
        <v>7</v>
      </c>
    </row>
    <row r="10367" spans="1:6">
      <c r="A10367" t="n">
        <v>97779</v>
      </c>
      <c r="B10367" s="37" t="n">
        <v>26</v>
      </c>
      <c r="C10367" s="7" t="n">
        <v>7</v>
      </c>
      <c r="D10367" s="7" t="s">
        <v>911</v>
      </c>
      <c r="E10367" s="7" t="n">
        <v>2</v>
      </c>
      <c r="F10367" s="7" t="n">
        <v>3</v>
      </c>
      <c r="G10367" s="7" t="s">
        <v>912</v>
      </c>
      <c r="H10367" s="7" t="n">
        <v>2</v>
      </c>
      <c r="I10367" s="7" t="n">
        <v>3</v>
      </c>
      <c r="J10367" s="7" t="s">
        <v>913</v>
      </c>
      <c r="K10367" s="7" t="n">
        <v>2</v>
      </c>
      <c r="L10367" s="7" t="n">
        <v>0</v>
      </c>
    </row>
    <row r="10368" spans="1:6">
      <c r="A10368" t="s">
        <v>4</v>
      </c>
      <c r="B10368" s="4" t="s">
        <v>5</v>
      </c>
    </row>
    <row r="10369" spans="1:12">
      <c r="A10369" t="n">
        <v>97958</v>
      </c>
      <c r="B10369" s="38" t="n">
        <v>28</v>
      </c>
    </row>
    <row r="10370" spans="1:12">
      <c r="A10370" t="s">
        <v>4</v>
      </c>
      <c r="B10370" s="4" t="s">
        <v>5</v>
      </c>
      <c r="C10370" s="4" t="s">
        <v>7</v>
      </c>
      <c r="D10370" s="4" t="s">
        <v>10</v>
      </c>
      <c r="E10370" s="4" t="s">
        <v>8</v>
      </c>
    </row>
    <row r="10371" spans="1:12">
      <c r="A10371" t="n">
        <v>97959</v>
      </c>
      <c r="B10371" s="32" t="n">
        <v>51</v>
      </c>
      <c r="C10371" s="7" t="n">
        <v>4</v>
      </c>
      <c r="D10371" s="7" t="n">
        <v>0</v>
      </c>
      <c r="E10371" s="7" t="s">
        <v>100</v>
      </c>
    </row>
    <row r="10372" spans="1:12">
      <c r="A10372" t="s">
        <v>4</v>
      </c>
      <c r="B10372" s="4" t="s">
        <v>5</v>
      </c>
      <c r="C10372" s="4" t="s">
        <v>10</v>
      </c>
    </row>
    <row r="10373" spans="1:12">
      <c r="A10373" t="n">
        <v>97972</v>
      </c>
      <c r="B10373" s="27" t="n">
        <v>16</v>
      </c>
      <c r="C10373" s="7" t="n">
        <v>0</v>
      </c>
    </row>
    <row r="10374" spans="1:12">
      <c r="A10374" t="s">
        <v>4</v>
      </c>
      <c r="B10374" s="4" t="s">
        <v>5</v>
      </c>
      <c r="C10374" s="4" t="s">
        <v>10</v>
      </c>
      <c r="D10374" s="4" t="s">
        <v>59</v>
      </c>
      <c r="E10374" s="4" t="s">
        <v>7</v>
      </c>
      <c r="F10374" s="4" t="s">
        <v>7</v>
      </c>
    </row>
    <row r="10375" spans="1:12">
      <c r="A10375" t="n">
        <v>97975</v>
      </c>
      <c r="B10375" s="37" t="n">
        <v>26</v>
      </c>
      <c r="C10375" s="7" t="n">
        <v>0</v>
      </c>
      <c r="D10375" s="7" t="s">
        <v>914</v>
      </c>
      <c r="E10375" s="7" t="n">
        <v>2</v>
      </c>
      <c r="F10375" s="7" t="n">
        <v>0</v>
      </c>
    </row>
    <row r="10376" spans="1:12">
      <c r="A10376" t="s">
        <v>4</v>
      </c>
      <c r="B10376" s="4" t="s">
        <v>5</v>
      </c>
    </row>
    <row r="10377" spans="1:12">
      <c r="A10377" t="n">
        <v>98017</v>
      </c>
      <c r="B10377" s="38" t="n">
        <v>28</v>
      </c>
    </row>
    <row r="10378" spans="1:12">
      <c r="A10378" t="s">
        <v>4</v>
      </c>
      <c r="B10378" s="4" t="s">
        <v>5</v>
      </c>
      <c r="C10378" s="4" t="s">
        <v>7</v>
      </c>
      <c r="D10378" s="4" t="s">
        <v>10</v>
      </c>
      <c r="E10378" s="4" t="s">
        <v>15</v>
      </c>
    </row>
    <row r="10379" spans="1:12">
      <c r="A10379" t="n">
        <v>98018</v>
      </c>
      <c r="B10379" s="41" t="n">
        <v>58</v>
      </c>
      <c r="C10379" s="7" t="n">
        <v>0</v>
      </c>
      <c r="D10379" s="7" t="n">
        <v>1000</v>
      </c>
      <c r="E10379" s="7" t="n">
        <v>1</v>
      </c>
    </row>
    <row r="10380" spans="1:12">
      <c r="A10380" t="s">
        <v>4</v>
      </c>
      <c r="B10380" s="4" t="s">
        <v>5</v>
      </c>
      <c r="C10380" s="4" t="s">
        <v>7</v>
      </c>
      <c r="D10380" s="4" t="s">
        <v>10</v>
      </c>
    </row>
    <row r="10381" spans="1:12">
      <c r="A10381" t="n">
        <v>98026</v>
      </c>
      <c r="B10381" s="41" t="n">
        <v>58</v>
      </c>
      <c r="C10381" s="7" t="n">
        <v>255</v>
      </c>
      <c r="D10381" s="7" t="n">
        <v>0</v>
      </c>
    </row>
    <row r="10382" spans="1:12">
      <c r="A10382" t="s">
        <v>4</v>
      </c>
      <c r="B10382" s="4" t="s">
        <v>5</v>
      </c>
      <c r="C10382" s="4" t="s">
        <v>7</v>
      </c>
      <c r="D10382" s="4" t="s">
        <v>10</v>
      </c>
      <c r="E10382" s="4" t="s">
        <v>15</v>
      </c>
      <c r="F10382" s="4" t="s">
        <v>10</v>
      </c>
      <c r="G10382" s="4" t="s">
        <v>16</v>
      </c>
      <c r="H10382" s="4" t="s">
        <v>16</v>
      </c>
      <c r="I10382" s="4" t="s">
        <v>10</v>
      </c>
      <c r="J10382" s="4" t="s">
        <v>10</v>
      </c>
      <c r="K10382" s="4" t="s">
        <v>16</v>
      </c>
      <c r="L10382" s="4" t="s">
        <v>16</v>
      </c>
      <c r="M10382" s="4" t="s">
        <v>16</v>
      </c>
      <c r="N10382" s="4" t="s">
        <v>16</v>
      </c>
      <c r="O10382" s="4" t="s">
        <v>8</v>
      </c>
    </row>
    <row r="10383" spans="1:12">
      <c r="A10383" t="n">
        <v>98030</v>
      </c>
      <c r="B10383" s="18" t="n">
        <v>50</v>
      </c>
      <c r="C10383" s="7" t="n">
        <v>0</v>
      </c>
      <c r="D10383" s="7" t="n">
        <v>2234</v>
      </c>
      <c r="E10383" s="7" t="n">
        <v>1</v>
      </c>
      <c r="F10383" s="7" t="n">
        <v>0</v>
      </c>
      <c r="G10383" s="7" t="n">
        <v>0</v>
      </c>
      <c r="H10383" s="7" t="n">
        <v>-1073741824</v>
      </c>
      <c r="I10383" s="7" t="n">
        <v>0</v>
      </c>
      <c r="J10383" s="7" t="n">
        <v>65533</v>
      </c>
      <c r="K10383" s="7" t="n">
        <v>0</v>
      </c>
      <c r="L10383" s="7" t="n">
        <v>0</v>
      </c>
      <c r="M10383" s="7" t="n">
        <v>0</v>
      </c>
      <c r="N10383" s="7" t="n">
        <v>0</v>
      </c>
      <c r="O10383" s="7" t="s">
        <v>20</v>
      </c>
    </row>
    <row r="10384" spans="1:12">
      <c r="A10384" t="s">
        <v>4</v>
      </c>
      <c r="B10384" s="4" t="s">
        <v>5</v>
      </c>
      <c r="C10384" s="4" t="s">
        <v>10</v>
      </c>
    </row>
    <row r="10385" spans="1:15">
      <c r="A10385" t="n">
        <v>98069</v>
      </c>
      <c r="B10385" s="27" t="n">
        <v>16</v>
      </c>
      <c r="C10385" s="7" t="n">
        <v>1000</v>
      </c>
    </row>
    <row r="10386" spans="1:15">
      <c r="A10386" t="s">
        <v>4</v>
      </c>
      <c r="B10386" s="4" t="s">
        <v>5</v>
      </c>
      <c r="C10386" s="4" t="s">
        <v>7</v>
      </c>
      <c r="D10386" s="4" t="s">
        <v>10</v>
      </c>
      <c r="E10386" s="4" t="s">
        <v>10</v>
      </c>
      <c r="F10386" s="4" t="s">
        <v>10</v>
      </c>
      <c r="G10386" s="4" t="s">
        <v>10</v>
      </c>
      <c r="H10386" s="4" t="s">
        <v>7</v>
      </c>
    </row>
    <row r="10387" spans="1:15">
      <c r="A10387" t="n">
        <v>98072</v>
      </c>
      <c r="B10387" s="42" t="n">
        <v>25</v>
      </c>
      <c r="C10387" s="7" t="n">
        <v>5</v>
      </c>
      <c r="D10387" s="7" t="n">
        <v>65535</v>
      </c>
      <c r="E10387" s="7" t="n">
        <v>500</v>
      </c>
      <c r="F10387" s="7" t="n">
        <v>800</v>
      </c>
      <c r="G10387" s="7" t="n">
        <v>140</v>
      </c>
      <c r="H10387" s="7" t="n">
        <v>0</v>
      </c>
    </row>
    <row r="10388" spans="1:15">
      <c r="A10388" t="s">
        <v>4</v>
      </c>
      <c r="B10388" s="4" t="s">
        <v>5</v>
      </c>
      <c r="C10388" s="4" t="s">
        <v>10</v>
      </c>
      <c r="D10388" s="4" t="s">
        <v>7</v>
      </c>
      <c r="E10388" s="4" t="s">
        <v>59</v>
      </c>
      <c r="F10388" s="4" t="s">
        <v>7</v>
      </c>
      <c r="G10388" s="4" t="s">
        <v>7</v>
      </c>
    </row>
    <row r="10389" spans="1:15">
      <c r="A10389" t="n">
        <v>98083</v>
      </c>
      <c r="B10389" s="43" t="n">
        <v>24</v>
      </c>
      <c r="C10389" s="7" t="n">
        <v>65533</v>
      </c>
      <c r="D10389" s="7" t="n">
        <v>11</v>
      </c>
      <c r="E10389" s="7" t="s">
        <v>915</v>
      </c>
      <c r="F10389" s="7" t="n">
        <v>2</v>
      </c>
      <c r="G10389" s="7" t="n">
        <v>0</v>
      </c>
    </row>
    <row r="10390" spans="1:15">
      <c r="A10390" t="s">
        <v>4</v>
      </c>
      <c r="B10390" s="4" t="s">
        <v>5</v>
      </c>
    </row>
    <row r="10391" spans="1:15">
      <c r="A10391" t="n">
        <v>98174</v>
      </c>
      <c r="B10391" s="38" t="n">
        <v>28</v>
      </c>
    </row>
    <row r="10392" spans="1:15">
      <c r="A10392" t="s">
        <v>4</v>
      </c>
      <c r="B10392" s="4" t="s">
        <v>5</v>
      </c>
      <c r="C10392" s="4" t="s">
        <v>10</v>
      </c>
      <c r="D10392" s="4" t="s">
        <v>7</v>
      </c>
      <c r="E10392" s="4" t="s">
        <v>59</v>
      </c>
      <c r="F10392" s="4" t="s">
        <v>7</v>
      </c>
      <c r="G10392" s="4" t="s">
        <v>7</v>
      </c>
    </row>
    <row r="10393" spans="1:15">
      <c r="A10393" t="n">
        <v>98175</v>
      </c>
      <c r="B10393" s="43" t="n">
        <v>24</v>
      </c>
      <c r="C10393" s="7" t="n">
        <v>65533</v>
      </c>
      <c r="D10393" s="7" t="n">
        <v>11</v>
      </c>
      <c r="E10393" s="7" t="s">
        <v>916</v>
      </c>
      <c r="F10393" s="7" t="n">
        <v>2</v>
      </c>
      <c r="G10393" s="7" t="n">
        <v>0</v>
      </c>
    </row>
    <row r="10394" spans="1:15">
      <c r="A10394" t="s">
        <v>4</v>
      </c>
      <c r="B10394" s="4" t="s">
        <v>5</v>
      </c>
    </row>
    <row r="10395" spans="1:15">
      <c r="A10395" t="n">
        <v>98319</v>
      </c>
      <c r="B10395" s="38" t="n">
        <v>28</v>
      </c>
    </row>
    <row r="10396" spans="1:15">
      <c r="A10396" t="s">
        <v>4</v>
      </c>
      <c r="B10396" s="4" t="s">
        <v>5</v>
      </c>
      <c r="C10396" s="4" t="s">
        <v>10</v>
      </c>
      <c r="D10396" s="4" t="s">
        <v>7</v>
      </c>
      <c r="E10396" s="4" t="s">
        <v>59</v>
      </c>
      <c r="F10396" s="4" t="s">
        <v>7</v>
      </c>
      <c r="G10396" s="4" t="s">
        <v>7</v>
      </c>
    </row>
    <row r="10397" spans="1:15">
      <c r="A10397" t="n">
        <v>98320</v>
      </c>
      <c r="B10397" s="43" t="n">
        <v>24</v>
      </c>
      <c r="C10397" s="7" t="n">
        <v>65533</v>
      </c>
      <c r="D10397" s="7" t="n">
        <v>11</v>
      </c>
      <c r="E10397" s="7" t="s">
        <v>917</v>
      </c>
      <c r="F10397" s="7" t="n">
        <v>2</v>
      </c>
      <c r="G10397" s="7" t="n">
        <v>0</v>
      </c>
    </row>
    <row r="10398" spans="1:15">
      <c r="A10398" t="s">
        <v>4</v>
      </c>
      <c r="B10398" s="4" t="s">
        <v>5</v>
      </c>
    </row>
    <row r="10399" spans="1:15">
      <c r="A10399" t="n">
        <v>98419</v>
      </c>
      <c r="B10399" s="38" t="n">
        <v>28</v>
      </c>
    </row>
    <row r="10400" spans="1:15">
      <c r="A10400" t="s">
        <v>4</v>
      </c>
      <c r="B10400" s="4" t="s">
        <v>5</v>
      </c>
      <c r="C10400" s="4" t="s">
        <v>7</v>
      </c>
    </row>
    <row r="10401" spans="1:8">
      <c r="A10401" t="n">
        <v>98420</v>
      </c>
      <c r="B10401" s="44" t="n">
        <v>27</v>
      </c>
      <c r="C10401" s="7" t="n">
        <v>0</v>
      </c>
    </row>
    <row r="10402" spans="1:8">
      <c r="A10402" t="s">
        <v>4</v>
      </c>
      <c r="B10402" s="4" t="s">
        <v>5</v>
      </c>
      <c r="C10402" s="4" t="s">
        <v>7</v>
      </c>
    </row>
    <row r="10403" spans="1:8">
      <c r="A10403" t="n">
        <v>98422</v>
      </c>
      <c r="B10403" s="44" t="n">
        <v>27</v>
      </c>
      <c r="C10403" s="7" t="n">
        <v>1</v>
      </c>
    </row>
    <row r="10404" spans="1:8">
      <c r="A10404" t="s">
        <v>4</v>
      </c>
      <c r="B10404" s="4" t="s">
        <v>5</v>
      </c>
      <c r="C10404" s="4" t="s">
        <v>7</v>
      </c>
      <c r="D10404" s="4" t="s">
        <v>10</v>
      </c>
      <c r="E10404" s="4" t="s">
        <v>10</v>
      </c>
      <c r="F10404" s="4" t="s">
        <v>10</v>
      </c>
      <c r="G10404" s="4" t="s">
        <v>10</v>
      </c>
      <c r="H10404" s="4" t="s">
        <v>7</v>
      </c>
    </row>
    <row r="10405" spans="1:8">
      <c r="A10405" t="n">
        <v>98424</v>
      </c>
      <c r="B10405" s="42" t="n">
        <v>25</v>
      </c>
      <c r="C10405" s="7" t="n">
        <v>5</v>
      </c>
      <c r="D10405" s="7" t="n">
        <v>65535</v>
      </c>
      <c r="E10405" s="7" t="n">
        <v>65535</v>
      </c>
      <c r="F10405" s="7" t="n">
        <v>65535</v>
      </c>
      <c r="G10405" s="7" t="n">
        <v>65535</v>
      </c>
      <c r="H10405" s="7" t="n">
        <v>0</v>
      </c>
    </row>
    <row r="10406" spans="1:8">
      <c r="A10406" t="s">
        <v>4</v>
      </c>
      <c r="B10406" s="4" t="s">
        <v>5</v>
      </c>
      <c r="C10406" s="4" t="s">
        <v>7</v>
      </c>
      <c r="D10406" s="4" t="s">
        <v>8</v>
      </c>
      <c r="E10406" s="4" t="s">
        <v>10</v>
      </c>
    </row>
    <row r="10407" spans="1:8">
      <c r="A10407" t="n">
        <v>98435</v>
      </c>
      <c r="B10407" s="20" t="n">
        <v>94</v>
      </c>
      <c r="C10407" s="7" t="n">
        <v>1</v>
      </c>
      <c r="D10407" s="7" t="s">
        <v>899</v>
      </c>
      <c r="E10407" s="7" t="n">
        <v>1</v>
      </c>
    </row>
    <row r="10408" spans="1:8">
      <c r="A10408" t="s">
        <v>4</v>
      </c>
      <c r="B10408" s="4" t="s">
        <v>5</v>
      </c>
      <c r="C10408" s="4" t="s">
        <v>7</v>
      </c>
      <c r="D10408" s="4" t="s">
        <v>8</v>
      </c>
      <c r="E10408" s="4" t="s">
        <v>10</v>
      </c>
    </row>
    <row r="10409" spans="1:8">
      <c r="A10409" t="n">
        <v>98445</v>
      </c>
      <c r="B10409" s="20" t="n">
        <v>94</v>
      </c>
      <c r="C10409" s="7" t="n">
        <v>1</v>
      </c>
      <c r="D10409" s="7" t="s">
        <v>899</v>
      </c>
      <c r="E10409" s="7" t="n">
        <v>2</v>
      </c>
    </row>
    <row r="10410" spans="1:8">
      <c r="A10410" t="s">
        <v>4</v>
      </c>
      <c r="B10410" s="4" t="s">
        <v>5</v>
      </c>
      <c r="C10410" s="4" t="s">
        <v>7</v>
      </c>
      <c r="D10410" s="4" t="s">
        <v>8</v>
      </c>
      <c r="E10410" s="4" t="s">
        <v>10</v>
      </c>
    </row>
    <row r="10411" spans="1:8">
      <c r="A10411" t="n">
        <v>98455</v>
      </c>
      <c r="B10411" s="20" t="n">
        <v>94</v>
      </c>
      <c r="C10411" s="7" t="n">
        <v>0</v>
      </c>
      <c r="D10411" s="7" t="s">
        <v>899</v>
      </c>
      <c r="E10411" s="7" t="n">
        <v>4</v>
      </c>
    </row>
    <row r="10412" spans="1:8">
      <c r="A10412" t="s">
        <v>4</v>
      </c>
      <c r="B10412" s="4" t="s">
        <v>5</v>
      </c>
      <c r="C10412" s="4" t="s">
        <v>7</v>
      </c>
      <c r="D10412" s="4" t="s">
        <v>8</v>
      </c>
      <c r="E10412" s="4" t="s">
        <v>10</v>
      </c>
    </row>
    <row r="10413" spans="1:8">
      <c r="A10413" t="n">
        <v>98465</v>
      </c>
      <c r="B10413" s="20" t="n">
        <v>94</v>
      </c>
      <c r="C10413" s="7" t="n">
        <v>0</v>
      </c>
      <c r="D10413" s="7" t="s">
        <v>918</v>
      </c>
      <c r="E10413" s="7" t="n">
        <v>1</v>
      </c>
    </row>
    <row r="10414" spans="1:8">
      <c r="A10414" t="s">
        <v>4</v>
      </c>
      <c r="B10414" s="4" t="s">
        <v>5</v>
      </c>
      <c r="C10414" s="4" t="s">
        <v>7</v>
      </c>
      <c r="D10414" s="4" t="s">
        <v>8</v>
      </c>
      <c r="E10414" s="4" t="s">
        <v>10</v>
      </c>
    </row>
    <row r="10415" spans="1:8">
      <c r="A10415" t="n">
        <v>98475</v>
      </c>
      <c r="B10415" s="20" t="n">
        <v>94</v>
      </c>
      <c r="C10415" s="7" t="n">
        <v>0</v>
      </c>
      <c r="D10415" s="7" t="s">
        <v>918</v>
      </c>
      <c r="E10415" s="7" t="n">
        <v>2</v>
      </c>
    </row>
    <row r="10416" spans="1:8">
      <c r="A10416" t="s">
        <v>4</v>
      </c>
      <c r="B10416" s="4" t="s">
        <v>5</v>
      </c>
      <c r="C10416" s="4" t="s">
        <v>7</v>
      </c>
      <c r="D10416" s="4" t="s">
        <v>8</v>
      </c>
      <c r="E10416" s="4" t="s">
        <v>10</v>
      </c>
    </row>
    <row r="10417" spans="1:8">
      <c r="A10417" t="n">
        <v>98485</v>
      </c>
      <c r="B10417" s="20" t="n">
        <v>94</v>
      </c>
      <c r="C10417" s="7" t="n">
        <v>1</v>
      </c>
      <c r="D10417" s="7" t="s">
        <v>918</v>
      </c>
      <c r="E10417" s="7" t="n">
        <v>4</v>
      </c>
    </row>
    <row r="10418" spans="1:8">
      <c r="A10418" t="s">
        <v>4</v>
      </c>
      <c r="B10418" s="4" t="s">
        <v>5</v>
      </c>
      <c r="C10418" s="4" t="s">
        <v>7</v>
      </c>
      <c r="D10418" s="4" t="s">
        <v>8</v>
      </c>
    </row>
    <row r="10419" spans="1:8">
      <c r="A10419" t="n">
        <v>98495</v>
      </c>
      <c r="B10419" s="20" t="n">
        <v>94</v>
      </c>
      <c r="C10419" s="7" t="n">
        <v>5</v>
      </c>
      <c r="D10419" s="7" t="s">
        <v>918</v>
      </c>
    </row>
    <row r="10420" spans="1:8">
      <c r="A10420" t="s">
        <v>4</v>
      </c>
      <c r="B10420" s="4" t="s">
        <v>5</v>
      </c>
      <c r="C10420" s="4" t="s">
        <v>7</v>
      </c>
      <c r="D10420" s="4" t="s">
        <v>7</v>
      </c>
      <c r="E10420" s="4" t="s">
        <v>15</v>
      </c>
      <c r="F10420" s="4" t="s">
        <v>15</v>
      </c>
      <c r="G10420" s="4" t="s">
        <v>15</v>
      </c>
      <c r="H10420" s="4" t="s">
        <v>10</v>
      </c>
    </row>
    <row r="10421" spans="1:8">
      <c r="A10421" t="n">
        <v>98503</v>
      </c>
      <c r="B10421" s="54" t="n">
        <v>45</v>
      </c>
      <c r="C10421" s="7" t="n">
        <v>2</v>
      </c>
      <c r="D10421" s="7" t="n">
        <v>3</v>
      </c>
      <c r="E10421" s="7" t="n">
        <v>-16.1200008392334</v>
      </c>
      <c r="F10421" s="7" t="n">
        <v>1.22000002861023</v>
      </c>
      <c r="G10421" s="7" t="n">
        <v>-8.94999980926514</v>
      </c>
      <c r="H10421" s="7" t="n">
        <v>0</v>
      </c>
    </row>
    <row r="10422" spans="1:8">
      <c r="A10422" t="s">
        <v>4</v>
      </c>
      <c r="B10422" s="4" t="s">
        <v>5</v>
      </c>
      <c r="C10422" s="4" t="s">
        <v>7</v>
      </c>
      <c r="D10422" s="4" t="s">
        <v>7</v>
      </c>
      <c r="E10422" s="4" t="s">
        <v>15</v>
      </c>
      <c r="F10422" s="4" t="s">
        <v>15</v>
      </c>
      <c r="G10422" s="4" t="s">
        <v>15</v>
      </c>
      <c r="H10422" s="4" t="s">
        <v>10</v>
      </c>
      <c r="I10422" s="4" t="s">
        <v>7</v>
      </c>
    </row>
    <row r="10423" spans="1:8">
      <c r="A10423" t="n">
        <v>98520</v>
      </c>
      <c r="B10423" s="54" t="n">
        <v>45</v>
      </c>
      <c r="C10423" s="7" t="n">
        <v>4</v>
      </c>
      <c r="D10423" s="7" t="n">
        <v>3</v>
      </c>
      <c r="E10423" s="7" t="n">
        <v>35.5699996948242</v>
      </c>
      <c r="F10423" s="7" t="n">
        <v>90.8099975585938</v>
      </c>
      <c r="G10423" s="7" t="n">
        <v>0</v>
      </c>
      <c r="H10423" s="7" t="n">
        <v>0</v>
      </c>
      <c r="I10423" s="7" t="n">
        <v>0</v>
      </c>
    </row>
    <row r="10424" spans="1:8">
      <c r="A10424" t="s">
        <v>4</v>
      </c>
      <c r="B10424" s="4" t="s">
        <v>5</v>
      </c>
      <c r="C10424" s="4" t="s">
        <v>7</v>
      </c>
      <c r="D10424" s="4" t="s">
        <v>7</v>
      </c>
      <c r="E10424" s="4" t="s">
        <v>15</v>
      </c>
      <c r="F10424" s="4" t="s">
        <v>10</v>
      </c>
    </row>
    <row r="10425" spans="1:8">
      <c r="A10425" t="n">
        <v>98538</v>
      </c>
      <c r="B10425" s="54" t="n">
        <v>45</v>
      </c>
      <c r="C10425" s="7" t="n">
        <v>5</v>
      </c>
      <c r="D10425" s="7" t="n">
        <v>3</v>
      </c>
      <c r="E10425" s="7" t="n">
        <v>1.79999995231628</v>
      </c>
      <c r="F10425" s="7" t="n">
        <v>0</v>
      </c>
    </row>
    <row r="10426" spans="1:8">
      <c r="A10426" t="s">
        <v>4</v>
      </c>
      <c r="B10426" s="4" t="s">
        <v>5</v>
      </c>
      <c r="C10426" s="4" t="s">
        <v>7</v>
      </c>
      <c r="D10426" s="4" t="s">
        <v>7</v>
      </c>
      <c r="E10426" s="4" t="s">
        <v>15</v>
      </c>
      <c r="F10426" s="4" t="s">
        <v>10</v>
      </c>
    </row>
    <row r="10427" spans="1:8">
      <c r="A10427" t="n">
        <v>98547</v>
      </c>
      <c r="B10427" s="54" t="n">
        <v>45</v>
      </c>
      <c r="C10427" s="7" t="n">
        <v>11</v>
      </c>
      <c r="D10427" s="7" t="n">
        <v>3</v>
      </c>
      <c r="E10427" s="7" t="n">
        <v>34</v>
      </c>
      <c r="F10427" s="7" t="n">
        <v>0</v>
      </c>
    </row>
    <row r="10428" spans="1:8">
      <c r="A10428" t="s">
        <v>4</v>
      </c>
      <c r="B10428" s="4" t="s">
        <v>5</v>
      </c>
      <c r="C10428" s="4" t="s">
        <v>7</v>
      </c>
      <c r="D10428" s="4" t="s">
        <v>10</v>
      </c>
      <c r="E10428" s="4" t="s">
        <v>8</v>
      </c>
      <c r="F10428" s="4" t="s">
        <v>8</v>
      </c>
      <c r="G10428" s="4" t="s">
        <v>8</v>
      </c>
      <c r="H10428" s="4" t="s">
        <v>8</v>
      </c>
    </row>
    <row r="10429" spans="1:8">
      <c r="A10429" t="n">
        <v>98556</v>
      </c>
      <c r="B10429" s="32" t="n">
        <v>51</v>
      </c>
      <c r="C10429" s="7" t="n">
        <v>3</v>
      </c>
      <c r="D10429" s="7" t="n">
        <v>0</v>
      </c>
      <c r="E10429" s="7" t="s">
        <v>53</v>
      </c>
      <c r="F10429" s="7" t="s">
        <v>40</v>
      </c>
      <c r="G10429" s="7" t="s">
        <v>41</v>
      </c>
      <c r="H10429" s="7" t="s">
        <v>42</v>
      </c>
    </row>
    <row r="10430" spans="1:8">
      <c r="A10430" t="s">
        <v>4</v>
      </c>
      <c r="B10430" s="4" t="s">
        <v>5</v>
      </c>
      <c r="C10430" s="4" t="s">
        <v>7</v>
      </c>
      <c r="D10430" s="4" t="s">
        <v>10</v>
      </c>
      <c r="E10430" s="4" t="s">
        <v>8</v>
      </c>
      <c r="F10430" s="4" t="s">
        <v>8</v>
      </c>
      <c r="G10430" s="4" t="s">
        <v>8</v>
      </c>
      <c r="H10430" s="4" t="s">
        <v>8</v>
      </c>
    </row>
    <row r="10431" spans="1:8">
      <c r="A10431" t="n">
        <v>98585</v>
      </c>
      <c r="B10431" s="32" t="n">
        <v>51</v>
      </c>
      <c r="C10431" s="7" t="n">
        <v>3</v>
      </c>
      <c r="D10431" s="7" t="n">
        <v>7</v>
      </c>
      <c r="E10431" s="7" t="s">
        <v>53</v>
      </c>
      <c r="F10431" s="7" t="s">
        <v>40</v>
      </c>
      <c r="G10431" s="7" t="s">
        <v>41</v>
      </c>
      <c r="H10431" s="7" t="s">
        <v>42</v>
      </c>
    </row>
    <row r="10432" spans="1:8">
      <c r="A10432" t="s">
        <v>4</v>
      </c>
      <c r="B10432" s="4" t="s">
        <v>5</v>
      </c>
      <c r="C10432" s="4" t="s">
        <v>7</v>
      </c>
      <c r="D10432" s="4" t="s">
        <v>10</v>
      </c>
      <c r="E10432" s="4" t="s">
        <v>7</v>
      </c>
    </row>
    <row r="10433" spans="1:9">
      <c r="A10433" t="n">
        <v>98614</v>
      </c>
      <c r="B10433" s="17" t="n">
        <v>49</v>
      </c>
      <c r="C10433" s="7" t="n">
        <v>1</v>
      </c>
      <c r="D10433" s="7" t="n">
        <v>4000</v>
      </c>
      <c r="E10433" s="7" t="n">
        <v>0</v>
      </c>
    </row>
    <row r="10434" spans="1:9">
      <c r="A10434" t="s">
        <v>4</v>
      </c>
      <c r="B10434" s="4" t="s">
        <v>5</v>
      </c>
      <c r="C10434" s="4" t="s">
        <v>7</v>
      </c>
      <c r="D10434" s="4" t="s">
        <v>7</v>
      </c>
    </row>
    <row r="10435" spans="1:9">
      <c r="A10435" t="n">
        <v>98619</v>
      </c>
      <c r="B10435" s="17" t="n">
        <v>49</v>
      </c>
      <c r="C10435" s="7" t="n">
        <v>2</v>
      </c>
      <c r="D10435" s="7" t="n">
        <v>0</v>
      </c>
    </row>
    <row r="10436" spans="1:9">
      <c r="A10436" t="s">
        <v>4</v>
      </c>
      <c r="B10436" s="4" t="s">
        <v>5</v>
      </c>
      <c r="C10436" s="4" t="s">
        <v>7</v>
      </c>
      <c r="D10436" s="4" t="s">
        <v>10</v>
      </c>
      <c r="E10436" s="4" t="s">
        <v>16</v>
      </c>
      <c r="F10436" s="4" t="s">
        <v>10</v>
      </c>
      <c r="G10436" s="4" t="s">
        <v>16</v>
      </c>
      <c r="H10436" s="4" t="s">
        <v>7</v>
      </c>
    </row>
    <row r="10437" spans="1:9">
      <c r="A10437" t="n">
        <v>98622</v>
      </c>
      <c r="B10437" s="17" t="n">
        <v>49</v>
      </c>
      <c r="C10437" s="7" t="n">
        <v>0</v>
      </c>
      <c r="D10437" s="7" t="n">
        <v>120</v>
      </c>
      <c r="E10437" s="7" t="n">
        <v>1065353216</v>
      </c>
      <c r="F10437" s="7" t="n">
        <v>0</v>
      </c>
      <c r="G10437" s="7" t="n">
        <v>0</v>
      </c>
      <c r="H10437" s="7" t="n">
        <v>0</v>
      </c>
    </row>
    <row r="10438" spans="1:9">
      <c r="A10438" t="s">
        <v>4</v>
      </c>
      <c r="B10438" s="4" t="s">
        <v>5</v>
      </c>
      <c r="C10438" s="4" t="s">
        <v>7</v>
      </c>
      <c r="D10438" s="4" t="s">
        <v>7</v>
      </c>
      <c r="E10438" s="4" t="s">
        <v>15</v>
      </c>
      <c r="F10438" s="4" t="s">
        <v>15</v>
      </c>
      <c r="G10438" s="4" t="s">
        <v>15</v>
      </c>
      <c r="H10438" s="4" t="s">
        <v>10</v>
      </c>
    </row>
    <row r="10439" spans="1:9">
      <c r="A10439" t="n">
        <v>98637</v>
      </c>
      <c r="B10439" s="54" t="n">
        <v>45</v>
      </c>
      <c r="C10439" s="7" t="n">
        <v>2</v>
      </c>
      <c r="D10439" s="7" t="n">
        <v>3</v>
      </c>
      <c r="E10439" s="7" t="n">
        <v>-16.1200008392334</v>
      </c>
      <c r="F10439" s="7" t="n">
        <v>0.860000014305115</v>
      </c>
      <c r="G10439" s="7" t="n">
        <v>-8.94999980926514</v>
      </c>
      <c r="H10439" s="7" t="n">
        <v>3500</v>
      </c>
    </row>
    <row r="10440" spans="1:9">
      <c r="A10440" t="s">
        <v>4</v>
      </c>
      <c r="B10440" s="4" t="s">
        <v>5</v>
      </c>
      <c r="C10440" s="4" t="s">
        <v>7</v>
      </c>
      <c r="D10440" s="4" t="s">
        <v>7</v>
      </c>
      <c r="E10440" s="4" t="s">
        <v>15</v>
      </c>
      <c r="F10440" s="4" t="s">
        <v>15</v>
      </c>
      <c r="G10440" s="4" t="s">
        <v>15</v>
      </c>
      <c r="H10440" s="4" t="s">
        <v>10</v>
      </c>
      <c r="I10440" s="4" t="s">
        <v>7</v>
      </c>
    </row>
    <row r="10441" spans="1:9">
      <c r="A10441" t="n">
        <v>98654</v>
      </c>
      <c r="B10441" s="54" t="n">
        <v>45</v>
      </c>
      <c r="C10441" s="7" t="n">
        <v>4</v>
      </c>
      <c r="D10441" s="7" t="n">
        <v>3</v>
      </c>
      <c r="E10441" s="7" t="n">
        <v>31.8400001525879</v>
      </c>
      <c r="F10441" s="7" t="n">
        <v>67.2799987792969</v>
      </c>
      <c r="G10441" s="7" t="n">
        <v>0</v>
      </c>
      <c r="H10441" s="7" t="n">
        <v>3500</v>
      </c>
      <c r="I10441" s="7" t="n">
        <v>0</v>
      </c>
    </row>
    <row r="10442" spans="1:9">
      <c r="A10442" t="s">
        <v>4</v>
      </c>
      <c r="B10442" s="4" t="s">
        <v>5</v>
      </c>
      <c r="C10442" s="4" t="s">
        <v>7</v>
      </c>
      <c r="D10442" s="4" t="s">
        <v>10</v>
      </c>
      <c r="E10442" s="4" t="s">
        <v>15</v>
      </c>
    </row>
    <row r="10443" spans="1:9">
      <c r="A10443" t="n">
        <v>98672</v>
      </c>
      <c r="B10443" s="41" t="n">
        <v>58</v>
      </c>
      <c r="C10443" s="7" t="n">
        <v>100</v>
      </c>
      <c r="D10443" s="7" t="n">
        <v>1000</v>
      </c>
      <c r="E10443" s="7" t="n">
        <v>1</v>
      </c>
    </row>
    <row r="10444" spans="1:9">
      <c r="A10444" t="s">
        <v>4</v>
      </c>
      <c r="B10444" s="4" t="s">
        <v>5</v>
      </c>
      <c r="C10444" s="4" t="s">
        <v>7</v>
      </c>
      <c r="D10444" s="4" t="s">
        <v>10</v>
      </c>
    </row>
    <row r="10445" spans="1:9">
      <c r="A10445" t="n">
        <v>98680</v>
      </c>
      <c r="B10445" s="41" t="n">
        <v>58</v>
      </c>
      <c r="C10445" s="7" t="n">
        <v>255</v>
      </c>
      <c r="D10445" s="7" t="n">
        <v>0</v>
      </c>
    </row>
    <row r="10446" spans="1:9">
      <c r="A10446" t="s">
        <v>4</v>
      </c>
      <c r="B10446" s="4" t="s">
        <v>5</v>
      </c>
      <c r="C10446" s="4" t="s">
        <v>7</v>
      </c>
      <c r="D10446" s="4" t="s">
        <v>10</v>
      </c>
    </row>
    <row r="10447" spans="1:9">
      <c r="A10447" t="n">
        <v>98684</v>
      </c>
      <c r="B10447" s="54" t="n">
        <v>45</v>
      </c>
      <c r="C10447" s="7" t="n">
        <v>7</v>
      </c>
      <c r="D10447" s="7" t="n">
        <v>255</v>
      </c>
    </row>
    <row r="10448" spans="1:9">
      <c r="A10448" t="s">
        <v>4</v>
      </c>
      <c r="B10448" s="4" t="s">
        <v>5</v>
      </c>
      <c r="C10448" s="4" t="s">
        <v>7</v>
      </c>
      <c r="D10448" s="4" t="s">
        <v>10</v>
      </c>
      <c r="E10448" s="4" t="s">
        <v>8</v>
      </c>
    </row>
    <row r="10449" spans="1:9">
      <c r="A10449" t="n">
        <v>98688</v>
      </c>
      <c r="B10449" s="32" t="n">
        <v>51</v>
      </c>
      <c r="C10449" s="7" t="n">
        <v>4</v>
      </c>
      <c r="D10449" s="7" t="n">
        <v>0</v>
      </c>
      <c r="E10449" s="7" t="s">
        <v>63</v>
      </c>
    </row>
    <row r="10450" spans="1:9">
      <c r="A10450" t="s">
        <v>4</v>
      </c>
      <c r="B10450" s="4" t="s">
        <v>5</v>
      </c>
      <c r="C10450" s="4" t="s">
        <v>10</v>
      </c>
    </row>
    <row r="10451" spans="1:9">
      <c r="A10451" t="n">
        <v>98701</v>
      </c>
      <c r="B10451" s="27" t="n">
        <v>16</v>
      </c>
      <c r="C10451" s="7" t="n">
        <v>0</v>
      </c>
    </row>
    <row r="10452" spans="1:9">
      <c r="A10452" t="s">
        <v>4</v>
      </c>
      <c r="B10452" s="4" t="s">
        <v>5</v>
      </c>
      <c r="C10452" s="4" t="s">
        <v>10</v>
      </c>
      <c r="D10452" s="4" t="s">
        <v>59</v>
      </c>
      <c r="E10452" s="4" t="s">
        <v>7</v>
      </c>
      <c r="F10452" s="4" t="s">
        <v>7</v>
      </c>
    </row>
    <row r="10453" spans="1:9">
      <c r="A10453" t="n">
        <v>98704</v>
      </c>
      <c r="B10453" s="37" t="n">
        <v>26</v>
      </c>
      <c r="C10453" s="7" t="n">
        <v>0</v>
      </c>
      <c r="D10453" s="7" t="s">
        <v>919</v>
      </c>
      <c r="E10453" s="7" t="n">
        <v>2</v>
      </c>
      <c r="F10453" s="7" t="n">
        <v>0</v>
      </c>
    </row>
    <row r="10454" spans="1:9">
      <c r="A10454" t="s">
        <v>4</v>
      </c>
      <c r="B10454" s="4" t="s">
        <v>5</v>
      </c>
    </row>
    <row r="10455" spans="1:9">
      <c r="A10455" t="n">
        <v>98747</v>
      </c>
      <c r="B10455" s="38" t="n">
        <v>28</v>
      </c>
    </row>
    <row r="10456" spans="1:9">
      <c r="A10456" t="s">
        <v>4</v>
      </c>
      <c r="B10456" s="4" t="s">
        <v>5</v>
      </c>
      <c r="C10456" s="4" t="s">
        <v>7</v>
      </c>
      <c r="D10456" s="4" t="s">
        <v>10</v>
      </c>
      <c r="E10456" s="4" t="s">
        <v>8</v>
      </c>
    </row>
    <row r="10457" spans="1:9">
      <c r="A10457" t="n">
        <v>98748</v>
      </c>
      <c r="B10457" s="32" t="n">
        <v>51</v>
      </c>
      <c r="C10457" s="7" t="n">
        <v>4</v>
      </c>
      <c r="D10457" s="7" t="n">
        <v>7</v>
      </c>
      <c r="E10457" s="7" t="s">
        <v>125</v>
      </c>
    </row>
    <row r="10458" spans="1:9">
      <c r="A10458" t="s">
        <v>4</v>
      </c>
      <c r="B10458" s="4" t="s">
        <v>5</v>
      </c>
      <c r="C10458" s="4" t="s">
        <v>10</v>
      </c>
    </row>
    <row r="10459" spans="1:9">
      <c r="A10459" t="n">
        <v>98762</v>
      </c>
      <c r="B10459" s="27" t="n">
        <v>16</v>
      </c>
      <c r="C10459" s="7" t="n">
        <v>0</v>
      </c>
    </row>
    <row r="10460" spans="1:9">
      <c r="A10460" t="s">
        <v>4</v>
      </c>
      <c r="B10460" s="4" t="s">
        <v>5</v>
      </c>
      <c r="C10460" s="4" t="s">
        <v>10</v>
      </c>
      <c r="D10460" s="4" t="s">
        <v>59</v>
      </c>
      <c r="E10460" s="4" t="s">
        <v>7</v>
      </c>
      <c r="F10460" s="4" t="s">
        <v>7</v>
      </c>
      <c r="G10460" s="4" t="s">
        <v>59</v>
      </c>
      <c r="H10460" s="4" t="s">
        <v>7</v>
      </c>
      <c r="I10460" s="4" t="s">
        <v>7</v>
      </c>
    </row>
    <row r="10461" spans="1:9">
      <c r="A10461" t="n">
        <v>98765</v>
      </c>
      <c r="B10461" s="37" t="n">
        <v>26</v>
      </c>
      <c r="C10461" s="7" t="n">
        <v>7</v>
      </c>
      <c r="D10461" s="7" t="s">
        <v>920</v>
      </c>
      <c r="E10461" s="7" t="n">
        <v>2</v>
      </c>
      <c r="F10461" s="7" t="n">
        <v>3</v>
      </c>
      <c r="G10461" s="7" t="s">
        <v>921</v>
      </c>
      <c r="H10461" s="7" t="n">
        <v>2</v>
      </c>
      <c r="I10461" s="7" t="n">
        <v>0</v>
      </c>
    </row>
    <row r="10462" spans="1:9">
      <c r="A10462" t="s">
        <v>4</v>
      </c>
      <c r="B10462" s="4" t="s">
        <v>5</v>
      </c>
    </row>
    <row r="10463" spans="1:9">
      <c r="A10463" t="n">
        <v>98808</v>
      </c>
      <c r="B10463" s="38" t="n">
        <v>28</v>
      </c>
    </row>
    <row r="10464" spans="1:9">
      <c r="A10464" t="s">
        <v>4</v>
      </c>
      <c r="B10464" s="4" t="s">
        <v>5</v>
      </c>
      <c r="C10464" s="4" t="s">
        <v>7</v>
      </c>
      <c r="D10464" s="4" t="s">
        <v>10</v>
      </c>
      <c r="E10464" s="4" t="s">
        <v>10</v>
      </c>
      <c r="F10464" s="4" t="s">
        <v>7</v>
      </c>
    </row>
    <row r="10465" spans="1:9">
      <c r="A10465" t="n">
        <v>98809</v>
      </c>
      <c r="B10465" s="42" t="n">
        <v>25</v>
      </c>
      <c r="C10465" s="7" t="n">
        <v>1</v>
      </c>
      <c r="D10465" s="7" t="n">
        <v>65535</v>
      </c>
      <c r="E10465" s="7" t="n">
        <v>500</v>
      </c>
      <c r="F10465" s="7" t="n">
        <v>0</v>
      </c>
    </row>
    <row r="10466" spans="1:9">
      <c r="A10466" t="s">
        <v>4</v>
      </c>
      <c r="B10466" s="4" t="s">
        <v>5</v>
      </c>
      <c r="C10466" s="4" t="s">
        <v>7</v>
      </c>
      <c r="D10466" s="4" t="s">
        <v>10</v>
      </c>
      <c r="E10466" s="4" t="s">
        <v>10</v>
      </c>
    </row>
    <row r="10467" spans="1:9">
      <c r="A10467" t="n">
        <v>98816</v>
      </c>
      <c r="B10467" s="42" t="n">
        <v>25</v>
      </c>
      <c r="C10467" s="7" t="n">
        <v>2</v>
      </c>
      <c r="D10467" s="7" t="n">
        <v>600</v>
      </c>
      <c r="E10467" s="7" t="n">
        <v>173</v>
      </c>
    </row>
    <row r="10468" spans="1:9">
      <c r="A10468" t="s">
        <v>4</v>
      </c>
      <c r="B10468" s="4" t="s">
        <v>5</v>
      </c>
      <c r="C10468" s="4" t="s">
        <v>7</v>
      </c>
      <c r="D10468" s="4" t="s">
        <v>10</v>
      </c>
    </row>
    <row r="10469" spans="1:9">
      <c r="A10469" t="n">
        <v>98822</v>
      </c>
      <c r="B10469" s="41" t="n">
        <v>58</v>
      </c>
      <c r="C10469" s="7" t="n">
        <v>10</v>
      </c>
      <c r="D10469" s="7" t="n">
        <v>300</v>
      </c>
    </row>
    <row r="10470" spans="1:9">
      <c r="A10470" t="s">
        <v>4</v>
      </c>
      <c r="B10470" s="4" t="s">
        <v>5</v>
      </c>
      <c r="C10470" s="4" t="s">
        <v>7</v>
      </c>
      <c r="D10470" s="4" t="s">
        <v>10</v>
      </c>
    </row>
    <row r="10471" spans="1:9">
      <c r="A10471" t="n">
        <v>98826</v>
      </c>
      <c r="B10471" s="41" t="n">
        <v>58</v>
      </c>
      <c r="C10471" s="7" t="n">
        <v>12</v>
      </c>
      <c r="D10471" s="7" t="n">
        <v>0</v>
      </c>
    </row>
    <row r="10472" spans="1:9">
      <c r="A10472" t="s">
        <v>4</v>
      </c>
      <c r="B10472" s="4" t="s">
        <v>5</v>
      </c>
      <c r="C10472" s="4" t="s">
        <v>7</v>
      </c>
      <c r="D10472" s="4" t="s">
        <v>10</v>
      </c>
      <c r="E10472" s="4" t="s">
        <v>16</v>
      </c>
      <c r="F10472" s="4" t="s">
        <v>10</v>
      </c>
      <c r="G10472" s="4" t="s">
        <v>10</v>
      </c>
      <c r="H10472" s="4" t="s">
        <v>16</v>
      </c>
      <c r="I10472" s="4" t="s">
        <v>16</v>
      </c>
    </row>
    <row r="10473" spans="1:9">
      <c r="A10473" t="n">
        <v>98830</v>
      </c>
      <c r="B10473" s="90" t="n">
        <v>69</v>
      </c>
      <c r="C10473" s="7" t="n">
        <v>0</v>
      </c>
      <c r="D10473" s="7" t="n">
        <v>0</v>
      </c>
      <c r="E10473" s="7" t="n">
        <v>1106247680</v>
      </c>
      <c r="F10473" s="7" t="n">
        <v>65286</v>
      </c>
      <c r="G10473" s="7" t="n">
        <v>16</v>
      </c>
      <c r="H10473" s="7" t="n">
        <v>0</v>
      </c>
      <c r="I10473" s="7" t="n">
        <v>-1106960712</v>
      </c>
    </row>
    <row r="10474" spans="1:9">
      <c r="A10474" t="s">
        <v>4</v>
      </c>
      <c r="B10474" s="4" t="s">
        <v>5</v>
      </c>
      <c r="C10474" s="4" t="s">
        <v>7</v>
      </c>
      <c r="D10474" s="4" t="s">
        <v>10</v>
      </c>
      <c r="E10474" s="4" t="s">
        <v>16</v>
      </c>
      <c r="F10474" s="4" t="s">
        <v>10</v>
      </c>
      <c r="G10474" s="4" t="s">
        <v>10</v>
      </c>
      <c r="H10474" s="4" t="s">
        <v>16</v>
      </c>
      <c r="I10474" s="4" t="s">
        <v>16</v>
      </c>
    </row>
    <row r="10475" spans="1:9">
      <c r="A10475" t="n">
        <v>98850</v>
      </c>
      <c r="B10475" s="90" t="n">
        <v>69</v>
      </c>
      <c r="C10475" s="7" t="n">
        <v>0</v>
      </c>
      <c r="D10475" s="7" t="n">
        <v>7</v>
      </c>
      <c r="E10475" s="7" t="n">
        <v>-1041235968</v>
      </c>
      <c r="F10475" s="7" t="n">
        <v>250</v>
      </c>
      <c r="G10475" s="7" t="n">
        <v>16</v>
      </c>
      <c r="H10475" s="7" t="n">
        <v>0</v>
      </c>
      <c r="I10475" s="7" t="n">
        <v>-1124744561</v>
      </c>
    </row>
    <row r="10476" spans="1:9">
      <c r="A10476" t="s">
        <v>4</v>
      </c>
      <c r="B10476" s="4" t="s">
        <v>5</v>
      </c>
      <c r="C10476" s="4" t="s">
        <v>7</v>
      </c>
      <c r="D10476" s="4" t="s">
        <v>10</v>
      </c>
      <c r="E10476" s="4" t="s">
        <v>16</v>
      </c>
      <c r="F10476" s="4" t="s">
        <v>16</v>
      </c>
      <c r="G10476" s="4" t="s">
        <v>16</v>
      </c>
      <c r="H10476" s="4" t="s">
        <v>16</v>
      </c>
      <c r="I10476" s="4" t="s">
        <v>10</v>
      </c>
      <c r="J10476" s="4" t="s">
        <v>7</v>
      </c>
    </row>
    <row r="10477" spans="1:9">
      <c r="A10477" t="n">
        <v>98870</v>
      </c>
      <c r="B10477" s="90" t="n">
        <v>69</v>
      </c>
      <c r="C10477" s="7" t="n">
        <v>3</v>
      </c>
      <c r="D10477" s="7" t="n">
        <v>0</v>
      </c>
      <c r="E10477" s="7" t="n">
        <v>1065353216</v>
      </c>
      <c r="F10477" s="7" t="n">
        <v>1065353216</v>
      </c>
      <c r="G10477" s="7" t="n">
        <v>1065353216</v>
      </c>
      <c r="H10477" s="7" t="n">
        <v>0</v>
      </c>
      <c r="I10477" s="7" t="n">
        <v>0</v>
      </c>
      <c r="J10477" s="7" t="n">
        <v>3</v>
      </c>
    </row>
    <row r="10478" spans="1:9">
      <c r="A10478" t="s">
        <v>4</v>
      </c>
      <c r="B10478" s="4" t="s">
        <v>5</v>
      </c>
      <c r="C10478" s="4" t="s">
        <v>7</v>
      </c>
      <c r="D10478" s="4" t="s">
        <v>10</v>
      </c>
      <c r="E10478" s="4" t="s">
        <v>16</v>
      </c>
      <c r="F10478" s="4" t="s">
        <v>16</v>
      </c>
      <c r="G10478" s="4" t="s">
        <v>16</v>
      </c>
      <c r="H10478" s="4" t="s">
        <v>16</v>
      </c>
      <c r="I10478" s="4" t="s">
        <v>10</v>
      </c>
      <c r="J10478" s="4" t="s">
        <v>7</v>
      </c>
    </row>
    <row r="10479" spans="1:9">
      <c r="A10479" t="n">
        <v>98893</v>
      </c>
      <c r="B10479" s="90" t="n">
        <v>69</v>
      </c>
      <c r="C10479" s="7" t="n">
        <v>3</v>
      </c>
      <c r="D10479" s="7" t="n">
        <v>7</v>
      </c>
      <c r="E10479" s="7" t="n">
        <v>1065353216</v>
      </c>
      <c r="F10479" s="7" t="n">
        <v>1065353216</v>
      </c>
      <c r="G10479" s="7" t="n">
        <v>1065353216</v>
      </c>
      <c r="H10479" s="7" t="n">
        <v>0</v>
      </c>
      <c r="I10479" s="7" t="n">
        <v>0</v>
      </c>
      <c r="J10479" s="7" t="n">
        <v>3</v>
      </c>
    </row>
    <row r="10480" spans="1:9">
      <c r="A10480" t="s">
        <v>4</v>
      </c>
      <c r="B10480" s="4" t="s">
        <v>5</v>
      </c>
      <c r="C10480" s="4" t="s">
        <v>7</v>
      </c>
      <c r="D10480" s="4" t="s">
        <v>10</v>
      </c>
      <c r="E10480" s="4" t="s">
        <v>16</v>
      </c>
      <c r="F10480" s="4" t="s">
        <v>16</v>
      </c>
      <c r="G10480" s="4" t="s">
        <v>16</v>
      </c>
      <c r="H10480" s="4" t="s">
        <v>16</v>
      </c>
      <c r="I10480" s="4" t="s">
        <v>10</v>
      </c>
      <c r="J10480" s="4" t="s">
        <v>7</v>
      </c>
    </row>
    <row r="10481" spans="1:10">
      <c r="A10481" t="n">
        <v>98916</v>
      </c>
      <c r="B10481" s="90" t="n">
        <v>69</v>
      </c>
      <c r="C10481" s="7" t="n">
        <v>3</v>
      </c>
      <c r="D10481" s="7" t="n">
        <v>0</v>
      </c>
      <c r="E10481" s="7" t="n">
        <v>1065353216</v>
      </c>
      <c r="F10481" s="7" t="n">
        <v>1065353216</v>
      </c>
      <c r="G10481" s="7" t="n">
        <v>1065353216</v>
      </c>
      <c r="H10481" s="7" t="n">
        <v>1065353216</v>
      </c>
      <c r="I10481" s="7" t="n">
        <v>500</v>
      </c>
      <c r="J10481" s="7" t="n">
        <v>3</v>
      </c>
    </row>
    <row r="10482" spans="1:10">
      <c r="A10482" t="s">
        <v>4</v>
      </c>
      <c r="B10482" s="4" t="s">
        <v>5</v>
      </c>
      <c r="C10482" s="4" t="s">
        <v>7</v>
      </c>
      <c r="D10482" s="4" t="s">
        <v>10</v>
      </c>
      <c r="E10482" s="4" t="s">
        <v>16</v>
      </c>
      <c r="F10482" s="4" t="s">
        <v>16</v>
      </c>
      <c r="G10482" s="4" t="s">
        <v>16</v>
      </c>
      <c r="H10482" s="4" t="s">
        <v>16</v>
      </c>
      <c r="I10482" s="4" t="s">
        <v>10</v>
      </c>
      <c r="J10482" s="4" t="s">
        <v>7</v>
      </c>
    </row>
    <row r="10483" spans="1:10">
      <c r="A10483" t="n">
        <v>98939</v>
      </c>
      <c r="B10483" s="90" t="n">
        <v>69</v>
      </c>
      <c r="C10483" s="7" t="n">
        <v>3</v>
      </c>
      <c r="D10483" s="7" t="n">
        <v>7</v>
      </c>
      <c r="E10483" s="7" t="n">
        <v>1065353216</v>
      </c>
      <c r="F10483" s="7" t="n">
        <v>1065353216</v>
      </c>
      <c r="G10483" s="7" t="n">
        <v>1065353216</v>
      </c>
      <c r="H10483" s="7" t="n">
        <v>1065353216</v>
      </c>
      <c r="I10483" s="7" t="n">
        <v>500</v>
      </c>
      <c r="J10483" s="7" t="n">
        <v>3</v>
      </c>
    </row>
    <row r="10484" spans="1:10">
      <c r="A10484" t="s">
        <v>4</v>
      </c>
      <c r="B10484" s="4" t="s">
        <v>5</v>
      </c>
      <c r="C10484" s="4" t="s">
        <v>10</v>
      </c>
    </row>
    <row r="10485" spans="1:10">
      <c r="A10485" t="n">
        <v>98962</v>
      </c>
      <c r="B10485" s="27" t="n">
        <v>16</v>
      </c>
      <c r="C10485" s="7" t="n">
        <v>800</v>
      </c>
    </row>
    <row r="10486" spans="1:10">
      <c r="A10486" t="s">
        <v>4</v>
      </c>
      <c r="B10486" s="4" t="s">
        <v>5</v>
      </c>
      <c r="C10486" s="4" t="s">
        <v>7</v>
      </c>
      <c r="D10486" s="4" t="s">
        <v>10</v>
      </c>
      <c r="E10486" s="4" t="s">
        <v>8</v>
      </c>
    </row>
    <row r="10487" spans="1:10">
      <c r="A10487" t="n">
        <v>98965</v>
      </c>
      <c r="B10487" s="32" t="n">
        <v>51</v>
      </c>
      <c r="C10487" s="7" t="n">
        <v>4</v>
      </c>
      <c r="D10487" s="7" t="n">
        <v>7</v>
      </c>
      <c r="E10487" s="7" t="s">
        <v>125</v>
      </c>
    </row>
    <row r="10488" spans="1:10">
      <c r="A10488" t="s">
        <v>4</v>
      </c>
      <c r="B10488" s="4" t="s">
        <v>5</v>
      </c>
      <c r="C10488" s="4" t="s">
        <v>10</v>
      </c>
    </row>
    <row r="10489" spans="1:10">
      <c r="A10489" t="n">
        <v>98979</v>
      </c>
      <c r="B10489" s="27" t="n">
        <v>16</v>
      </c>
      <c r="C10489" s="7" t="n">
        <v>0</v>
      </c>
    </row>
    <row r="10490" spans="1:10">
      <c r="A10490" t="s">
        <v>4</v>
      </c>
      <c r="B10490" s="4" t="s">
        <v>5</v>
      </c>
      <c r="C10490" s="4" t="s">
        <v>10</v>
      </c>
      <c r="D10490" s="4" t="s">
        <v>59</v>
      </c>
      <c r="E10490" s="4" t="s">
        <v>7</v>
      </c>
      <c r="F10490" s="4" t="s">
        <v>7</v>
      </c>
      <c r="G10490" s="4" t="s">
        <v>59</v>
      </c>
      <c r="H10490" s="4" t="s">
        <v>7</v>
      </c>
      <c r="I10490" s="4" t="s">
        <v>7</v>
      </c>
    </row>
    <row r="10491" spans="1:10">
      <c r="A10491" t="n">
        <v>98982</v>
      </c>
      <c r="B10491" s="37" t="n">
        <v>26</v>
      </c>
      <c r="C10491" s="7" t="n">
        <v>7</v>
      </c>
      <c r="D10491" s="7" t="s">
        <v>922</v>
      </c>
      <c r="E10491" s="7" t="n">
        <v>2</v>
      </c>
      <c r="F10491" s="7" t="n">
        <v>3</v>
      </c>
      <c r="G10491" s="7" t="s">
        <v>923</v>
      </c>
      <c r="H10491" s="7" t="n">
        <v>2</v>
      </c>
      <c r="I10491" s="7" t="n">
        <v>0</v>
      </c>
    </row>
    <row r="10492" spans="1:10">
      <c r="A10492" t="s">
        <v>4</v>
      </c>
      <c r="B10492" s="4" t="s">
        <v>5</v>
      </c>
    </row>
    <row r="10493" spans="1:10">
      <c r="A10493" t="n">
        <v>99126</v>
      </c>
      <c r="B10493" s="38" t="n">
        <v>28</v>
      </c>
    </row>
    <row r="10494" spans="1:10">
      <c r="A10494" t="s">
        <v>4</v>
      </c>
      <c r="B10494" s="4" t="s">
        <v>5</v>
      </c>
      <c r="C10494" s="4" t="s">
        <v>7</v>
      </c>
      <c r="D10494" s="4" t="s">
        <v>10</v>
      </c>
      <c r="E10494" s="4" t="s">
        <v>8</v>
      </c>
    </row>
    <row r="10495" spans="1:10">
      <c r="A10495" t="n">
        <v>99127</v>
      </c>
      <c r="B10495" s="32" t="n">
        <v>51</v>
      </c>
      <c r="C10495" s="7" t="n">
        <v>4</v>
      </c>
      <c r="D10495" s="7" t="n">
        <v>0</v>
      </c>
      <c r="E10495" s="7" t="s">
        <v>362</v>
      </c>
    </row>
    <row r="10496" spans="1:10">
      <c r="A10496" t="s">
        <v>4</v>
      </c>
      <c r="B10496" s="4" t="s">
        <v>5</v>
      </c>
      <c r="C10496" s="4" t="s">
        <v>10</v>
      </c>
    </row>
    <row r="10497" spans="1:10">
      <c r="A10497" t="n">
        <v>99140</v>
      </c>
      <c r="B10497" s="27" t="n">
        <v>16</v>
      </c>
      <c r="C10497" s="7" t="n">
        <v>0</v>
      </c>
    </row>
    <row r="10498" spans="1:10">
      <c r="A10498" t="s">
        <v>4</v>
      </c>
      <c r="B10498" s="4" t="s">
        <v>5</v>
      </c>
      <c r="C10498" s="4" t="s">
        <v>10</v>
      </c>
      <c r="D10498" s="4" t="s">
        <v>59</v>
      </c>
      <c r="E10498" s="4" t="s">
        <v>7</v>
      </c>
      <c r="F10498" s="4" t="s">
        <v>7</v>
      </c>
      <c r="G10498" s="4" t="s">
        <v>59</v>
      </c>
      <c r="H10498" s="4" t="s">
        <v>7</v>
      </c>
      <c r="I10498" s="4" t="s">
        <v>7</v>
      </c>
    </row>
    <row r="10499" spans="1:10">
      <c r="A10499" t="n">
        <v>99143</v>
      </c>
      <c r="B10499" s="37" t="n">
        <v>26</v>
      </c>
      <c r="C10499" s="7" t="n">
        <v>0</v>
      </c>
      <c r="D10499" s="7" t="s">
        <v>924</v>
      </c>
      <c r="E10499" s="7" t="n">
        <v>2</v>
      </c>
      <c r="F10499" s="7" t="n">
        <v>3</v>
      </c>
      <c r="G10499" s="7" t="s">
        <v>925</v>
      </c>
      <c r="H10499" s="7" t="n">
        <v>2</v>
      </c>
      <c r="I10499" s="7" t="n">
        <v>0</v>
      </c>
    </row>
    <row r="10500" spans="1:10">
      <c r="A10500" t="s">
        <v>4</v>
      </c>
      <c r="B10500" s="4" t="s">
        <v>5</v>
      </c>
    </row>
    <row r="10501" spans="1:10">
      <c r="A10501" t="n">
        <v>99292</v>
      </c>
      <c r="B10501" s="38" t="n">
        <v>28</v>
      </c>
    </row>
    <row r="10502" spans="1:10">
      <c r="A10502" t="s">
        <v>4</v>
      </c>
      <c r="B10502" s="4" t="s">
        <v>5</v>
      </c>
      <c r="C10502" s="4" t="s">
        <v>7</v>
      </c>
      <c r="D10502" s="4" t="s">
        <v>10</v>
      </c>
      <c r="E10502" s="4" t="s">
        <v>8</v>
      </c>
    </row>
    <row r="10503" spans="1:10">
      <c r="A10503" t="n">
        <v>99293</v>
      </c>
      <c r="B10503" s="32" t="n">
        <v>51</v>
      </c>
      <c r="C10503" s="7" t="n">
        <v>4</v>
      </c>
      <c r="D10503" s="7" t="n">
        <v>7</v>
      </c>
      <c r="E10503" s="7" t="s">
        <v>125</v>
      </c>
    </row>
    <row r="10504" spans="1:10">
      <c r="A10504" t="s">
        <v>4</v>
      </c>
      <c r="B10504" s="4" t="s">
        <v>5</v>
      </c>
      <c r="C10504" s="4" t="s">
        <v>10</v>
      </c>
    </row>
    <row r="10505" spans="1:10">
      <c r="A10505" t="n">
        <v>99307</v>
      </c>
      <c r="B10505" s="27" t="n">
        <v>16</v>
      </c>
      <c r="C10505" s="7" t="n">
        <v>0</v>
      </c>
    </row>
    <row r="10506" spans="1:10">
      <c r="A10506" t="s">
        <v>4</v>
      </c>
      <c r="B10506" s="4" t="s">
        <v>5</v>
      </c>
      <c r="C10506" s="4" t="s">
        <v>10</v>
      </c>
      <c r="D10506" s="4" t="s">
        <v>59</v>
      </c>
      <c r="E10506" s="4" t="s">
        <v>7</v>
      </c>
      <c r="F10506" s="4" t="s">
        <v>7</v>
      </c>
      <c r="G10506" s="4" t="s">
        <v>59</v>
      </c>
      <c r="H10506" s="4" t="s">
        <v>7</v>
      </c>
      <c r="I10506" s="4" t="s">
        <v>7</v>
      </c>
    </row>
    <row r="10507" spans="1:10">
      <c r="A10507" t="n">
        <v>99310</v>
      </c>
      <c r="B10507" s="37" t="n">
        <v>26</v>
      </c>
      <c r="C10507" s="7" t="n">
        <v>7</v>
      </c>
      <c r="D10507" s="7" t="s">
        <v>926</v>
      </c>
      <c r="E10507" s="7" t="n">
        <v>2</v>
      </c>
      <c r="F10507" s="7" t="n">
        <v>3</v>
      </c>
      <c r="G10507" s="7" t="s">
        <v>927</v>
      </c>
      <c r="H10507" s="7" t="n">
        <v>2</v>
      </c>
      <c r="I10507" s="7" t="n">
        <v>0</v>
      </c>
    </row>
    <row r="10508" spans="1:10">
      <c r="A10508" t="s">
        <v>4</v>
      </c>
      <c r="B10508" s="4" t="s">
        <v>5</v>
      </c>
    </row>
    <row r="10509" spans="1:10">
      <c r="A10509" t="n">
        <v>99412</v>
      </c>
      <c r="B10509" s="38" t="n">
        <v>28</v>
      </c>
    </row>
    <row r="10510" spans="1:10">
      <c r="A10510" t="s">
        <v>4</v>
      </c>
      <c r="B10510" s="4" t="s">
        <v>5</v>
      </c>
      <c r="C10510" s="4" t="s">
        <v>7</v>
      </c>
      <c r="D10510" s="4" t="s">
        <v>10</v>
      </c>
      <c r="E10510" s="4" t="s">
        <v>8</v>
      </c>
    </row>
    <row r="10511" spans="1:10">
      <c r="A10511" t="n">
        <v>99413</v>
      </c>
      <c r="B10511" s="32" t="n">
        <v>51</v>
      </c>
      <c r="C10511" s="7" t="n">
        <v>4</v>
      </c>
      <c r="D10511" s="7" t="n">
        <v>0</v>
      </c>
      <c r="E10511" s="7" t="s">
        <v>189</v>
      </c>
    </row>
    <row r="10512" spans="1:10">
      <c r="A10512" t="s">
        <v>4</v>
      </c>
      <c r="B10512" s="4" t="s">
        <v>5</v>
      </c>
      <c r="C10512" s="4" t="s">
        <v>10</v>
      </c>
    </row>
    <row r="10513" spans="1:9">
      <c r="A10513" t="n">
        <v>99427</v>
      </c>
      <c r="B10513" s="27" t="n">
        <v>16</v>
      </c>
      <c r="C10513" s="7" t="n">
        <v>0</v>
      </c>
    </row>
    <row r="10514" spans="1:9">
      <c r="A10514" t="s">
        <v>4</v>
      </c>
      <c r="B10514" s="4" t="s">
        <v>5</v>
      </c>
      <c r="C10514" s="4" t="s">
        <v>10</v>
      </c>
      <c r="D10514" s="4" t="s">
        <v>59</v>
      </c>
      <c r="E10514" s="4" t="s">
        <v>7</v>
      </c>
      <c r="F10514" s="4" t="s">
        <v>7</v>
      </c>
    </row>
    <row r="10515" spans="1:9">
      <c r="A10515" t="n">
        <v>99430</v>
      </c>
      <c r="B10515" s="37" t="n">
        <v>26</v>
      </c>
      <c r="C10515" s="7" t="n">
        <v>0</v>
      </c>
      <c r="D10515" s="7" t="s">
        <v>928</v>
      </c>
      <c r="E10515" s="7" t="n">
        <v>2</v>
      </c>
      <c r="F10515" s="7" t="n">
        <v>0</v>
      </c>
    </row>
    <row r="10516" spans="1:9">
      <c r="A10516" t="s">
        <v>4</v>
      </c>
      <c r="B10516" s="4" t="s">
        <v>5</v>
      </c>
    </row>
    <row r="10517" spans="1:9">
      <c r="A10517" t="n">
        <v>99467</v>
      </c>
      <c r="B10517" s="38" t="n">
        <v>28</v>
      </c>
    </row>
    <row r="10518" spans="1:9">
      <c r="A10518" t="s">
        <v>4</v>
      </c>
      <c r="B10518" s="4" t="s">
        <v>5</v>
      </c>
      <c r="C10518" s="4" t="s">
        <v>7</v>
      </c>
      <c r="D10518" s="4" t="s">
        <v>10</v>
      </c>
      <c r="E10518" s="4" t="s">
        <v>8</v>
      </c>
    </row>
    <row r="10519" spans="1:9">
      <c r="A10519" t="n">
        <v>99468</v>
      </c>
      <c r="B10519" s="32" t="n">
        <v>51</v>
      </c>
      <c r="C10519" s="7" t="n">
        <v>4</v>
      </c>
      <c r="D10519" s="7" t="n">
        <v>7</v>
      </c>
      <c r="E10519" s="7" t="s">
        <v>125</v>
      </c>
    </row>
    <row r="10520" spans="1:9">
      <c r="A10520" t="s">
        <v>4</v>
      </c>
      <c r="B10520" s="4" t="s">
        <v>5</v>
      </c>
      <c r="C10520" s="4" t="s">
        <v>10</v>
      </c>
    </row>
    <row r="10521" spans="1:9">
      <c r="A10521" t="n">
        <v>99482</v>
      </c>
      <c r="B10521" s="27" t="n">
        <v>16</v>
      </c>
      <c r="C10521" s="7" t="n">
        <v>0</v>
      </c>
    </row>
    <row r="10522" spans="1:9">
      <c r="A10522" t="s">
        <v>4</v>
      </c>
      <c r="B10522" s="4" t="s">
        <v>5</v>
      </c>
      <c r="C10522" s="4" t="s">
        <v>10</v>
      </c>
      <c r="D10522" s="4" t="s">
        <v>59</v>
      </c>
      <c r="E10522" s="4" t="s">
        <v>7</v>
      </c>
      <c r="F10522" s="4" t="s">
        <v>7</v>
      </c>
      <c r="G10522" s="4" t="s">
        <v>59</v>
      </c>
      <c r="H10522" s="4" t="s">
        <v>7</v>
      </c>
      <c r="I10522" s="4" t="s">
        <v>7</v>
      </c>
    </row>
    <row r="10523" spans="1:9">
      <c r="A10523" t="n">
        <v>99485</v>
      </c>
      <c r="B10523" s="37" t="n">
        <v>26</v>
      </c>
      <c r="C10523" s="7" t="n">
        <v>7</v>
      </c>
      <c r="D10523" s="7" t="s">
        <v>929</v>
      </c>
      <c r="E10523" s="7" t="n">
        <v>2</v>
      </c>
      <c r="F10523" s="7" t="n">
        <v>3</v>
      </c>
      <c r="G10523" s="7" t="s">
        <v>930</v>
      </c>
      <c r="H10523" s="7" t="n">
        <v>2</v>
      </c>
      <c r="I10523" s="7" t="n">
        <v>0</v>
      </c>
    </row>
    <row r="10524" spans="1:9">
      <c r="A10524" t="s">
        <v>4</v>
      </c>
      <c r="B10524" s="4" t="s">
        <v>5</v>
      </c>
    </row>
    <row r="10525" spans="1:9">
      <c r="A10525" t="n">
        <v>99562</v>
      </c>
      <c r="B10525" s="38" t="n">
        <v>28</v>
      </c>
    </row>
    <row r="10526" spans="1:9">
      <c r="A10526" t="s">
        <v>4</v>
      </c>
      <c r="B10526" s="4" t="s">
        <v>5</v>
      </c>
      <c r="C10526" s="4" t="s">
        <v>7</v>
      </c>
      <c r="D10526" s="4" t="s">
        <v>10</v>
      </c>
      <c r="E10526" s="4" t="s">
        <v>7</v>
      </c>
    </row>
    <row r="10527" spans="1:9">
      <c r="A10527" t="n">
        <v>99563</v>
      </c>
      <c r="B10527" s="17" t="n">
        <v>49</v>
      </c>
      <c r="C10527" s="7" t="n">
        <v>1</v>
      </c>
      <c r="D10527" s="7" t="n">
        <v>4000</v>
      </c>
      <c r="E10527" s="7" t="n">
        <v>0</v>
      </c>
    </row>
    <row r="10528" spans="1:9">
      <c r="A10528" t="s">
        <v>4</v>
      </c>
      <c r="B10528" s="4" t="s">
        <v>5</v>
      </c>
      <c r="C10528" s="4" t="s">
        <v>7</v>
      </c>
      <c r="D10528" s="4" t="s">
        <v>10</v>
      </c>
      <c r="E10528" s="4" t="s">
        <v>16</v>
      </c>
      <c r="F10528" s="4" t="s">
        <v>16</v>
      </c>
      <c r="G10528" s="4" t="s">
        <v>16</v>
      </c>
      <c r="H10528" s="4" t="s">
        <v>16</v>
      </c>
      <c r="I10528" s="4" t="s">
        <v>10</v>
      </c>
      <c r="J10528" s="4" t="s">
        <v>7</v>
      </c>
    </row>
    <row r="10529" spans="1:10">
      <c r="A10529" t="n">
        <v>99568</v>
      </c>
      <c r="B10529" s="90" t="n">
        <v>69</v>
      </c>
      <c r="C10529" s="7" t="n">
        <v>3</v>
      </c>
      <c r="D10529" s="7" t="n">
        <v>0</v>
      </c>
      <c r="E10529" s="7" t="n">
        <v>1065353216</v>
      </c>
      <c r="F10529" s="7" t="n">
        <v>1065353216</v>
      </c>
      <c r="G10529" s="7" t="n">
        <v>1065353216</v>
      </c>
      <c r="H10529" s="7" t="n">
        <v>0</v>
      </c>
      <c r="I10529" s="7" t="n">
        <v>2000</v>
      </c>
      <c r="J10529" s="7" t="n">
        <v>3</v>
      </c>
    </row>
    <row r="10530" spans="1:10">
      <c r="A10530" t="s">
        <v>4</v>
      </c>
      <c r="B10530" s="4" t="s">
        <v>5</v>
      </c>
      <c r="C10530" s="4" t="s">
        <v>7</v>
      </c>
      <c r="D10530" s="4" t="s">
        <v>10</v>
      </c>
      <c r="E10530" s="4" t="s">
        <v>16</v>
      </c>
      <c r="F10530" s="4" t="s">
        <v>16</v>
      </c>
      <c r="G10530" s="4" t="s">
        <v>16</v>
      </c>
      <c r="H10530" s="4" t="s">
        <v>16</v>
      </c>
      <c r="I10530" s="4" t="s">
        <v>10</v>
      </c>
      <c r="J10530" s="4" t="s">
        <v>7</v>
      </c>
    </row>
    <row r="10531" spans="1:10">
      <c r="A10531" t="n">
        <v>99591</v>
      </c>
      <c r="B10531" s="90" t="n">
        <v>69</v>
      </c>
      <c r="C10531" s="7" t="n">
        <v>3</v>
      </c>
      <c r="D10531" s="7" t="n">
        <v>7</v>
      </c>
      <c r="E10531" s="7" t="n">
        <v>1065353216</v>
      </c>
      <c r="F10531" s="7" t="n">
        <v>1065353216</v>
      </c>
      <c r="G10531" s="7" t="n">
        <v>1065353216</v>
      </c>
      <c r="H10531" s="7" t="n">
        <v>0</v>
      </c>
      <c r="I10531" s="7" t="n">
        <v>2000</v>
      </c>
      <c r="J10531" s="7" t="n">
        <v>3</v>
      </c>
    </row>
    <row r="10532" spans="1:10">
      <c r="A10532" t="s">
        <v>4</v>
      </c>
      <c r="B10532" s="4" t="s">
        <v>5</v>
      </c>
      <c r="C10532" s="4" t="s">
        <v>7</v>
      </c>
      <c r="D10532" s="4" t="s">
        <v>10</v>
      </c>
      <c r="E10532" s="4" t="s">
        <v>15</v>
      </c>
    </row>
    <row r="10533" spans="1:10">
      <c r="A10533" t="n">
        <v>99614</v>
      </c>
      <c r="B10533" s="41" t="n">
        <v>58</v>
      </c>
      <c r="C10533" s="7" t="n">
        <v>0</v>
      </c>
      <c r="D10533" s="7" t="n">
        <v>2000</v>
      </c>
      <c r="E10533" s="7" t="n">
        <v>1</v>
      </c>
    </row>
    <row r="10534" spans="1:10">
      <c r="A10534" t="s">
        <v>4</v>
      </c>
      <c r="B10534" s="4" t="s">
        <v>5</v>
      </c>
      <c r="C10534" s="4" t="s">
        <v>7</v>
      </c>
      <c r="D10534" s="4" t="s">
        <v>10</v>
      </c>
    </row>
    <row r="10535" spans="1:10">
      <c r="A10535" t="n">
        <v>99622</v>
      </c>
      <c r="B10535" s="41" t="n">
        <v>58</v>
      </c>
      <c r="C10535" s="7" t="n">
        <v>255</v>
      </c>
      <c r="D10535" s="7" t="n">
        <v>0</v>
      </c>
    </row>
    <row r="10536" spans="1:10">
      <c r="A10536" t="s">
        <v>4</v>
      </c>
      <c r="B10536" s="4" t="s">
        <v>5</v>
      </c>
      <c r="C10536" s="4" t="s">
        <v>7</v>
      </c>
      <c r="D10536" s="4" t="s">
        <v>10</v>
      </c>
      <c r="E10536" s="4" t="s">
        <v>10</v>
      </c>
      <c r="F10536" s="4" t="s">
        <v>7</v>
      </c>
    </row>
    <row r="10537" spans="1:10">
      <c r="A10537" t="n">
        <v>99626</v>
      </c>
      <c r="B10537" s="42" t="n">
        <v>25</v>
      </c>
      <c r="C10537" s="7" t="n">
        <v>1</v>
      </c>
      <c r="D10537" s="7" t="n">
        <v>65535</v>
      </c>
      <c r="E10537" s="7" t="n">
        <v>65535</v>
      </c>
      <c r="F10537" s="7" t="n">
        <v>0</v>
      </c>
    </row>
    <row r="10538" spans="1:10">
      <c r="A10538" t="s">
        <v>4</v>
      </c>
      <c r="B10538" s="4" t="s">
        <v>5</v>
      </c>
      <c r="C10538" s="4" t="s">
        <v>7</v>
      </c>
      <c r="D10538" s="4" t="s">
        <v>10</v>
      </c>
      <c r="E10538" s="4" t="s">
        <v>10</v>
      </c>
    </row>
    <row r="10539" spans="1:10">
      <c r="A10539" t="n">
        <v>99633</v>
      </c>
      <c r="B10539" s="42" t="n">
        <v>25</v>
      </c>
      <c r="C10539" s="7" t="n">
        <v>2</v>
      </c>
      <c r="D10539" s="7" t="n">
        <v>65535</v>
      </c>
      <c r="E10539" s="7" t="n">
        <v>65535</v>
      </c>
    </row>
    <row r="10540" spans="1:10">
      <c r="A10540" t="s">
        <v>4</v>
      </c>
      <c r="B10540" s="4" t="s">
        <v>5</v>
      </c>
      <c r="C10540" s="4" t="s">
        <v>7</v>
      </c>
      <c r="D10540" s="4" t="s">
        <v>10</v>
      </c>
    </row>
    <row r="10541" spans="1:10">
      <c r="A10541" t="n">
        <v>99639</v>
      </c>
      <c r="B10541" s="41" t="n">
        <v>58</v>
      </c>
      <c r="C10541" s="7" t="n">
        <v>11</v>
      </c>
      <c r="D10541" s="7" t="n">
        <v>300</v>
      </c>
    </row>
    <row r="10542" spans="1:10">
      <c r="A10542" t="s">
        <v>4</v>
      </c>
      <c r="B10542" s="4" t="s">
        <v>5</v>
      </c>
      <c r="C10542" s="4" t="s">
        <v>7</v>
      </c>
      <c r="D10542" s="4" t="s">
        <v>10</v>
      </c>
    </row>
    <row r="10543" spans="1:10">
      <c r="A10543" t="n">
        <v>99643</v>
      </c>
      <c r="B10543" s="41" t="n">
        <v>58</v>
      </c>
      <c r="C10543" s="7" t="n">
        <v>12</v>
      </c>
      <c r="D10543" s="7" t="n">
        <v>0</v>
      </c>
    </row>
    <row r="10544" spans="1:10">
      <c r="A10544" t="s">
        <v>4</v>
      </c>
      <c r="B10544" s="4" t="s">
        <v>5</v>
      </c>
      <c r="C10544" s="4" t="s">
        <v>7</v>
      </c>
      <c r="D10544" s="4" t="s">
        <v>10</v>
      </c>
    </row>
    <row r="10545" spans="1:10">
      <c r="A10545" t="n">
        <v>99647</v>
      </c>
      <c r="B10545" s="90" t="n">
        <v>69</v>
      </c>
      <c r="C10545" s="7" t="n">
        <v>1</v>
      </c>
      <c r="D10545" s="7" t="n">
        <v>0</v>
      </c>
    </row>
    <row r="10546" spans="1:10">
      <c r="A10546" t="s">
        <v>4</v>
      </c>
      <c r="B10546" s="4" t="s">
        <v>5</v>
      </c>
      <c r="C10546" s="4" t="s">
        <v>7</v>
      </c>
      <c r="D10546" s="4" t="s">
        <v>10</v>
      </c>
    </row>
    <row r="10547" spans="1:10">
      <c r="A10547" t="n">
        <v>99651</v>
      </c>
      <c r="B10547" s="90" t="n">
        <v>69</v>
      </c>
      <c r="C10547" s="7" t="n">
        <v>1</v>
      </c>
      <c r="D10547" s="7" t="n">
        <v>7</v>
      </c>
    </row>
    <row r="10548" spans="1:10">
      <c r="A10548" t="s">
        <v>4</v>
      </c>
      <c r="B10548" s="4" t="s">
        <v>5</v>
      </c>
      <c r="C10548" s="4" t="s">
        <v>7</v>
      </c>
      <c r="D10548" s="4" t="s">
        <v>7</v>
      </c>
    </row>
    <row r="10549" spans="1:10">
      <c r="A10549" t="n">
        <v>99655</v>
      </c>
      <c r="B10549" s="17" t="n">
        <v>49</v>
      </c>
      <c r="C10549" s="7" t="n">
        <v>2</v>
      </c>
      <c r="D10549" s="7" t="n">
        <v>0</v>
      </c>
    </row>
    <row r="10550" spans="1:10">
      <c r="A10550" t="s">
        <v>4</v>
      </c>
      <c r="B10550" s="4" t="s">
        <v>5</v>
      </c>
      <c r="C10550" s="4" t="s">
        <v>7</v>
      </c>
      <c r="D10550" s="4" t="s">
        <v>10</v>
      </c>
      <c r="E10550" s="4" t="s">
        <v>10</v>
      </c>
      <c r="F10550" s="4" t="s">
        <v>10</v>
      </c>
      <c r="G10550" s="4" t="s">
        <v>10</v>
      </c>
      <c r="H10550" s="4" t="s">
        <v>7</v>
      </c>
    </row>
    <row r="10551" spans="1:10">
      <c r="A10551" t="n">
        <v>99658</v>
      </c>
      <c r="B10551" s="42" t="n">
        <v>25</v>
      </c>
      <c r="C10551" s="7" t="n">
        <v>5</v>
      </c>
      <c r="D10551" s="7" t="n">
        <v>65535</v>
      </c>
      <c r="E10551" s="7" t="n">
        <v>500</v>
      </c>
      <c r="F10551" s="7" t="n">
        <v>800</v>
      </c>
      <c r="G10551" s="7" t="n">
        <v>140</v>
      </c>
      <c r="H10551" s="7" t="n">
        <v>0</v>
      </c>
    </row>
    <row r="10552" spans="1:10">
      <c r="A10552" t="s">
        <v>4</v>
      </c>
      <c r="B10552" s="4" t="s">
        <v>5</v>
      </c>
      <c r="C10552" s="4" t="s">
        <v>10</v>
      </c>
      <c r="D10552" s="4" t="s">
        <v>7</v>
      </c>
      <c r="E10552" s="4" t="s">
        <v>59</v>
      </c>
      <c r="F10552" s="4" t="s">
        <v>7</v>
      </c>
      <c r="G10552" s="4" t="s">
        <v>7</v>
      </c>
    </row>
    <row r="10553" spans="1:10">
      <c r="A10553" t="n">
        <v>99669</v>
      </c>
      <c r="B10553" s="43" t="n">
        <v>24</v>
      </c>
      <c r="C10553" s="7" t="n">
        <v>65533</v>
      </c>
      <c r="D10553" s="7" t="n">
        <v>11</v>
      </c>
      <c r="E10553" s="7" t="s">
        <v>931</v>
      </c>
      <c r="F10553" s="7" t="n">
        <v>2</v>
      </c>
      <c r="G10553" s="7" t="n">
        <v>0</v>
      </c>
    </row>
    <row r="10554" spans="1:10">
      <c r="A10554" t="s">
        <v>4</v>
      </c>
      <c r="B10554" s="4" t="s">
        <v>5</v>
      </c>
    </row>
    <row r="10555" spans="1:10">
      <c r="A10555" t="n">
        <v>99783</v>
      </c>
      <c r="B10555" s="38" t="n">
        <v>28</v>
      </c>
    </row>
    <row r="10556" spans="1:10">
      <c r="A10556" t="s">
        <v>4</v>
      </c>
      <c r="B10556" s="4" t="s">
        <v>5</v>
      </c>
      <c r="C10556" s="4" t="s">
        <v>7</v>
      </c>
    </row>
    <row r="10557" spans="1:10">
      <c r="A10557" t="n">
        <v>99784</v>
      </c>
      <c r="B10557" s="44" t="n">
        <v>27</v>
      </c>
      <c r="C10557" s="7" t="n">
        <v>0</v>
      </c>
    </row>
    <row r="10558" spans="1:10">
      <c r="A10558" t="s">
        <v>4</v>
      </c>
      <c r="B10558" s="4" t="s">
        <v>5</v>
      </c>
      <c r="C10558" s="4" t="s">
        <v>7</v>
      </c>
    </row>
    <row r="10559" spans="1:10">
      <c r="A10559" t="n">
        <v>99786</v>
      </c>
      <c r="B10559" s="44" t="n">
        <v>27</v>
      </c>
      <c r="C10559" s="7" t="n">
        <v>1</v>
      </c>
    </row>
    <row r="10560" spans="1:10">
      <c r="A10560" t="s">
        <v>4</v>
      </c>
      <c r="B10560" s="4" t="s">
        <v>5</v>
      </c>
      <c r="C10560" s="4" t="s">
        <v>7</v>
      </c>
      <c r="D10560" s="4" t="s">
        <v>10</v>
      </c>
      <c r="E10560" s="4" t="s">
        <v>10</v>
      </c>
      <c r="F10560" s="4" t="s">
        <v>10</v>
      </c>
      <c r="G10560" s="4" t="s">
        <v>10</v>
      </c>
      <c r="H10560" s="4" t="s">
        <v>7</v>
      </c>
    </row>
    <row r="10561" spans="1:8">
      <c r="A10561" t="n">
        <v>99788</v>
      </c>
      <c r="B10561" s="42" t="n">
        <v>25</v>
      </c>
      <c r="C10561" s="7" t="n">
        <v>5</v>
      </c>
      <c r="D10561" s="7" t="n">
        <v>65535</v>
      </c>
      <c r="E10561" s="7" t="n">
        <v>65535</v>
      </c>
      <c r="F10561" s="7" t="n">
        <v>65535</v>
      </c>
      <c r="G10561" s="7" t="n">
        <v>65535</v>
      </c>
      <c r="H10561" s="7" t="n">
        <v>0</v>
      </c>
    </row>
    <row r="10562" spans="1:8">
      <c r="A10562" t="s">
        <v>4</v>
      </c>
      <c r="B10562" s="4" t="s">
        <v>5</v>
      </c>
      <c r="C10562" s="4" t="s">
        <v>10</v>
      </c>
    </row>
    <row r="10563" spans="1:8">
      <c r="A10563" t="n">
        <v>99799</v>
      </c>
      <c r="B10563" s="27" t="n">
        <v>16</v>
      </c>
      <c r="C10563" s="7" t="n">
        <v>500</v>
      </c>
    </row>
    <row r="10564" spans="1:8">
      <c r="A10564" t="s">
        <v>4</v>
      </c>
      <c r="B10564" s="4" t="s">
        <v>5</v>
      </c>
      <c r="C10564" s="4" t="s">
        <v>7</v>
      </c>
      <c r="D10564" s="4" t="s">
        <v>10</v>
      </c>
      <c r="E10564" s="4" t="s">
        <v>15</v>
      </c>
      <c r="F10564" s="4" t="s">
        <v>10</v>
      </c>
      <c r="G10564" s="4" t="s">
        <v>16</v>
      </c>
      <c r="H10564" s="4" t="s">
        <v>16</v>
      </c>
      <c r="I10564" s="4" t="s">
        <v>10</v>
      </c>
      <c r="J10564" s="4" t="s">
        <v>10</v>
      </c>
      <c r="K10564" s="4" t="s">
        <v>16</v>
      </c>
      <c r="L10564" s="4" t="s">
        <v>16</v>
      </c>
      <c r="M10564" s="4" t="s">
        <v>16</v>
      </c>
      <c r="N10564" s="4" t="s">
        <v>16</v>
      </c>
      <c r="O10564" s="4" t="s">
        <v>8</v>
      </c>
    </row>
    <row r="10565" spans="1:8">
      <c r="A10565" t="n">
        <v>99802</v>
      </c>
      <c r="B10565" s="18" t="n">
        <v>50</v>
      </c>
      <c r="C10565" s="7" t="n">
        <v>0</v>
      </c>
      <c r="D10565" s="7" t="n">
        <v>12101</v>
      </c>
      <c r="E10565" s="7" t="n">
        <v>1</v>
      </c>
      <c r="F10565" s="7" t="n">
        <v>0</v>
      </c>
      <c r="G10565" s="7" t="n">
        <v>0</v>
      </c>
      <c r="H10565" s="7" t="n">
        <v>0</v>
      </c>
      <c r="I10565" s="7" t="n">
        <v>0</v>
      </c>
      <c r="J10565" s="7" t="n">
        <v>65533</v>
      </c>
      <c r="K10565" s="7" t="n">
        <v>0</v>
      </c>
      <c r="L10565" s="7" t="n">
        <v>0</v>
      </c>
      <c r="M10565" s="7" t="n">
        <v>0</v>
      </c>
      <c r="N10565" s="7" t="n">
        <v>0</v>
      </c>
      <c r="O10565" s="7" t="s">
        <v>20</v>
      </c>
    </row>
    <row r="10566" spans="1:8">
      <c r="A10566" t="s">
        <v>4</v>
      </c>
      <c r="B10566" s="4" t="s">
        <v>5</v>
      </c>
      <c r="C10566" s="4" t="s">
        <v>7</v>
      </c>
      <c r="D10566" s="4" t="s">
        <v>10</v>
      </c>
      <c r="E10566" s="4" t="s">
        <v>10</v>
      </c>
      <c r="F10566" s="4" t="s">
        <v>10</v>
      </c>
      <c r="G10566" s="4" t="s">
        <v>10</v>
      </c>
      <c r="H10566" s="4" t="s">
        <v>7</v>
      </c>
    </row>
    <row r="10567" spans="1:8">
      <c r="A10567" t="n">
        <v>99841</v>
      </c>
      <c r="B10567" s="42" t="n">
        <v>25</v>
      </c>
      <c r="C10567" s="7" t="n">
        <v>5</v>
      </c>
      <c r="D10567" s="7" t="n">
        <v>65535</v>
      </c>
      <c r="E10567" s="7" t="n">
        <v>65535</v>
      </c>
      <c r="F10567" s="7" t="n">
        <v>65535</v>
      </c>
      <c r="G10567" s="7" t="n">
        <v>65535</v>
      </c>
      <c r="H10567" s="7" t="n">
        <v>0</v>
      </c>
    </row>
    <row r="10568" spans="1:8">
      <c r="A10568" t="s">
        <v>4</v>
      </c>
      <c r="B10568" s="4" t="s">
        <v>5</v>
      </c>
      <c r="C10568" s="4" t="s">
        <v>10</v>
      </c>
      <c r="D10568" s="4" t="s">
        <v>7</v>
      </c>
      <c r="E10568" s="4" t="s">
        <v>7</v>
      </c>
      <c r="F10568" s="4" t="s">
        <v>59</v>
      </c>
      <c r="G10568" s="4" t="s">
        <v>7</v>
      </c>
      <c r="H10568" s="4" t="s">
        <v>7</v>
      </c>
    </row>
    <row r="10569" spans="1:8">
      <c r="A10569" t="n">
        <v>99852</v>
      </c>
      <c r="B10569" s="43" t="n">
        <v>24</v>
      </c>
      <c r="C10569" s="7" t="n">
        <v>65533</v>
      </c>
      <c r="D10569" s="7" t="n">
        <v>11</v>
      </c>
      <c r="E10569" s="7" t="n">
        <v>6</v>
      </c>
      <c r="F10569" s="7" t="s">
        <v>932</v>
      </c>
      <c r="G10569" s="7" t="n">
        <v>2</v>
      </c>
      <c r="H10569" s="7" t="n">
        <v>0</v>
      </c>
    </row>
    <row r="10570" spans="1:8">
      <c r="A10570" t="s">
        <v>4</v>
      </c>
      <c r="B10570" s="4" t="s">
        <v>5</v>
      </c>
    </row>
    <row r="10571" spans="1:8">
      <c r="A10571" t="n">
        <v>99891</v>
      </c>
      <c r="B10571" s="38" t="n">
        <v>28</v>
      </c>
    </row>
    <row r="10572" spans="1:8">
      <c r="A10572" t="s">
        <v>4</v>
      </c>
      <c r="B10572" s="4" t="s">
        <v>5</v>
      </c>
      <c r="C10572" s="4" t="s">
        <v>7</v>
      </c>
    </row>
    <row r="10573" spans="1:8">
      <c r="A10573" t="n">
        <v>99892</v>
      </c>
      <c r="B10573" s="44" t="n">
        <v>27</v>
      </c>
      <c r="C10573" s="7" t="n">
        <v>0</v>
      </c>
    </row>
    <row r="10574" spans="1:8">
      <c r="A10574" t="s">
        <v>4</v>
      </c>
      <c r="B10574" s="4" t="s">
        <v>5</v>
      </c>
      <c r="C10574" s="4" t="s">
        <v>7</v>
      </c>
    </row>
    <row r="10575" spans="1:8">
      <c r="A10575" t="n">
        <v>99894</v>
      </c>
      <c r="B10575" s="44" t="n">
        <v>27</v>
      </c>
      <c r="C10575" s="7" t="n">
        <v>1</v>
      </c>
    </row>
    <row r="10576" spans="1:8">
      <c r="A10576" t="s">
        <v>4</v>
      </c>
      <c r="B10576" s="4" t="s">
        <v>5</v>
      </c>
      <c r="C10576" s="4" t="s">
        <v>7</v>
      </c>
      <c r="D10576" s="4" t="s">
        <v>10</v>
      </c>
      <c r="E10576" s="4" t="s">
        <v>10</v>
      </c>
      <c r="F10576" s="4" t="s">
        <v>10</v>
      </c>
      <c r="G10576" s="4" t="s">
        <v>10</v>
      </c>
      <c r="H10576" s="4" t="s">
        <v>7</v>
      </c>
    </row>
    <row r="10577" spans="1:15">
      <c r="A10577" t="n">
        <v>99896</v>
      </c>
      <c r="B10577" s="42" t="n">
        <v>25</v>
      </c>
      <c r="C10577" s="7" t="n">
        <v>5</v>
      </c>
      <c r="D10577" s="7" t="n">
        <v>65535</v>
      </c>
      <c r="E10577" s="7" t="n">
        <v>65535</v>
      </c>
      <c r="F10577" s="7" t="n">
        <v>65535</v>
      </c>
      <c r="G10577" s="7" t="n">
        <v>65535</v>
      </c>
      <c r="H10577" s="7" t="n">
        <v>0</v>
      </c>
    </row>
    <row r="10578" spans="1:15">
      <c r="A10578" t="s">
        <v>4</v>
      </c>
      <c r="B10578" s="4" t="s">
        <v>5</v>
      </c>
      <c r="C10578" s="4" t="s">
        <v>10</v>
      </c>
    </row>
    <row r="10579" spans="1:15">
      <c r="A10579" t="n">
        <v>99907</v>
      </c>
      <c r="B10579" s="27" t="n">
        <v>16</v>
      </c>
      <c r="C10579" s="7" t="n">
        <v>300</v>
      </c>
    </row>
    <row r="10580" spans="1:15">
      <c r="A10580" t="s">
        <v>4</v>
      </c>
      <c r="B10580" s="4" t="s">
        <v>5</v>
      </c>
      <c r="C10580" s="4" t="s">
        <v>7</v>
      </c>
      <c r="D10580" s="4" t="s">
        <v>10</v>
      </c>
      <c r="E10580" s="4" t="s">
        <v>10</v>
      </c>
      <c r="F10580" s="4" t="s">
        <v>10</v>
      </c>
      <c r="G10580" s="4" t="s">
        <v>16</v>
      </c>
    </row>
    <row r="10581" spans="1:15">
      <c r="A10581" t="n">
        <v>99910</v>
      </c>
      <c r="B10581" s="79" t="n">
        <v>95</v>
      </c>
      <c r="C10581" s="7" t="n">
        <v>6</v>
      </c>
      <c r="D10581" s="7" t="n">
        <v>0</v>
      </c>
      <c r="E10581" s="7" t="n">
        <v>7</v>
      </c>
      <c r="F10581" s="7" t="n">
        <v>500</v>
      </c>
      <c r="G10581" s="7" t="n">
        <v>0</v>
      </c>
    </row>
    <row r="10582" spans="1:15">
      <c r="A10582" t="s">
        <v>4</v>
      </c>
      <c r="B10582" s="4" t="s">
        <v>5</v>
      </c>
      <c r="C10582" s="4" t="s">
        <v>7</v>
      </c>
      <c r="D10582" s="4" t="s">
        <v>10</v>
      </c>
    </row>
    <row r="10583" spans="1:15">
      <c r="A10583" t="n">
        <v>99922</v>
      </c>
      <c r="B10583" s="79" t="n">
        <v>95</v>
      </c>
      <c r="C10583" s="7" t="n">
        <v>7</v>
      </c>
      <c r="D10583" s="7" t="n">
        <v>0</v>
      </c>
    </row>
    <row r="10584" spans="1:15">
      <c r="A10584" t="s">
        <v>4</v>
      </c>
      <c r="B10584" s="4" t="s">
        <v>5</v>
      </c>
      <c r="C10584" s="4" t="s">
        <v>7</v>
      </c>
      <c r="D10584" s="4" t="s">
        <v>10</v>
      </c>
    </row>
    <row r="10585" spans="1:15">
      <c r="A10585" t="n">
        <v>99926</v>
      </c>
      <c r="B10585" s="79" t="n">
        <v>95</v>
      </c>
      <c r="C10585" s="7" t="n">
        <v>9</v>
      </c>
      <c r="D10585" s="7" t="n">
        <v>0</v>
      </c>
    </row>
    <row r="10586" spans="1:15">
      <c r="A10586" t="s">
        <v>4</v>
      </c>
      <c r="B10586" s="4" t="s">
        <v>5</v>
      </c>
      <c r="C10586" s="4" t="s">
        <v>7</v>
      </c>
      <c r="D10586" s="4" t="s">
        <v>10</v>
      </c>
    </row>
    <row r="10587" spans="1:15">
      <c r="A10587" t="n">
        <v>99930</v>
      </c>
      <c r="B10587" s="79" t="n">
        <v>95</v>
      </c>
      <c r="C10587" s="7" t="n">
        <v>8</v>
      </c>
      <c r="D10587" s="7" t="n">
        <v>0</v>
      </c>
    </row>
    <row r="10588" spans="1:15">
      <c r="A10588" t="s">
        <v>4</v>
      </c>
      <c r="B10588" s="4" t="s">
        <v>5</v>
      </c>
      <c r="C10588" s="4" t="s">
        <v>10</v>
      </c>
    </row>
    <row r="10589" spans="1:15">
      <c r="A10589" t="n">
        <v>99934</v>
      </c>
      <c r="B10589" s="27" t="n">
        <v>16</v>
      </c>
      <c r="C10589" s="7" t="n">
        <v>500</v>
      </c>
    </row>
    <row r="10590" spans="1:15">
      <c r="A10590" t="s">
        <v>4</v>
      </c>
      <c r="B10590" s="4" t="s">
        <v>5</v>
      </c>
      <c r="C10590" s="4" t="s">
        <v>7</v>
      </c>
      <c r="D10590" s="4" t="s">
        <v>7</v>
      </c>
      <c r="E10590" s="4" t="s">
        <v>7</v>
      </c>
      <c r="F10590" s="4" t="s">
        <v>7</v>
      </c>
      <c r="G10590" s="4" t="s">
        <v>16</v>
      </c>
      <c r="H10590" s="4" t="s">
        <v>7</v>
      </c>
      <c r="I10590" s="4" t="s">
        <v>7</v>
      </c>
      <c r="J10590" s="4" t="s">
        <v>7</v>
      </c>
    </row>
    <row r="10591" spans="1:15">
      <c r="A10591" t="n">
        <v>99937</v>
      </c>
      <c r="B10591" s="80" t="n">
        <v>18</v>
      </c>
      <c r="C10591" s="7" t="n">
        <v>9</v>
      </c>
      <c r="D10591" s="7" t="n">
        <v>35</v>
      </c>
      <c r="E10591" s="7" t="n">
        <v>9</v>
      </c>
      <c r="F10591" s="7" t="n">
        <v>0</v>
      </c>
      <c r="G10591" s="7" t="n">
        <v>1</v>
      </c>
      <c r="H10591" s="7" t="n">
        <v>13</v>
      </c>
      <c r="I10591" s="7" t="n">
        <v>19</v>
      </c>
      <c r="J10591" s="7" t="n">
        <v>1</v>
      </c>
    </row>
    <row r="10592" spans="1:15">
      <c r="A10592" t="s">
        <v>4</v>
      </c>
      <c r="B10592" s="4" t="s">
        <v>5</v>
      </c>
      <c r="C10592" s="4" t="s">
        <v>7</v>
      </c>
      <c r="D10592" s="4" t="s">
        <v>10</v>
      </c>
      <c r="E10592" s="4" t="s">
        <v>7</v>
      </c>
    </row>
    <row r="10593" spans="1:10">
      <c r="A10593" t="n">
        <v>99949</v>
      </c>
      <c r="B10593" s="29" t="n">
        <v>36</v>
      </c>
      <c r="C10593" s="7" t="n">
        <v>9</v>
      </c>
      <c r="D10593" s="7" t="n">
        <v>0</v>
      </c>
      <c r="E10593" s="7" t="n">
        <v>0</v>
      </c>
    </row>
    <row r="10594" spans="1:10">
      <c r="A10594" t="s">
        <v>4</v>
      </c>
      <c r="B10594" s="4" t="s">
        <v>5</v>
      </c>
      <c r="C10594" s="4" t="s">
        <v>7</v>
      </c>
      <c r="D10594" s="4" t="s">
        <v>10</v>
      </c>
      <c r="E10594" s="4" t="s">
        <v>7</v>
      </c>
    </row>
    <row r="10595" spans="1:10">
      <c r="A10595" t="n">
        <v>99954</v>
      </c>
      <c r="B10595" s="29" t="n">
        <v>36</v>
      </c>
      <c r="C10595" s="7" t="n">
        <v>9</v>
      </c>
      <c r="D10595" s="7" t="n">
        <v>7</v>
      </c>
      <c r="E10595" s="7" t="n">
        <v>0</v>
      </c>
    </row>
    <row r="10596" spans="1:10">
      <c r="A10596" t="s">
        <v>4</v>
      </c>
      <c r="B10596" s="4" t="s">
        <v>5</v>
      </c>
      <c r="C10596" s="4" t="s">
        <v>10</v>
      </c>
    </row>
    <row r="10597" spans="1:10">
      <c r="A10597" t="n">
        <v>99959</v>
      </c>
      <c r="B10597" s="11" t="n">
        <v>12</v>
      </c>
      <c r="C10597" s="7" t="n">
        <v>10836</v>
      </c>
    </row>
    <row r="10598" spans="1:10">
      <c r="A10598" t="s">
        <v>4</v>
      </c>
      <c r="B10598" s="4" t="s">
        <v>5</v>
      </c>
      <c r="C10598" s="4" t="s">
        <v>7</v>
      </c>
      <c r="D10598" s="4" t="s">
        <v>8</v>
      </c>
      <c r="E10598" s="4" t="s">
        <v>10</v>
      </c>
    </row>
    <row r="10599" spans="1:10">
      <c r="A10599" t="n">
        <v>99962</v>
      </c>
      <c r="B10599" s="20" t="n">
        <v>94</v>
      </c>
      <c r="C10599" s="7" t="n">
        <v>1</v>
      </c>
      <c r="D10599" s="7" t="s">
        <v>918</v>
      </c>
      <c r="E10599" s="7" t="n">
        <v>1</v>
      </c>
    </row>
    <row r="10600" spans="1:10">
      <c r="A10600" t="s">
        <v>4</v>
      </c>
      <c r="B10600" s="4" t="s">
        <v>5</v>
      </c>
      <c r="C10600" s="4" t="s">
        <v>7</v>
      </c>
      <c r="D10600" s="4" t="s">
        <v>8</v>
      </c>
      <c r="E10600" s="4" t="s">
        <v>10</v>
      </c>
    </row>
    <row r="10601" spans="1:10">
      <c r="A10601" t="n">
        <v>99972</v>
      </c>
      <c r="B10601" s="20" t="n">
        <v>94</v>
      </c>
      <c r="C10601" s="7" t="n">
        <v>1</v>
      </c>
      <c r="D10601" s="7" t="s">
        <v>918</v>
      </c>
      <c r="E10601" s="7" t="n">
        <v>2</v>
      </c>
    </row>
    <row r="10602" spans="1:10">
      <c r="A10602" t="s">
        <v>4</v>
      </c>
      <c r="B10602" s="4" t="s">
        <v>5</v>
      </c>
      <c r="C10602" s="4" t="s">
        <v>7</v>
      </c>
      <c r="D10602" s="4" t="s">
        <v>8</v>
      </c>
      <c r="E10602" s="4" t="s">
        <v>10</v>
      </c>
    </row>
    <row r="10603" spans="1:10">
      <c r="A10603" t="n">
        <v>99982</v>
      </c>
      <c r="B10603" s="20" t="n">
        <v>94</v>
      </c>
      <c r="C10603" s="7" t="n">
        <v>0</v>
      </c>
      <c r="D10603" s="7" t="s">
        <v>918</v>
      </c>
      <c r="E10603" s="7" t="n">
        <v>4</v>
      </c>
    </row>
    <row r="10604" spans="1:10">
      <c r="A10604" t="s">
        <v>4</v>
      </c>
      <c r="B10604" s="4" t="s">
        <v>5</v>
      </c>
      <c r="C10604" s="4" t="s">
        <v>7</v>
      </c>
      <c r="D10604" s="4" t="s">
        <v>8</v>
      </c>
      <c r="E10604" s="4" t="s">
        <v>10</v>
      </c>
    </row>
    <row r="10605" spans="1:10">
      <c r="A10605" t="n">
        <v>99992</v>
      </c>
      <c r="B10605" s="20" t="n">
        <v>94</v>
      </c>
      <c r="C10605" s="7" t="n">
        <v>1</v>
      </c>
      <c r="D10605" s="7" t="s">
        <v>885</v>
      </c>
      <c r="E10605" s="7" t="n">
        <v>1</v>
      </c>
    </row>
    <row r="10606" spans="1:10">
      <c r="A10606" t="s">
        <v>4</v>
      </c>
      <c r="B10606" s="4" t="s">
        <v>5</v>
      </c>
      <c r="C10606" s="4" t="s">
        <v>7</v>
      </c>
      <c r="D10606" s="4" t="s">
        <v>8</v>
      </c>
      <c r="E10606" s="4" t="s">
        <v>10</v>
      </c>
    </row>
    <row r="10607" spans="1:10">
      <c r="A10607" t="n">
        <v>100005</v>
      </c>
      <c r="B10607" s="20" t="n">
        <v>94</v>
      </c>
      <c r="C10607" s="7" t="n">
        <v>1</v>
      </c>
      <c r="D10607" s="7" t="s">
        <v>885</v>
      </c>
      <c r="E10607" s="7" t="n">
        <v>2</v>
      </c>
    </row>
    <row r="10608" spans="1:10">
      <c r="A10608" t="s">
        <v>4</v>
      </c>
      <c r="B10608" s="4" t="s">
        <v>5</v>
      </c>
      <c r="C10608" s="4" t="s">
        <v>7</v>
      </c>
      <c r="D10608" s="4" t="s">
        <v>8</v>
      </c>
      <c r="E10608" s="4" t="s">
        <v>10</v>
      </c>
    </row>
    <row r="10609" spans="1:5">
      <c r="A10609" t="n">
        <v>100018</v>
      </c>
      <c r="B10609" s="20" t="n">
        <v>94</v>
      </c>
      <c r="C10609" s="7" t="n">
        <v>0</v>
      </c>
      <c r="D10609" s="7" t="s">
        <v>885</v>
      </c>
      <c r="E10609" s="7" t="n">
        <v>4</v>
      </c>
    </row>
    <row r="10610" spans="1:5">
      <c r="A10610" t="s">
        <v>4</v>
      </c>
      <c r="B10610" s="4" t="s">
        <v>5</v>
      </c>
      <c r="C10610" s="4" t="s">
        <v>7</v>
      </c>
      <c r="D10610" s="4" t="s">
        <v>8</v>
      </c>
      <c r="E10610" s="4" t="s">
        <v>10</v>
      </c>
    </row>
    <row r="10611" spans="1:5">
      <c r="A10611" t="n">
        <v>100031</v>
      </c>
      <c r="B10611" s="20" t="n">
        <v>94</v>
      </c>
      <c r="C10611" s="7" t="n">
        <v>1</v>
      </c>
      <c r="D10611" s="7" t="s">
        <v>886</v>
      </c>
      <c r="E10611" s="7" t="n">
        <v>1</v>
      </c>
    </row>
    <row r="10612" spans="1:5">
      <c r="A10612" t="s">
        <v>4</v>
      </c>
      <c r="B10612" s="4" t="s">
        <v>5</v>
      </c>
      <c r="C10612" s="4" t="s">
        <v>7</v>
      </c>
      <c r="D10612" s="4" t="s">
        <v>8</v>
      </c>
      <c r="E10612" s="4" t="s">
        <v>10</v>
      </c>
    </row>
    <row r="10613" spans="1:5">
      <c r="A10613" t="n">
        <v>100044</v>
      </c>
      <c r="B10613" s="20" t="n">
        <v>94</v>
      </c>
      <c r="C10613" s="7" t="n">
        <v>1</v>
      </c>
      <c r="D10613" s="7" t="s">
        <v>886</v>
      </c>
      <c r="E10613" s="7" t="n">
        <v>2</v>
      </c>
    </row>
    <row r="10614" spans="1:5">
      <c r="A10614" t="s">
        <v>4</v>
      </c>
      <c r="B10614" s="4" t="s">
        <v>5</v>
      </c>
      <c r="C10614" s="4" t="s">
        <v>7</v>
      </c>
      <c r="D10614" s="4" t="s">
        <v>8</v>
      </c>
      <c r="E10614" s="4" t="s">
        <v>10</v>
      </c>
    </row>
    <row r="10615" spans="1:5">
      <c r="A10615" t="n">
        <v>100057</v>
      </c>
      <c r="B10615" s="20" t="n">
        <v>94</v>
      </c>
      <c r="C10615" s="7" t="n">
        <v>0</v>
      </c>
      <c r="D10615" s="7" t="s">
        <v>886</v>
      </c>
      <c r="E10615" s="7" t="n">
        <v>4</v>
      </c>
    </row>
    <row r="10616" spans="1:5">
      <c r="A10616" t="s">
        <v>4</v>
      </c>
      <c r="B10616" s="4" t="s">
        <v>5</v>
      </c>
      <c r="C10616" s="4" t="s">
        <v>7</v>
      </c>
    </row>
    <row r="10617" spans="1:5">
      <c r="A10617" t="n">
        <v>100070</v>
      </c>
      <c r="B10617" s="17" t="n">
        <v>49</v>
      </c>
      <c r="C10617" s="7" t="n">
        <v>7</v>
      </c>
    </row>
    <row r="10618" spans="1:5">
      <c r="A10618" t="s">
        <v>4</v>
      </c>
      <c r="B10618" s="4" t="s">
        <v>5</v>
      </c>
      <c r="C10618" s="4" t="s">
        <v>10</v>
      </c>
      <c r="D10618" s="4" t="s">
        <v>15</v>
      </c>
      <c r="E10618" s="4" t="s">
        <v>15</v>
      </c>
      <c r="F10618" s="4" t="s">
        <v>15</v>
      </c>
      <c r="G10618" s="4" t="s">
        <v>15</v>
      </c>
    </row>
    <row r="10619" spans="1:5">
      <c r="A10619" t="n">
        <v>100072</v>
      </c>
      <c r="B10619" s="26" t="n">
        <v>46</v>
      </c>
      <c r="C10619" s="7" t="n">
        <v>61456</v>
      </c>
      <c r="D10619" s="7" t="n">
        <v>0</v>
      </c>
      <c r="E10619" s="7" t="n">
        <v>0</v>
      </c>
      <c r="F10619" s="7" t="n">
        <v>0</v>
      </c>
      <c r="G10619" s="7" t="n">
        <v>0</v>
      </c>
    </row>
    <row r="10620" spans="1:5">
      <c r="A10620" t="s">
        <v>4</v>
      </c>
      <c r="B10620" s="4" t="s">
        <v>5</v>
      </c>
      <c r="C10620" s="4" t="s">
        <v>7</v>
      </c>
      <c r="D10620" s="4" t="s">
        <v>10</v>
      </c>
    </row>
    <row r="10621" spans="1:5">
      <c r="A10621" t="n">
        <v>100091</v>
      </c>
      <c r="B10621" s="8" t="n">
        <v>162</v>
      </c>
      <c r="C10621" s="7" t="n">
        <v>1</v>
      </c>
      <c r="D10621" s="7" t="n">
        <v>0</v>
      </c>
    </row>
    <row r="10622" spans="1:5">
      <c r="A10622" t="s">
        <v>4</v>
      </c>
      <c r="B10622" s="4" t="s">
        <v>5</v>
      </c>
    </row>
    <row r="10623" spans="1:5">
      <c r="A10623" t="n">
        <v>100095</v>
      </c>
      <c r="B10623" s="5" t="n">
        <v>1</v>
      </c>
    </row>
    <row r="10624" spans="1:5" s="3" customFormat="1" customHeight="0">
      <c r="A10624" s="3" t="s">
        <v>2</v>
      </c>
      <c r="B10624" s="3" t="s">
        <v>933</v>
      </c>
    </row>
    <row r="10625" spans="1:7">
      <c r="A10625" t="s">
        <v>4</v>
      </c>
      <c r="B10625" s="4" t="s">
        <v>5</v>
      </c>
      <c r="C10625" s="4" t="s">
        <v>7</v>
      </c>
      <c r="D10625" s="4" t="s">
        <v>7</v>
      </c>
      <c r="E10625" s="4" t="s">
        <v>7</v>
      </c>
      <c r="F10625" s="4" t="s">
        <v>7</v>
      </c>
    </row>
    <row r="10626" spans="1:7">
      <c r="A10626" t="n">
        <v>100096</v>
      </c>
      <c r="B10626" s="15" t="n">
        <v>14</v>
      </c>
      <c r="C10626" s="7" t="n">
        <v>2</v>
      </c>
      <c r="D10626" s="7" t="n">
        <v>0</v>
      </c>
      <c r="E10626" s="7" t="n">
        <v>0</v>
      </c>
      <c r="F10626" s="7" t="n">
        <v>0</v>
      </c>
    </row>
    <row r="10627" spans="1:7">
      <c r="A10627" t="s">
        <v>4</v>
      </c>
      <c r="B10627" s="4" t="s">
        <v>5</v>
      </c>
      <c r="C10627" s="4" t="s">
        <v>7</v>
      </c>
      <c r="D10627" s="13" t="s">
        <v>12</v>
      </c>
      <c r="E10627" s="4" t="s">
        <v>5</v>
      </c>
      <c r="F10627" s="4" t="s">
        <v>7</v>
      </c>
      <c r="G10627" s="4" t="s">
        <v>10</v>
      </c>
      <c r="H10627" s="13" t="s">
        <v>13</v>
      </c>
      <c r="I10627" s="4" t="s">
        <v>7</v>
      </c>
      <c r="J10627" s="4" t="s">
        <v>16</v>
      </c>
      <c r="K10627" s="4" t="s">
        <v>7</v>
      </c>
      <c r="L10627" s="4" t="s">
        <v>7</v>
      </c>
      <c r="M10627" s="13" t="s">
        <v>12</v>
      </c>
      <c r="N10627" s="4" t="s">
        <v>5</v>
      </c>
      <c r="O10627" s="4" t="s">
        <v>7</v>
      </c>
      <c r="P10627" s="4" t="s">
        <v>10</v>
      </c>
      <c r="Q10627" s="13" t="s">
        <v>13</v>
      </c>
      <c r="R10627" s="4" t="s">
        <v>7</v>
      </c>
      <c r="S10627" s="4" t="s">
        <v>16</v>
      </c>
      <c r="T10627" s="4" t="s">
        <v>7</v>
      </c>
      <c r="U10627" s="4" t="s">
        <v>7</v>
      </c>
      <c r="V10627" s="4" t="s">
        <v>7</v>
      </c>
      <c r="W10627" s="4" t="s">
        <v>11</v>
      </c>
    </row>
    <row r="10628" spans="1:7">
      <c r="A10628" t="n">
        <v>100101</v>
      </c>
      <c r="B10628" s="9" t="n">
        <v>5</v>
      </c>
      <c r="C10628" s="7" t="n">
        <v>28</v>
      </c>
      <c r="D10628" s="13" t="s">
        <v>3</v>
      </c>
      <c r="E10628" s="8" t="n">
        <v>162</v>
      </c>
      <c r="F10628" s="7" t="n">
        <v>3</v>
      </c>
      <c r="G10628" s="7" t="n">
        <v>32925</v>
      </c>
      <c r="H10628" s="13" t="s">
        <v>3</v>
      </c>
      <c r="I10628" s="7" t="n">
        <v>0</v>
      </c>
      <c r="J10628" s="7" t="n">
        <v>1</v>
      </c>
      <c r="K10628" s="7" t="n">
        <v>2</v>
      </c>
      <c r="L10628" s="7" t="n">
        <v>28</v>
      </c>
      <c r="M10628" s="13" t="s">
        <v>3</v>
      </c>
      <c r="N10628" s="8" t="n">
        <v>162</v>
      </c>
      <c r="O10628" s="7" t="n">
        <v>3</v>
      </c>
      <c r="P10628" s="7" t="n">
        <v>32925</v>
      </c>
      <c r="Q10628" s="13" t="s">
        <v>3</v>
      </c>
      <c r="R10628" s="7" t="n">
        <v>0</v>
      </c>
      <c r="S10628" s="7" t="n">
        <v>2</v>
      </c>
      <c r="T10628" s="7" t="n">
        <v>2</v>
      </c>
      <c r="U10628" s="7" t="n">
        <v>11</v>
      </c>
      <c r="V10628" s="7" t="n">
        <v>1</v>
      </c>
      <c r="W10628" s="10" t="n">
        <f t="normal" ca="1">A10632</f>
        <v>0</v>
      </c>
    </row>
    <row r="10629" spans="1:7">
      <c r="A10629" t="s">
        <v>4</v>
      </c>
      <c r="B10629" s="4" t="s">
        <v>5</v>
      </c>
      <c r="C10629" s="4" t="s">
        <v>7</v>
      </c>
      <c r="D10629" s="4" t="s">
        <v>10</v>
      </c>
      <c r="E10629" s="4" t="s">
        <v>15</v>
      </c>
    </row>
    <row r="10630" spans="1:7">
      <c r="A10630" t="n">
        <v>100130</v>
      </c>
      <c r="B10630" s="41" t="n">
        <v>58</v>
      </c>
      <c r="C10630" s="7" t="n">
        <v>0</v>
      </c>
      <c r="D10630" s="7" t="n">
        <v>0</v>
      </c>
      <c r="E10630" s="7" t="n">
        <v>1</v>
      </c>
    </row>
    <row r="10631" spans="1:7">
      <c r="A10631" t="s">
        <v>4</v>
      </c>
      <c r="B10631" s="4" t="s">
        <v>5</v>
      </c>
      <c r="C10631" s="4" t="s">
        <v>7</v>
      </c>
      <c r="D10631" s="13" t="s">
        <v>12</v>
      </c>
      <c r="E10631" s="4" t="s">
        <v>5</v>
      </c>
      <c r="F10631" s="4" t="s">
        <v>7</v>
      </c>
      <c r="G10631" s="4" t="s">
        <v>10</v>
      </c>
      <c r="H10631" s="13" t="s">
        <v>13</v>
      </c>
      <c r="I10631" s="4" t="s">
        <v>7</v>
      </c>
      <c r="J10631" s="4" t="s">
        <v>16</v>
      </c>
      <c r="K10631" s="4" t="s">
        <v>7</v>
      </c>
      <c r="L10631" s="4" t="s">
        <v>7</v>
      </c>
      <c r="M10631" s="13" t="s">
        <v>12</v>
      </c>
      <c r="N10631" s="4" t="s">
        <v>5</v>
      </c>
      <c r="O10631" s="4" t="s">
        <v>7</v>
      </c>
      <c r="P10631" s="4" t="s">
        <v>10</v>
      </c>
      <c r="Q10631" s="13" t="s">
        <v>13</v>
      </c>
      <c r="R10631" s="4" t="s">
        <v>7</v>
      </c>
      <c r="S10631" s="4" t="s">
        <v>16</v>
      </c>
      <c r="T10631" s="4" t="s">
        <v>7</v>
      </c>
      <c r="U10631" s="4" t="s">
        <v>7</v>
      </c>
      <c r="V10631" s="4" t="s">
        <v>7</v>
      </c>
      <c r="W10631" s="4" t="s">
        <v>11</v>
      </c>
    </row>
    <row r="10632" spans="1:7">
      <c r="A10632" t="n">
        <v>100138</v>
      </c>
      <c r="B10632" s="9" t="n">
        <v>5</v>
      </c>
      <c r="C10632" s="7" t="n">
        <v>28</v>
      </c>
      <c r="D10632" s="13" t="s">
        <v>3</v>
      </c>
      <c r="E10632" s="8" t="n">
        <v>162</v>
      </c>
      <c r="F10632" s="7" t="n">
        <v>3</v>
      </c>
      <c r="G10632" s="7" t="n">
        <v>32925</v>
      </c>
      <c r="H10632" s="13" t="s">
        <v>3</v>
      </c>
      <c r="I10632" s="7" t="n">
        <v>0</v>
      </c>
      <c r="J10632" s="7" t="n">
        <v>1</v>
      </c>
      <c r="K10632" s="7" t="n">
        <v>3</v>
      </c>
      <c r="L10632" s="7" t="n">
        <v>28</v>
      </c>
      <c r="M10632" s="13" t="s">
        <v>3</v>
      </c>
      <c r="N10632" s="8" t="n">
        <v>162</v>
      </c>
      <c r="O10632" s="7" t="n">
        <v>3</v>
      </c>
      <c r="P10632" s="7" t="n">
        <v>32925</v>
      </c>
      <c r="Q10632" s="13" t="s">
        <v>3</v>
      </c>
      <c r="R10632" s="7" t="n">
        <v>0</v>
      </c>
      <c r="S10632" s="7" t="n">
        <v>2</v>
      </c>
      <c r="T10632" s="7" t="n">
        <v>3</v>
      </c>
      <c r="U10632" s="7" t="n">
        <v>9</v>
      </c>
      <c r="V10632" s="7" t="n">
        <v>1</v>
      </c>
      <c r="W10632" s="10" t="n">
        <f t="normal" ca="1">A10642</f>
        <v>0</v>
      </c>
    </row>
    <row r="10633" spans="1:7">
      <c r="A10633" t="s">
        <v>4</v>
      </c>
      <c r="B10633" s="4" t="s">
        <v>5</v>
      </c>
      <c r="C10633" s="4" t="s">
        <v>7</v>
      </c>
      <c r="D10633" s="13" t="s">
        <v>12</v>
      </c>
      <c r="E10633" s="4" t="s">
        <v>5</v>
      </c>
      <c r="F10633" s="4" t="s">
        <v>10</v>
      </c>
      <c r="G10633" s="4" t="s">
        <v>7</v>
      </c>
      <c r="H10633" s="4" t="s">
        <v>7</v>
      </c>
      <c r="I10633" s="4" t="s">
        <v>8</v>
      </c>
      <c r="J10633" s="13" t="s">
        <v>13</v>
      </c>
      <c r="K10633" s="4" t="s">
        <v>7</v>
      </c>
      <c r="L10633" s="4" t="s">
        <v>7</v>
      </c>
      <c r="M10633" s="13" t="s">
        <v>12</v>
      </c>
      <c r="N10633" s="4" t="s">
        <v>5</v>
      </c>
      <c r="O10633" s="4" t="s">
        <v>7</v>
      </c>
      <c r="P10633" s="13" t="s">
        <v>13</v>
      </c>
      <c r="Q10633" s="4" t="s">
        <v>7</v>
      </c>
      <c r="R10633" s="4" t="s">
        <v>16</v>
      </c>
      <c r="S10633" s="4" t="s">
        <v>7</v>
      </c>
      <c r="T10633" s="4" t="s">
        <v>7</v>
      </c>
      <c r="U10633" s="4" t="s">
        <v>7</v>
      </c>
      <c r="V10633" s="13" t="s">
        <v>12</v>
      </c>
      <c r="W10633" s="4" t="s">
        <v>5</v>
      </c>
      <c r="X10633" s="4" t="s">
        <v>7</v>
      </c>
      <c r="Y10633" s="13" t="s">
        <v>13</v>
      </c>
      <c r="Z10633" s="4" t="s">
        <v>7</v>
      </c>
      <c r="AA10633" s="4" t="s">
        <v>16</v>
      </c>
      <c r="AB10633" s="4" t="s">
        <v>7</v>
      </c>
      <c r="AC10633" s="4" t="s">
        <v>7</v>
      </c>
      <c r="AD10633" s="4" t="s">
        <v>7</v>
      </c>
      <c r="AE10633" s="4" t="s">
        <v>11</v>
      </c>
    </row>
    <row r="10634" spans="1:7">
      <c r="A10634" t="n">
        <v>100167</v>
      </c>
      <c r="B10634" s="9" t="n">
        <v>5</v>
      </c>
      <c r="C10634" s="7" t="n">
        <v>28</v>
      </c>
      <c r="D10634" s="13" t="s">
        <v>3</v>
      </c>
      <c r="E10634" s="46" t="n">
        <v>47</v>
      </c>
      <c r="F10634" s="7" t="n">
        <v>61456</v>
      </c>
      <c r="G10634" s="7" t="n">
        <v>2</v>
      </c>
      <c r="H10634" s="7" t="n">
        <v>0</v>
      </c>
      <c r="I10634" s="7" t="s">
        <v>273</v>
      </c>
      <c r="J10634" s="13" t="s">
        <v>3</v>
      </c>
      <c r="K10634" s="7" t="n">
        <v>8</v>
      </c>
      <c r="L10634" s="7" t="n">
        <v>28</v>
      </c>
      <c r="M10634" s="13" t="s">
        <v>3</v>
      </c>
      <c r="N10634" s="35" t="n">
        <v>74</v>
      </c>
      <c r="O10634" s="7" t="n">
        <v>65</v>
      </c>
      <c r="P10634" s="13" t="s">
        <v>3</v>
      </c>
      <c r="Q10634" s="7" t="n">
        <v>0</v>
      </c>
      <c r="R10634" s="7" t="n">
        <v>1</v>
      </c>
      <c r="S10634" s="7" t="n">
        <v>3</v>
      </c>
      <c r="T10634" s="7" t="n">
        <v>9</v>
      </c>
      <c r="U10634" s="7" t="n">
        <v>28</v>
      </c>
      <c r="V10634" s="13" t="s">
        <v>3</v>
      </c>
      <c r="W10634" s="35" t="n">
        <v>74</v>
      </c>
      <c r="X10634" s="7" t="n">
        <v>65</v>
      </c>
      <c r="Y10634" s="13" t="s">
        <v>3</v>
      </c>
      <c r="Z10634" s="7" t="n">
        <v>0</v>
      </c>
      <c r="AA10634" s="7" t="n">
        <v>2</v>
      </c>
      <c r="AB10634" s="7" t="n">
        <v>3</v>
      </c>
      <c r="AC10634" s="7" t="n">
        <v>9</v>
      </c>
      <c r="AD10634" s="7" t="n">
        <v>1</v>
      </c>
      <c r="AE10634" s="10" t="n">
        <f t="normal" ca="1">A10638</f>
        <v>0</v>
      </c>
    </row>
    <row r="10635" spans="1:7">
      <c r="A10635" t="s">
        <v>4</v>
      </c>
      <c r="B10635" s="4" t="s">
        <v>5</v>
      </c>
      <c r="C10635" s="4" t="s">
        <v>10</v>
      </c>
      <c r="D10635" s="4" t="s">
        <v>7</v>
      </c>
      <c r="E10635" s="4" t="s">
        <v>7</v>
      </c>
      <c r="F10635" s="4" t="s">
        <v>8</v>
      </c>
    </row>
    <row r="10636" spans="1:7">
      <c r="A10636" t="n">
        <v>100215</v>
      </c>
      <c r="B10636" s="46" t="n">
        <v>47</v>
      </c>
      <c r="C10636" s="7" t="n">
        <v>61456</v>
      </c>
      <c r="D10636" s="7" t="n">
        <v>0</v>
      </c>
      <c r="E10636" s="7" t="n">
        <v>0</v>
      </c>
      <c r="F10636" s="7" t="s">
        <v>220</v>
      </c>
    </row>
    <row r="10637" spans="1:7">
      <c r="A10637" t="s">
        <v>4</v>
      </c>
      <c r="B10637" s="4" t="s">
        <v>5</v>
      </c>
      <c r="C10637" s="4" t="s">
        <v>7</v>
      </c>
      <c r="D10637" s="4" t="s">
        <v>10</v>
      </c>
      <c r="E10637" s="4" t="s">
        <v>15</v>
      </c>
    </row>
    <row r="10638" spans="1:7">
      <c r="A10638" t="n">
        <v>100228</v>
      </c>
      <c r="B10638" s="41" t="n">
        <v>58</v>
      </c>
      <c r="C10638" s="7" t="n">
        <v>0</v>
      </c>
      <c r="D10638" s="7" t="n">
        <v>300</v>
      </c>
      <c r="E10638" s="7" t="n">
        <v>1</v>
      </c>
    </row>
    <row r="10639" spans="1:7">
      <c r="A10639" t="s">
        <v>4</v>
      </c>
      <c r="B10639" s="4" t="s">
        <v>5</v>
      </c>
      <c r="C10639" s="4" t="s">
        <v>7</v>
      </c>
      <c r="D10639" s="4" t="s">
        <v>10</v>
      </c>
    </row>
    <row r="10640" spans="1:7">
      <c r="A10640" t="n">
        <v>100236</v>
      </c>
      <c r="B10640" s="41" t="n">
        <v>58</v>
      </c>
      <c r="C10640" s="7" t="n">
        <v>255</v>
      </c>
      <c r="D10640" s="7" t="n">
        <v>0</v>
      </c>
    </row>
    <row r="10641" spans="1:31">
      <c r="A10641" t="s">
        <v>4</v>
      </c>
      <c r="B10641" s="4" t="s">
        <v>5</v>
      </c>
      <c r="C10641" s="4" t="s">
        <v>7</v>
      </c>
      <c r="D10641" s="4" t="s">
        <v>7</v>
      </c>
      <c r="E10641" s="4" t="s">
        <v>7</v>
      </c>
      <c r="F10641" s="4" t="s">
        <v>7</v>
      </c>
    </row>
    <row r="10642" spans="1:31">
      <c r="A10642" t="n">
        <v>100240</v>
      </c>
      <c r="B10642" s="15" t="n">
        <v>14</v>
      </c>
      <c r="C10642" s="7" t="n">
        <v>0</v>
      </c>
      <c r="D10642" s="7" t="n">
        <v>0</v>
      </c>
      <c r="E10642" s="7" t="n">
        <v>0</v>
      </c>
      <c r="F10642" s="7" t="n">
        <v>64</v>
      </c>
    </row>
    <row r="10643" spans="1:31">
      <c r="A10643" t="s">
        <v>4</v>
      </c>
      <c r="B10643" s="4" t="s">
        <v>5</v>
      </c>
      <c r="C10643" s="4" t="s">
        <v>7</v>
      </c>
      <c r="D10643" s="4" t="s">
        <v>10</v>
      </c>
    </row>
    <row r="10644" spans="1:31">
      <c r="A10644" t="n">
        <v>100245</v>
      </c>
      <c r="B10644" s="36" t="n">
        <v>22</v>
      </c>
      <c r="C10644" s="7" t="n">
        <v>0</v>
      </c>
      <c r="D10644" s="7" t="n">
        <v>32925</v>
      </c>
    </row>
    <row r="10645" spans="1:31">
      <c r="A10645" t="s">
        <v>4</v>
      </c>
      <c r="B10645" s="4" t="s">
        <v>5</v>
      </c>
      <c r="C10645" s="4" t="s">
        <v>7</v>
      </c>
      <c r="D10645" s="4" t="s">
        <v>10</v>
      </c>
    </row>
    <row r="10646" spans="1:31">
      <c r="A10646" t="n">
        <v>100249</v>
      </c>
      <c r="B10646" s="41" t="n">
        <v>58</v>
      </c>
      <c r="C10646" s="7" t="n">
        <v>5</v>
      </c>
      <c r="D10646" s="7" t="n">
        <v>300</v>
      </c>
    </row>
    <row r="10647" spans="1:31">
      <c r="A10647" t="s">
        <v>4</v>
      </c>
      <c r="B10647" s="4" t="s">
        <v>5</v>
      </c>
      <c r="C10647" s="4" t="s">
        <v>15</v>
      </c>
      <c r="D10647" s="4" t="s">
        <v>10</v>
      </c>
    </row>
    <row r="10648" spans="1:31">
      <c r="A10648" t="n">
        <v>100253</v>
      </c>
      <c r="B10648" s="47" t="n">
        <v>103</v>
      </c>
      <c r="C10648" s="7" t="n">
        <v>0</v>
      </c>
      <c r="D10648" s="7" t="n">
        <v>300</v>
      </c>
    </row>
    <row r="10649" spans="1:31">
      <c r="A10649" t="s">
        <v>4</v>
      </c>
      <c r="B10649" s="4" t="s">
        <v>5</v>
      </c>
      <c r="C10649" s="4" t="s">
        <v>7</v>
      </c>
    </row>
    <row r="10650" spans="1:31">
      <c r="A10650" t="n">
        <v>100260</v>
      </c>
      <c r="B10650" s="48" t="n">
        <v>64</v>
      </c>
      <c r="C10650" s="7" t="n">
        <v>7</v>
      </c>
    </row>
    <row r="10651" spans="1:31">
      <c r="A10651" t="s">
        <v>4</v>
      </c>
      <c r="B10651" s="4" t="s">
        <v>5</v>
      </c>
      <c r="C10651" s="4" t="s">
        <v>7</v>
      </c>
      <c r="D10651" s="4" t="s">
        <v>10</v>
      </c>
    </row>
    <row r="10652" spans="1:31">
      <c r="A10652" t="n">
        <v>100262</v>
      </c>
      <c r="B10652" s="49" t="n">
        <v>72</v>
      </c>
      <c r="C10652" s="7" t="n">
        <v>5</v>
      </c>
      <c r="D10652" s="7" t="n">
        <v>0</v>
      </c>
    </row>
    <row r="10653" spans="1:31">
      <c r="A10653" t="s">
        <v>4</v>
      </c>
      <c r="B10653" s="4" t="s">
        <v>5</v>
      </c>
      <c r="C10653" s="4" t="s">
        <v>7</v>
      </c>
      <c r="D10653" s="13" t="s">
        <v>12</v>
      </c>
      <c r="E10653" s="4" t="s">
        <v>5</v>
      </c>
      <c r="F10653" s="4" t="s">
        <v>7</v>
      </c>
      <c r="G10653" s="4" t="s">
        <v>10</v>
      </c>
      <c r="H10653" s="13" t="s">
        <v>13</v>
      </c>
      <c r="I10653" s="4" t="s">
        <v>7</v>
      </c>
      <c r="J10653" s="4" t="s">
        <v>16</v>
      </c>
      <c r="K10653" s="4" t="s">
        <v>7</v>
      </c>
      <c r="L10653" s="4" t="s">
        <v>7</v>
      </c>
      <c r="M10653" s="4" t="s">
        <v>11</v>
      </c>
    </row>
    <row r="10654" spans="1:31">
      <c r="A10654" t="n">
        <v>100266</v>
      </c>
      <c r="B10654" s="9" t="n">
        <v>5</v>
      </c>
      <c r="C10654" s="7" t="n">
        <v>28</v>
      </c>
      <c r="D10654" s="13" t="s">
        <v>3</v>
      </c>
      <c r="E10654" s="8" t="n">
        <v>162</v>
      </c>
      <c r="F10654" s="7" t="n">
        <v>4</v>
      </c>
      <c r="G10654" s="7" t="n">
        <v>32925</v>
      </c>
      <c r="H10654" s="13" t="s">
        <v>3</v>
      </c>
      <c r="I10654" s="7" t="n">
        <v>0</v>
      </c>
      <c r="J10654" s="7" t="n">
        <v>1</v>
      </c>
      <c r="K10654" s="7" t="n">
        <v>2</v>
      </c>
      <c r="L10654" s="7" t="n">
        <v>1</v>
      </c>
      <c r="M10654" s="10" t="n">
        <f t="normal" ca="1">A10660</f>
        <v>0</v>
      </c>
    </row>
    <row r="10655" spans="1:31">
      <c r="A10655" t="s">
        <v>4</v>
      </c>
      <c r="B10655" s="4" t="s">
        <v>5</v>
      </c>
      <c r="C10655" s="4" t="s">
        <v>7</v>
      </c>
      <c r="D10655" s="4" t="s">
        <v>8</v>
      </c>
    </row>
    <row r="10656" spans="1:31">
      <c r="A10656" t="n">
        <v>100283</v>
      </c>
      <c r="B10656" s="6" t="n">
        <v>2</v>
      </c>
      <c r="C10656" s="7" t="n">
        <v>10</v>
      </c>
      <c r="D10656" s="7" t="s">
        <v>274</v>
      </c>
    </row>
    <row r="10657" spans="1:13">
      <c r="A10657" t="s">
        <v>4</v>
      </c>
      <c r="B10657" s="4" t="s">
        <v>5</v>
      </c>
      <c r="C10657" s="4" t="s">
        <v>10</v>
      </c>
    </row>
    <row r="10658" spans="1:13">
      <c r="A10658" t="n">
        <v>100300</v>
      </c>
      <c r="B10658" s="27" t="n">
        <v>16</v>
      </c>
      <c r="C10658" s="7" t="n">
        <v>0</v>
      </c>
    </row>
    <row r="10659" spans="1:13">
      <c r="A10659" t="s">
        <v>4</v>
      </c>
      <c r="B10659" s="4" t="s">
        <v>5</v>
      </c>
      <c r="C10659" s="4" t="s">
        <v>10</v>
      </c>
      <c r="D10659" s="4" t="s">
        <v>8</v>
      </c>
      <c r="E10659" s="4" t="s">
        <v>8</v>
      </c>
      <c r="F10659" s="4" t="s">
        <v>8</v>
      </c>
      <c r="G10659" s="4" t="s">
        <v>7</v>
      </c>
      <c r="H10659" s="4" t="s">
        <v>16</v>
      </c>
      <c r="I10659" s="4" t="s">
        <v>15</v>
      </c>
      <c r="J10659" s="4" t="s">
        <v>15</v>
      </c>
      <c r="K10659" s="4" t="s">
        <v>15</v>
      </c>
      <c r="L10659" s="4" t="s">
        <v>15</v>
      </c>
      <c r="M10659" s="4" t="s">
        <v>15</v>
      </c>
      <c r="N10659" s="4" t="s">
        <v>15</v>
      </c>
      <c r="O10659" s="4" t="s">
        <v>15</v>
      </c>
      <c r="P10659" s="4" t="s">
        <v>8</v>
      </c>
      <c r="Q10659" s="4" t="s">
        <v>8</v>
      </c>
      <c r="R10659" s="4" t="s">
        <v>16</v>
      </c>
      <c r="S10659" s="4" t="s">
        <v>7</v>
      </c>
      <c r="T10659" s="4" t="s">
        <v>16</v>
      </c>
      <c r="U10659" s="4" t="s">
        <v>16</v>
      </c>
      <c r="V10659" s="4" t="s">
        <v>10</v>
      </c>
    </row>
    <row r="10660" spans="1:13">
      <c r="A10660" t="n">
        <v>100303</v>
      </c>
      <c r="B10660" s="52" t="n">
        <v>19</v>
      </c>
      <c r="C10660" s="7" t="n">
        <v>14</v>
      </c>
      <c r="D10660" s="7" t="s">
        <v>557</v>
      </c>
      <c r="E10660" s="7" t="s">
        <v>558</v>
      </c>
      <c r="F10660" s="7" t="s">
        <v>20</v>
      </c>
      <c r="G10660" s="7" t="n">
        <v>0</v>
      </c>
      <c r="H10660" s="7" t="n">
        <v>1</v>
      </c>
      <c r="I10660" s="7" t="n">
        <v>0</v>
      </c>
      <c r="J10660" s="7" t="n">
        <v>0</v>
      </c>
      <c r="K10660" s="7" t="n">
        <v>0</v>
      </c>
      <c r="L10660" s="7" t="n">
        <v>0</v>
      </c>
      <c r="M10660" s="7" t="n">
        <v>1</v>
      </c>
      <c r="N10660" s="7" t="n">
        <v>1.60000002384186</v>
      </c>
      <c r="O10660" s="7" t="n">
        <v>0.0900000035762787</v>
      </c>
      <c r="P10660" s="7" t="s">
        <v>20</v>
      </c>
      <c r="Q10660" s="7" t="s">
        <v>20</v>
      </c>
      <c r="R10660" s="7" t="n">
        <v>-1</v>
      </c>
      <c r="S10660" s="7" t="n">
        <v>0</v>
      </c>
      <c r="T10660" s="7" t="n">
        <v>0</v>
      </c>
      <c r="U10660" s="7" t="n">
        <v>0</v>
      </c>
      <c r="V10660" s="7" t="n">
        <v>0</v>
      </c>
    </row>
    <row r="10661" spans="1:13">
      <c r="A10661" t="s">
        <v>4</v>
      </c>
      <c r="B10661" s="4" t="s">
        <v>5</v>
      </c>
      <c r="C10661" s="4" t="s">
        <v>10</v>
      </c>
      <c r="D10661" s="4" t="s">
        <v>7</v>
      </c>
      <c r="E10661" s="4" t="s">
        <v>7</v>
      </c>
      <c r="F10661" s="4" t="s">
        <v>8</v>
      </c>
    </row>
    <row r="10662" spans="1:13">
      <c r="A10662" t="n">
        <v>100373</v>
      </c>
      <c r="B10662" s="23" t="n">
        <v>20</v>
      </c>
      <c r="C10662" s="7" t="n">
        <v>0</v>
      </c>
      <c r="D10662" s="7" t="n">
        <v>3</v>
      </c>
      <c r="E10662" s="7" t="n">
        <v>10</v>
      </c>
      <c r="F10662" s="7" t="s">
        <v>289</v>
      </c>
    </row>
    <row r="10663" spans="1:13">
      <c r="A10663" t="s">
        <v>4</v>
      </c>
      <c r="B10663" s="4" t="s">
        <v>5</v>
      </c>
      <c r="C10663" s="4" t="s">
        <v>10</v>
      </c>
    </row>
    <row r="10664" spans="1:13">
      <c r="A10664" t="n">
        <v>100391</v>
      </c>
      <c r="B10664" s="27" t="n">
        <v>16</v>
      </c>
      <c r="C10664" s="7" t="n">
        <v>0</v>
      </c>
    </row>
    <row r="10665" spans="1:13">
      <c r="A10665" t="s">
        <v>4</v>
      </c>
      <c r="B10665" s="4" t="s">
        <v>5</v>
      </c>
      <c r="C10665" s="4" t="s">
        <v>10</v>
      </c>
      <c r="D10665" s="4" t="s">
        <v>7</v>
      </c>
      <c r="E10665" s="4" t="s">
        <v>7</v>
      </c>
      <c r="F10665" s="4" t="s">
        <v>8</v>
      </c>
    </row>
    <row r="10666" spans="1:13">
      <c r="A10666" t="n">
        <v>100394</v>
      </c>
      <c r="B10666" s="23" t="n">
        <v>20</v>
      </c>
      <c r="C10666" s="7" t="n">
        <v>14</v>
      </c>
      <c r="D10666" s="7" t="n">
        <v>3</v>
      </c>
      <c r="E10666" s="7" t="n">
        <v>10</v>
      </c>
      <c r="F10666" s="7" t="s">
        <v>289</v>
      </c>
    </row>
    <row r="10667" spans="1:13">
      <c r="A10667" t="s">
        <v>4</v>
      </c>
      <c r="B10667" s="4" t="s">
        <v>5</v>
      </c>
      <c r="C10667" s="4" t="s">
        <v>10</v>
      </c>
    </row>
    <row r="10668" spans="1:13">
      <c r="A10668" t="n">
        <v>100412</v>
      </c>
      <c r="B10668" s="27" t="n">
        <v>16</v>
      </c>
      <c r="C10668" s="7" t="n">
        <v>0</v>
      </c>
    </row>
    <row r="10669" spans="1:13">
      <c r="A10669" t="s">
        <v>4</v>
      </c>
      <c r="B10669" s="4" t="s">
        <v>5</v>
      </c>
      <c r="C10669" s="4" t="s">
        <v>7</v>
      </c>
    </row>
    <row r="10670" spans="1:13">
      <c r="A10670" t="n">
        <v>100415</v>
      </c>
      <c r="B10670" s="53" t="n">
        <v>116</v>
      </c>
      <c r="C10670" s="7" t="n">
        <v>0</v>
      </c>
    </row>
    <row r="10671" spans="1:13">
      <c r="A10671" t="s">
        <v>4</v>
      </c>
      <c r="B10671" s="4" t="s">
        <v>5</v>
      </c>
      <c r="C10671" s="4" t="s">
        <v>7</v>
      </c>
      <c r="D10671" s="4" t="s">
        <v>10</v>
      </c>
    </row>
    <row r="10672" spans="1:13">
      <c r="A10672" t="n">
        <v>100417</v>
      </c>
      <c r="B10672" s="53" t="n">
        <v>116</v>
      </c>
      <c r="C10672" s="7" t="n">
        <v>2</v>
      </c>
      <c r="D10672" s="7" t="n">
        <v>1</v>
      </c>
    </row>
    <row r="10673" spans="1:22">
      <c r="A10673" t="s">
        <v>4</v>
      </c>
      <c r="B10673" s="4" t="s">
        <v>5</v>
      </c>
      <c r="C10673" s="4" t="s">
        <v>7</v>
      </c>
      <c r="D10673" s="4" t="s">
        <v>16</v>
      </c>
    </row>
    <row r="10674" spans="1:22">
      <c r="A10674" t="n">
        <v>100421</v>
      </c>
      <c r="B10674" s="53" t="n">
        <v>116</v>
      </c>
      <c r="C10674" s="7" t="n">
        <v>5</v>
      </c>
      <c r="D10674" s="7" t="n">
        <v>1092616192</v>
      </c>
    </row>
    <row r="10675" spans="1:22">
      <c r="A10675" t="s">
        <v>4</v>
      </c>
      <c r="B10675" s="4" t="s">
        <v>5</v>
      </c>
      <c r="C10675" s="4" t="s">
        <v>7</v>
      </c>
      <c r="D10675" s="4" t="s">
        <v>10</v>
      </c>
    </row>
    <row r="10676" spans="1:22">
      <c r="A10676" t="n">
        <v>100427</v>
      </c>
      <c r="B10676" s="53" t="n">
        <v>116</v>
      </c>
      <c r="C10676" s="7" t="n">
        <v>6</v>
      </c>
      <c r="D10676" s="7" t="n">
        <v>1</v>
      </c>
    </row>
    <row r="10677" spans="1:22">
      <c r="A10677" t="s">
        <v>4</v>
      </c>
      <c r="B10677" s="4" t="s">
        <v>5</v>
      </c>
      <c r="C10677" s="4" t="s">
        <v>16</v>
      </c>
    </row>
    <row r="10678" spans="1:22">
      <c r="A10678" t="n">
        <v>100431</v>
      </c>
      <c r="B10678" s="62" t="n">
        <v>15</v>
      </c>
      <c r="C10678" s="7" t="n">
        <v>1024</v>
      </c>
    </row>
    <row r="10679" spans="1:22">
      <c r="A10679" t="s">
        <v>4</v>
      </c>
      <c r="B10679" s="4" t="s">
        <v>5</v>
      </c>
      <c r="C10679" s="4" t="s">
        <v>7</v>
      </c>
      <c r="D10679" s="4" t="s">
        <v>8</v>
      </c>
      <c r="E10679" s="4" t="s">
        <v>10</v>
      </c>
    </row>
    <row r="10680" spans="1:22">
      <c r="A10680" t="n">
        <v>100436</v>
      </c>
      <c r="B10680" s="20" t="n">
        <v>94</v>
      </c>
      <c r="C10680" s="7" t="n">
        <v>0</v>
      </c>
      <c r="D10680" s="7" t="s">
        <v>885</v>
      </c>
      <c r="E10680" s="7" t="n">
        <v>1</v>
      </c>
    </row>
    <row r="10681" spans="1:22">
      <c r="A10681" t="s">
        <v>4</v>
      </c>
      <c r="B10681" s="4" t="s">
        <v>5</v>
      </c>
      <c r="C10681" s="4" t="s">
        <v>7</v>
      </c>
      <c r="D10681" s="4" t="s">
        <v>8</v>
      </c>
      <c r="E10681" s="4" t="s">
        <v>10</v>
      </c>
    </row>
    <row r="10682" spans="1:22">
      <c r="A10682" t="n">
        <v>100449</v>
      </c>
      <c r="B10682" s="20" t="n">
        <v>94</v>
      </c>
      <c r="C10682" s="7" t="n">
        <v>0</v>
      </c>
      <c r="D10682" s="7" t="s">
        <v>885</v>
      </c>
      <c r="E10682" s="7" t="n">
        <v>2</v>
      </c>
    </row>
    <row r="10683" spans="1:22">
      <c r="A10683" t="s">
        <v>4</v>
      </c>
      <c r="B10683" s="4" t="s">
        <v>5</v>
      </c>
      <c r="C10683" s="4" t="s">
        <v>7</v>
      </c>
      <c r="D10683" s="4" t="s">
        <v>8</v>
      </c>
      <c r="E10683" s="4" t="s">
        <v>10</v>
      </c>
    </row>
    <row r="10684" spans="1:22">
      <c r="A10684" t="n">
        <v>100462</v>
      </c>
      <c r="B10684" s="20" t="n">
        <v>94</v>
      </c>
      <c r="C10684" s="7" t="n">
        <v>1</v>
      </c>
      <c r="D10684" s="7" t="s">
        <v>885</v>
      </c>
      <c r="E10684" s="7" t="n">
        <v>4</v>
      </c>
    </row>
    <row r="10685" spans="1:22">
      <c r="A10685" t="s">
        <v>4</v>
      </c>
      <c r="B10685" s="4" t="s">
        <v>5</v>
      </c>
      <c r="C10685" s="4" t="s">
        <v>7</v>
      </c>
      <c r="D10685" s="4" t="s">
        <v>8</v>
      </c>
    </row>
    <row r="10686" spans="1:22">
      <c r="A10686" t="n">
        <v>100475</v>
      </c>
      <c r="B10686" s="20" t="n">
        <v>94</v>
      </c>
      <c r="C10686" s="7" t="n">
        <v>5</v>
      </c>
      <c r="D10686" s="7" t="s">
        <v>885</v>
      </c>
    </row>
    <row r="10687" spans="1:22">
      <c r="A10687" t="s">
        <v>4</v>
      </c>
      <c r="B10687" s="4" t="s">
        <v>5</v>
      </c>
      <c r="C10687" s="4" t="s">
        <v>7</v>
      </c>
      <c r="D10687" s="4" t="s">
        <v>8</v>
      </c>
      <c r="E10687" s="4" t="s">
        <v>10</v>
      </c>
    </row>
    <row r="10688" spans="1:22">
      <c r="A10688" t="n">
        <v>100486</v>
      </c>
      <c r="B10688" s="20" t="n">
        <v>94</v>
      </c>
      <c r="C10688" s="7" t="n">
        <v>0</v>
      </c>
      <c r="D10688" s="7" t="s">
        <v>886</v>
      </c>
      <c r="E10688" s="7" t="n">
        <v>1</v>
      </c>
    </row>
    <row r="10689" spans="1:5">
      <c r="A10689" t="s">
        <v>4</v>
      </c>
      <c r="B10689" s="4" t="s">
        <v>5</v>
      </c>
      <c r="C10689" s="4" t="s">
        <v>7</v>
      </c>
      <c r="D10689" s="4" t="s">
        <v>8</v>
      </c>
      <c r="E10689" s="4" t="s">
        <v>10</v>
      </c>
    </row>
    <row r="10690" spans="1:5">
      <c r="A10690" t="n">
        <v>100499</v>
      </c>
      <c r="B10690" s="20" t="n">
        <v>94</v>
      </c>
      <c r="C10690" s="7" t="n">
        <v>0</v>
      </c>
      <c r="D10690" s="7" t="s">
        <v>886</v>
      </c>
      <c r="E10690" s="7" t="n">
        <v>2</v>
      </c>
    </row>
    <row r="10691" spans="1:5">
      <c r="A10691" t="s">
        <v>4</v>
      </c>
      <c r="B10691" s="4" t="s">
        <v>5</v>
      </c>
      <c r="C10691" s="4" t="s">
        <v>7</v>
      </c>
      <c r="D10691" s="4" t="s">
        <v>8</v>
      </c>
      <c r="E10691" s="4" t="s">
        <v>10</v>
      </c>
    </row>
    <row r="10692" spans="1:5">
      <c r="A10692" t="n">
        <v>100512</v>
      </c>
      <c r="B10692" s="20" t="n">
        <v>94</v>
      </c>
      <c r="C10692" s="7" t="n">
        <v>1</v>
      </c>
      <c r="D10692" s="7" t="s">
        <v>886</v>
      </c>
      <c r="E10692" s="7" t="n">
        <v>4</v>
      </c>
    </row>
    <row r="10693" spans="1:5">
      <c r="A10693" t="s">
        <v>4</v>
      </c>
      <c r="B10693" s="4" t="s">
        <v>5</v>
      </c>
      <c r="C10693" s="4" t="s">
        <v>7</v>
      </c>
      <c r="D10693" s="4" t="s">
        <v>8</v>
      </c>
    </row>
    <row r="10694" spans="1:5">
      <c r="A10694" t="n">
        <v>100525</v>
      </c>
      <c r="B10694" s="20" t="n">
        <v>94</v>
      </c>
      <c r="C10694" s="7" t="n">
        <v>5</v>
      </c>
      <c r="D10694" s="7" t="s">
        <v>886</v>
      </c>
    </row>
    <row r="10695" spans="1:5">
      <c r="A10695" t="s">
        <v>4</v>
      </c>
      <c r="B10695" s="4" t="s">
        <v>5</v>
      </c>
      <c r="C10695" s="4" t="s">
        <v>10</v>
      </c>
      <c r="D10695" s="4" t="s">
        <v>15</v>
      </c>
      <c r="E10695" s="4" t="s">
        <v>15</v>
      </c>
      <c r="F10695" s="4" t="s">
        <v>15</v>
      </c>
      <c r="G10695" s="4" t="s">
        <v>15</v>
      </c>
    </row>
    <row r="10696" spans="1:5">
      <c r="A10696" t="n">
        <v>100536</v>
      </c>
      <c r="B10696" s="26" t="n">
        <v>46</v>
      </c>
      <c r="C10696" s="7" t="n">
        <v>0</v>
      </c>
      <c r="D10696" s="7" t="n">
        <v>-13.6700000762939</v>
      </c>
      <c r="E10696" s="7" t="n">
        <v>0</v>
      </c>
      <c r="F10696" s="7" t="n">
        <v>-6.53999996185303</v>
      </c>
      <c r="G10696" s="7" t="n">
        <v>241.600006103516</v>
      </c>
    </row>
    <row r="10697" spans="1:5">
      <c r="A10697" t="s">
        <v>4</v>
      </c>
      <c r="B10697" s="4" t="s">
        <v>5</v>
      </c>
      <c r="C10697" s="4" t="s">
        <v>10</v>
      </c>
      <c r="D10697" s="4" t="s">
        <v>15</v>
      </c>
      <c r="E10697" s="4" t="s">
        <v>15</v>
      </c>
      <c r="F10697" s="4" t="s">
        <v>15</v>
      </c>
      <c r="G10697" s="4" t="s">
        <v>15</v>
      </c>
    </row>
    <row r="10698" spans="1:5">
      <c r="A10698" t="n">
        <v>100555</v>
      </c>
      <c r="B10698" s="26" t="n">
        <v>46</v>
      </c>
      <c r="C10698" s="7" t="n">
        <v>14</v>
      </c>
      <c r="D10698" s="7" t="n">
        <v>-15.0200004577637</v>
      </c>
      <c r="E10698" s="7" t="n">
        <v>0</v>
      </c>
      <c r="F10698" s="7" t="n">
        <v>-7.44999980926514</v>
      </c>
      <c r="G10698" s="7" t="n">
        <v>64.0999984741211</v>
      </c>
    </row>
    <row r="10699" spans="1:5">
      <c r="A10699" t="s">
        <v>4</v>
      </c>
      <c r="B10699" s="4" t="s">
        <v>5</v>
      </c>
      <c r="C10699" s="4" t="s">
        <v>7</v>
      </c>
      <c r="D10699" s="4" t="s">
        <v>10</v>
      </c>
      <c r="E10699" s="4" t="s">
        <v>7</v>
      </c>
      <c r="F10699" s="4" t="s">
        <v>8</v>
      </c>
      <c r="G10699" s="4" t="s">
        <v>8</v>
      </c>
      <c r="H10699" s="4" t="s">
        <v>8</v>
      </c>
      <c r="I10699" s="4" t="s">
        <v>8</v>
      </c>
      <c r="J10699" s="4" t="s">
        <v>8</v>
      </c>
      <c r="K10699" s="4" t="s">
        <v>8</v>
      </c>
      <c r="L10699" s="4" t="s">
        <v>8</v>
      </c>
      <c r="M10699" s="4" t="s">
        <v>8</v>
      </c>
      <c r="N10699" s="4" t="s">
        <v>8</v>
      </c>
      <c r="O10699" s="4" t="s">
        <v>8</v>
      </c>
      <c r="P10699" s="4" t="s">
        <v>8</v>
      </c>
      <c r="Q10699" s="4" t="s">
        <v>8</v>
      </c>
      <c r="R10699" s="4" t="s">
        <v>8</v>
      </c>
      <c r="S10699" s="4" t="s">
        <v>8</v>
      </c>
      <c r="T10699" s="4" t="s">
        <v>8</v>
      </c>
      <c r="U10699" s="4" t="s">
        <v>8</v>
      </c>
    </row>
    <row r="10700" spans="1:5">
      <c r="A10700" t="n">
        <v>100574</v>
      </c>
      <c r="B10700" s="29" t="n">
        <v>36</v>
      </c>
      <c r="C10700" s="7" t="n">
        <v>8</v>
      </c>
      <c r="D10700" s="7" t="n">
        <v>0</v>
      </c>
      <c r="E10700" s="7" t="n">
        <v>0</v>
      </c>
      <c r="F10700" s="7" t="s">
        <v>934</v>
      </c>
      <c r="G10700" s="7" t="s">
        <v>935</v>
      </c>
      <c r="H10700" s="7" t="s">
        <v>936</v>
      </c>
      <c r="I10700" s="7" t="s">
        <v>20</v>
      </c>
      <c r="J10700" s="7" t="s">
        <v>20</v>
      </c>
      <c r="K10700" s="7" t="s">
        <v>20</v>
      </c>
      <c r="L10700" s="7" t="s">
        <v>20</v>
      </c>
      <c r="M10700" s="7" t="s">
        <v>20</v>
      </c>
      <c r="N10700" s="7" t="s">
        <v>20</v>
      </c>
      <c r="O10700" s="7" t="s">
        <v>20</v>
      </c>
      <c r="P10700" s="7" t="s">
        <v>20</v>
      </c>
      <c r="Q10700" s="7" t="s">
        <v>20</v>
      </c>
      <c r="R10700" s="7" t="s">
        <v>20</v>
      </c>
      <c r="S10700" s="7" t="s">
        <v>20</v>
      </c>
      <c r="T10700" s="7" t="s">
        <v>20</v>
      </c>
      <c r="U10700" s="7" t="s">
        <v>20</v>
      </c>
    </row>
    <row r="10701" spans="1:5">
      <c r="A10701" t="s">
        <v>4</v>
      </c>
      <c r="B10701" s="4" t="s">
        <v>5</v>
      </c>
      <c r="C10701" s="4" t="s">
        <v>7</v>
      </c>
      <c r="D10701" s="4" t="s">
        <v>10</v>
      </c>
      <c r="E10701" s="4" t="s">
        <v>7</v>
      </c>
      <c r="F10701" s="4" t="s">
        <v>8</v>
      </c>
      <c r="G10701" s="4" t="s">
        <v>8</v>
      </c>
      <c r="H10701" s="4" t="s">
        <v>8</v>
      </c>
      <c r="I10701" s="4" t="s">
        <v>8</v>
      </c>
      <c r="J10701" s="4" t="s">
        <v>8</v>
      </c>
      <c r="K10701" s="4" t="s">
        <v>8</v>
      </c>
      <c r="L10701" s="4" t="s">
        <v>8</v>
      </c>
      <c r="M10701" s="4" t="s">
        <v>8</v>
      </c>
      <c r="N10701" s="4" t="s">
        <v>8</v>
      </c>
      <c r="O10701" s="4" t="s">
        <v>8</v>
      </c>
      <c r="P10701" s="4" t="s">
        <v>8</v>
      </c>
      <c r="Q10701" s="4" t="s">
        <v>8</v>
      </c>
      <c r="R10701" s="4" t="s">
        <v>8</v>
      </c>
      <c r="S10701" s="4" t="s">
        <v>8</v>
      </c>
      <c r="T10701" s="4" t="s">
        <v>8</v>
      </c>
      <c r="U10701" s="4" t="s">
        <v>8</v>
      </c>
    </row>
    <row r="10702" spans="1:5">
      <c r="A10702" t="n">
        <v>100625</v>
      </c>
      <c r="B10702" s="29" t="n">
        <v>36</v>
      </c>
      <c r="C10702" s="7" t="n">
        <v>8</v>
      </c>
      <c r="D10702" s="7" t="n">
        <v>14</v>
      </c>
      <c r="E10702" s="7" t="n">
        <v>0</v>
      </c>
      <c r="F10702" s="7" t="s">
        <v>934</v>
      </c>
      <c r="G10702" s="7" t="s">
        <v>935</v>
      </c>
      <c r="H10702" s="7" t="s">
        <v>20</v>
      </c>
      <c r="I10702" s="7" t="s">
        <v>20</v>
      </c>
      <c r="J10702" s="7" t="s">
        <v>20</v>
      </c>
      <c r="K10702" s="7" t="s">
        <v>20</v>
      </c>
      <c r="L10702" s="7" t="s">
        <v>20</v>
      </c>
      <c r="M10702" s="7" t="s">
        <v>20</v>
      </c>
      <c r="N10702" s="7" t="s">
        <v>20</v>
      </c>
      <c r="O10702" s="7" t="s">
        <v>20</v>
      </c>
      <c r="P10702" s="7" t="s">
        <v>20</v>
      </c>
      <c r="Q10702" s="7" t="s">
        <v>20</v>
      </c>
      <c r="R10702" s="7" t="s">
        <v>20</v>
      </c>
      <c r="S10702" s="7" t="s">
        <v>20</v>
      </c>
      <c r="T10702" s="7" t="s">
        <v>20</v>
      </c>
      <c r="U10702" s="7" t="s">
        <v>20</v>
      </c>
    </row>
    <row r="10703" spans="1:5">
      <c r="A10703" t="s">
        <v>4</v>
      </c>
      <c r="B10703" s="4" t="s">
        <v>5</v>
      </c>
      <c r="C10703" s="4" t="s">
        <v>10</v>
      </c>
      <c r="D10703" s="4" t="s">
        <v>7</v>
      </c>
      <c r="E10703" s="4" t="s">
        <v>8</v>
      </c>
      <c r="F10703" s="4" t="s">
        <v>15</v>
      </c>
      <c r="G10703" s="4" t="s">
        <v>15</v>
      </c>
      <c r="H10703" s="4" t="s">
        <v>15</v>
      </c>
    </row>
    <row r="10704" spans="1:5">
      <c r="A10704" t="n">
        <v>100664</v>
      </c>
      <c r="B10704" s="30" t="n">
        <v>48</v>
      </c>
      <c r="C10704" s="7" t="n">
        <v>0</v>
      </c>
      <c r="D10704" s="7" t="n">
        <v>0</v>
      </c>
      <c r="E10704" s="7" t="s">
        <v>387</v>
      </c>
      <c r="F10704" s="7" t="n">
        <v>0</v>
      </c>
      <c r="G10704" s="7" t="n">
        <v>1</v>
      </c>
      <c r="H10704" s="7" t="n">
        <v>0</v>
      </c>
    </row>
    <row r="10705" spans="1:21">
      <c r="A10705" t="s">
        <v>4</v>
      </c>
      <c r="B10705" s="4" t="s">
        <v>5</v>
      </c>
      <c r="C10705" s="4" t="s">
        <v>10</v>
      </c>
      <c r="D10705" s="4" t="s">
        <v>7</v>
      </c>
      <c r="E10705" s="4" t="s">
        <v>8</v>
      </c>
      <c r="F10705" s="4" t="s">
        <v>15</v>
      </c>
      <c r="G10705" s="4" t="s">
        <v>15</v>
      </c>
      <c r="H10705" s="4" t="s">
        <v>15</v>
      </c>
    </row>
    <row r="10706" spans="1:21">
      <c r="A10706" t="n">
        <v>100690</v>
      </c>
      <c r="B10706" s="30" t="n">
        <v>48</v>
      </c>
      <c r="C10706" s="7" t="n">
        <v>14</v>
      </c>
      <c r="D10706" s="7" t="n">
        <v>0</v>
      </c>
      <c r="E10706" s="7" t="s">
        <v>387</v>
      </c>
      <c r="F10706" s="7" t="n">
        <v>0</v>
      </c>
      <c r="G10706" s="7" t="n">
        <v>1</v>
      </c>
      <c r="H10706" s="7" t="n">
        <v>0</v>
      </c>
    </row>
    <row r="10707" spans="1:21">
      <c r="A10707" t="s">
        <v>4</v>
      </c>
      <c r="B10707" s="4" t="s">
        <v>5</v>
      </c>
      <c r="C10707" s="4" t="s">
        <v>7</v>
      </c>
      <c r="D10707" s="4" t="s">
        <v>10</v>
      </c>
      <c r="E10707" s="4" t="s">
        <v>16</v>
      </c>
      <c r="F10707" s="4" t="s">
        <v>10</v>
      </c>
      <c r="G10707" s="4" t="s">
        <v>16</v>
      </c>
      <c r="H10707" s="4" t="s">
        <v>7</v>
      </c>
    </row>
    <row r="10708" spans="1:21">
      <c r="A10708" t="n">
        <v>100716</v>
      </c>
      <c r="B10708" s="17" t="n">
        <v>49</v>
      </c>
      <c r="C10708" s="7" t="n">
        <v>0</v>
      </c>
      <c r="D10708" s="7" t="n">
        <v>523</v>
      </c>
      <c r="E10708" s="7" t="n">
        <v>1065353216</v>
      </c>
      <c r="F10708" s="7" t="n">
        <v>0</v>
      </c>
      <c r="G10708" s="7" t="n">
        <v>0</v>
      </c>
      <c r="H10708" s="7" t="n">
        <v>0</v>
      </c>
    </row>
    <row r="10709" spans="1:21">
      <c r="A10709" t="s">
        <v>4</v>
      </c>
      <c r="B10709" s="4" t="s">
        <v>5</v>
      </c>
      <c r="C10709" s="4" t="s">
        <v>7</v>
      </c>
      <c r="D10709" s="4" t="s">
        <v>7</v>
      </c>
      <c r="E10709" s="4" t="s">
        <v>15</v>
      </c>
      <c r="F10709" s="4" t="s">
        <v>15</v>
      </c>
      <c r="G10709" s="4" t="s">
        <v>15</v>
      </c>
      <c r="H10709" s="4" t="s">
        <v>10</v>
      </c>
    </row>
    <row r="10710" spans="1:21">
      <c r="A10710" t="n">
        <v>100731</v>
      </c>
      <c r="B10710" s="54" t="n">
        <v>45</v>
      </c>
      <c r="C10710" s="7" t="n">
        <v>2</v>
      </c>
      <c r="D10710" s="7" t="n">
        <v>3</v>
      </c>
      <c r="E10710" s="7" t="n">
        <v>-14.539999961853</v>
      </c>
      <c r="F10710" s="7" t="n">
        <v>1.29999995231628</v>
      </c>
      <c r="G10710" s="7" t="n">
        <v>-6.78999996185303</v>
      </c>
      <c r="H10710" s="7" t="n">
        <v>0</v>
      </c>
    </row>
    <row r="10711" spans="1:21">
      <c r="A10711" t="s">
        <v>4</v>
      </c>
      <c r="B10711" s="4" t="s">
        <v>5</v>
      </c>
      <c r="C10711" s="4" t="s">
        <v>7</v>
      </c>
      <c r="D10711" s="4" t="s">
        <v>7</v>
      </c>
      <c r="E10711" s="4" t="s">
        <v>15</v>
      </c>
      <c r="F10711" s="4" t="s">
        <v>15</v>
      </c>
      <c r="G10711" s="4" t="s">
        <v>15</v>
      </c>
      <c r="H10711" s="4" t="s">
        <v>10</v>
      </c>
      <c r="I10711" s="4" t="s">
        <v>7</v>
      </c>
    </row>
    <row r="10712" spans="1:21">
      <c r="A10712" t="n">
        <v>100748</v>
      </c>
      <c r="B10712" s="54" t="n">
        <v>45</v>
      </c>
      <c r="C10712" s="7" t="n">
        <v>4</v>
      </c>
      <c r="D10712" s="7" t="n">
        <v>3</v>
      </c>
      <c r="E10712" s="7" t="n">
        <v>11.2399997711182</v>
      </c>
      <c r="F10712" s="7" t="n">
        <v>40.5</v>
      </c>
      <c r="G10712" s="7" t="n">
        <v>0</v>
      </c>
      <c r="H10712" s="7" t="n">
        <v>0</v>
      </c>
      <c r="I10712" s="7" t="n">
        <v>0</v>
      </c>
    </row>
    <row r="10713" spans="1:21">
      <c r="A10713" t="s">
        <v>4</v>
      </c>
      <c r="B10713" s="4" t="s">
        <v>5</v>
      </c>
      <c r="C10713" s="4" t="s">
        <v>7</v>
      </c>
      <c r="D10713" s="4" t="s">
        <v>7</v>
      </c>
      <c r="E10713" s="4" t="s">
        <v>15</v>
      </c>
      <c r="F10713" s="4" t="s">
        <v>10</v>
      </c>
    </row>
    <row r="10714" spans="1:21">
      <c r="A10714" t="n">
        <v>100766</v>
      </c>
      <c r="B10714" s="54" t="n">
        <v>45</v>
      </c>
      <c r="C10714" s="7" t="n">
        <v>5</v>
      </c>
      <c r="D10714" s="7" t="n">
        <v>3</v>
      </c>
      <c r="E10714" s="7" t="n">
        <v>3</v>
      </c>
      <c r="F10714" s="7" t="n">
        <v>0</v>
      </c>
    </row>
    <row r="10715" spans="1:21">
      <c r="A10715" t="s">
        <v>4</v>
      </c>
      <c r="B10715" s="4" t="s">
        <v>5</v>
      </c>
      <c r="C10715" s="4" t="s">
        <v>7</v>
      </c>
      <c r="D10715" s="4" t="s">
        <v>7</v>
      </c>
      <c r="E10715" s="4" t="s">
        <v>15</v>
      </c>
      <c r="F10715" s="4" t="s">
        <v>10</v>
      </c>
    </row>
    <row r="10716" spans="1:21">
      <c r="A10716" t="n">
        <v>100775</v>
      </c>
      <c r="B10716" s="54" t="n">
        <v>45</v>
      </c>
      <c r="C10716" s="7" t="n">
        <v>11</v>
      </c>
      <c r="D10716" s="7" t="n">
        <v>3</v>
      </c>
      <c r="E10716" s="7" t="n">
        <v>34</v>
      </c>
      <c r="F10716" s="7" t="n">
        <v>0</v>
      </c>
    </row>
    <row r="10717" spans="1:21">
      <c r="A10717" t="s">
        <v>4</v>
      </c>
      <c r="B10717" s="4" t="s">
        <v>5</v>
      </c>
      <c r="C10717" s="4" t="s">
        <v>7</v>
      </c>
      <c r="D10717" s="4" t="s">
        <v>7</v>
      </c>
      <c r="E10717" s="4" t="s">
        <v>15</v>
      </c>
      <c r="F10717" s="4" t="s">
        <v>10</v>
      </c>
    </row>
    <row r="10718" spans="1:21">
      <c r="A10718" t="n">
        <v>100784</v>
      </c>
      <c r="B10718" s="54" t="n">
        <v>45</v>
      </c>
      <c r="C10718" s="7" t="n">
        <v>5</v>
      </c>
      <c r="D10718" s="7" t="n">
        <v>3</v>
      </c>
      <c r="E10718" s="7" t="n">
        <v>2.70000004768372</v>
      </c>
      <c r="F10718" s="7" t="n">
        <v>3000</v>
      </c>
    </row>
    <row r="10719" spans="1:21">
      <c r="A10719" t="s">
        <v>4</v>
      </c>
      <c r="B10719" s="4" t="s">
        <v>5</v>
      </c>
      <c r="C10719" s="4" t="s">
        <v>7</v>
      </c>
      <c r="D10719" s="4" t="s">
        <v>10</v>
      </c>
      <c r="E10719" s="4" t="s">
        <v>15</v>
      </c>
    </row>
    <row r="10720" spans="1:21">
      <c r="A10720" t="n">
        <v>100793</v>
      </c>
      <c r="B10720" s="41" t="n">
        <v>58</v>
      </c>
      <c r="C10720" s="7" t="n">
        <v>100</v>
      </c>
      <c r="D10720" s="7" t="n">
        <v>1000</v>
      </c>
      <c r="E10720" s="7" t="n">
        <v>1</v>
      </c>
    </row>
    <row r="10721" spans="1:9">
      <c r="A10721" t="s">
        <v>4</v>
      </c>
      <c r="B10721" s="4" t="s">
        <v>5</v>
      </c>
      <c r="C10721" s="4" t="s">
        <v>7</v>
      </c>
      <c r="D10721" s="4" t="s">
        <v>10</v>
      </c>
    </row>
    <row r="10722" spans="1:9">
      <c r="A10722" t="n">
        <v>100801</v>
      </c>
      <c r="B10722" s="41" t="n">
        <v>58</v>
      </c>
      <c r="C10722" s="7" t="n">
        <v>255</v>
      </c>
      <c r="D10722" s="7" t="n">
        <v>0</v>
      </c>
    </row>
    <row r="10723" spans="1:9">
      <c r="A10723" t="s">
        <v>4</v>
      </c>
      <c r="B10723" s="4" t="s">
        <v>5</v>
      </c>
      <c r="C10723" s="4" t="s">
        <v>7</v>
      </c>
      <c r="D10723" s="4" t="s">
        <v>10</v>
      </c>
      <c r="E10723" s="4" t="s">
        <v>8</v>
      </c>
    </row>
    <row r="10724" spans="1:9">
      <c r="A10724" t="n">
        <v>100805</v>
      </c>
      <c r="B10724" s="32" t="n">
        <v>51</v>
      </c>
      <c r="C10724" s="7" t="n">
        <v>4</v>
      </c>
      <c r="D10724" s="7" t="n">
        <v>0</v>
      </c>
      <c r="E10724" s="7" t="s">
        <v>189</v>
      </c>
    </row>
    <row r="10725" spans="1:9">
      <c r="A10725" t="s">
        <v>4</v>
      </c>
      <c r="B10725" s="4" t="s">
        <v>5</v>
      </c>
      <c r="C10725" s="4" t="s">
        <v>10</v>
      </c>
    </row>
    <row r="10726" spans="1:9">
      <c r="A10726" t="n">
        <v>100819</v>
      </c>
      <c r="B10726" s="27" t="n">
        <v>16</v>
      </c>
      <c r="C10726" s="7" t="n">
        <v>0</v>
      </c>
    </row>
    <row r="10727" spans="1:9">
      <c r="A10727" t="s">
        <v>4</v>
      </c>
      <c r="B10727" s="4" t="s">
        <v>5</v>
      </c>
      <c r="C10727" s="4" t="s">
        <v>10</v>
      </c>
      <c r="D10727" s="4" t="s">
        <v>59</v>
      </c>
      <c r="E10727" s="4" t="s">
        <v>7</v>
      </c>
      <c r="F10727" s="4" t="s">
        <v>7</v>
      </c>
      <c r="G10727" s="4" t="s">
        <v>59</v>
      </c>
      <c r="H10727" s="4" t="s">
        <v>7</v>
      </c>
      <c r="I10727" s="4" t="s">
        <v>7</v>
      </c>
    </row>
    <row r="10728" spans="1:9">
      <c r="A10728" t="n">
        <v>100822</v>
      </c>
      <c r="B10728" s="37" t="n">
        <v>26</v>
      </c>
      <c r="C10728" s="7" t="n">
        <v>0</v>
      </c>
      <c r="D10728" s="7" t="s">
        <v>937</v>
      </c>
      <c r="E10728" s="7" t="n">
        <v>2</v>
      </c>
      <c r="F10728" s="7" t="n">
        <v>3</v>
      </c>
      <c r="G10728" s="7" t="s">
        <v>938</v>
      </c>
      <c r="H10728" s="7" t="n">
        <v>2</v>
      </c>
      <c r="I10728" s="7" t="n">
        <v>0</v>
      </c>
    </row>
    <row r="10729" spans="1:9">
      <c r="A10729" t="s">
        <v>4</v>
      </c>
      <c r="B10729" s="4" t="s">
        <v>5</v>
      </c>
    </row>
    <row r="10730" spans="1:9">
      <c r="A10730" t="n">
        <v>100970</v>
      </c>
      <c r="B10730" s="38" t="n">
        <v>28</v>
      </c>
    </row>
    <row r="10731" spans="1:9">
      <c r="A10731" t="s">
        <v>4</v>
      </c>
      <c r="B10731" s="4" t="s">
        <v>5</v>
      </c>
      <c r="C10731" s="4" t="s">
        <v>7</v>
      </c>
      <c r="D10731" s="4" t="s">
        <v>10</v>
      </c>
      <c r="E10731" s="4" t="s">
        <v>8</v>
      </c>
    </row>
    <row r="10732" spans="1:9">
      <c r="A10732" t="n">
        <v>100971</v>
      </c>
      <c r="B10732" s="32" t="n">
        <v>51</v>
      </c>
      <c r="C10732" s="7" t="n">
        <v>4</v>
      </c>
      <c r="D10732" s="7" t="n">
        <v>14</v>
      </c>
      <c r="E10732" s="7" t="s">
        <v>58</v>
      </c>
    </row>
    <row r="10733" spans="1:9">
      <c r="A10733" t="s">
        <v>4</v>
      </c>
      <c r="B10733" s="4" t="s">
        <v>5</v>
      </c>
      <c r="C10733" s="4" t="s">
        <v>10</v>
      </c>
    </row>
    <row r="10734" spans="1:9">
      <c r="A10734" t="n">
        <v>100985</v>
      </c>
      <c r="B10734" s="27" t="n">
        <v>16</v>
      </c>
      <c r="C10734" s="7" t="n">
        <v>0</v>
      </c>
    </row>
    <row r="10735" spans="1:9">
      <c r="A10735" t="s">
        <v>4</v>
      </c>
      <c r="B10735" s="4" t="s">
        <v>5</v>
      </c>
      <c r="C10735" s="4" t="s">
        <v>10</v>
      </c>
      <c r="D10735" s="4" t="s">
        <v>59</v>
      </c>
      <c r="E10735" s="4" t="s">
        <v>7</v>
      </c>
      <c r="F10735" s="4" t="s">
        <v>7</v>
      </c>
      <c r="G10735" s="4" t="s">
        <v>59</v>
      </c>
      <c r="H10735" s="4" t="s">
        <v>7</v>
      </c>
      <c r="I10735" s="4" t="s">
        <v>7</v>
      </c>
      <c r="J10735" s="4" t="s">
        <v>59</v>
      </c>
      <c r="K10735" s="4" t="s">
        <v>7</v>
      </c>
      <c r="L10735" s="4" t="s">
        <v>7</v>
      </c>
    </row>
    <row r="10736" spans="1:9">
      <c r="A10736" t="n">
        <v>100988</v>
      </c>
      <c r="B10736" s="37" t="n">
        <v>26</v>
      </c>
      <c r="C10736" s="7" t="n">
        <v>14</v>
      </c>
      <c r="D10736" s="7" t="s">
        <v>939</v>
      </c>
      <c r="E10736" s="7" t="n">
        <v>2</v>
      </c>
      <c r="F10736" s="7" t="n">
        <v>3</v>
      </c>
      <c r="G10736" s="7" t="s">
        <v>940</v>
      </c>
      <c r="H10736" s="7" t="n">
        <v>2</v>
      </c>
      <c r="I10736" s="7" t="n">
        <v>3</v>
      </c>
      <c r="J10736" s="7" t="s">
        <v>941</v>
      </c>
      <c r="K10736" s="7" t="n">
        <v>2</v>
      </c>
      <c r="L10736" s="7" t="n">
        <v>0</v>
      </c>
    </row>
    <row r="10737" spans="1:12">
      <c r="A10737" t="s">
        <v>4</v>
      </c>
      <c r="B10737" s="4" t="s">
        <v>5</v>
      </c>
    </row>
    <row r="10738" spans="1:12">
      <c r="A10738" t="n">
        <v>101264</v>
      </c>
      <c r="B10738" s="38" t="n">
        <v>28</v>
      </c>
    </row>
    <row r="10739" spans="1:12">
      <c r="A10739" t="s">
        <v>4</v>
      </c>
      <c r="B10739" s="4" t="s">
        <v>5</v>
      </c>
      <c r="C10739" s="4" t="s">
        <v>7</v>
      </c>
      <c r="D10739" s="4" t="s">
        <v>10</v>
      </c>
      <c r="E10739" s="4" t="s">
        <v>8</v>
      </c>
    </row>
    <row r="10740" spans="1:12">
      <c r="A10740" t="n">
        <v>101265</v>
      </c>
      <c r="B10740" s="32" t="n">
        <v>51</v>
      </c>
      <c r="C10740" s="7" t="n">
        <v>4</v>
      </c>
      <c r="D10740" s="7" t="n">
        <v>0</v>
      </c>
      <c r="E10740" s="7" t="s">
        <v>100</v>
      </c>
    </row>
    <row r="10741" spans="1:12">
      <c r="A10741" t="s">
        <v>4</v>
      </c>
      <c r="B10741" s="4" t="s">
        <v>5</v>
      </c>
      <c r="C10741" s="4" t="s">
        <v>10</v>
      </c>
    </row>
    <row r="10742" spans="1:12">
      <c r="A10742" t="n">
        <v>101278</v>
      </c>
      <c r="B10742" s="27" t="n">
        <v>16</v>
      </c>
      <c r="C10742" s="7" t="n">
        <v>0</v>
      </c>
    </row>
    <row r="10743" spans="1:12">
      <c r="A10743" t="s">
        <v>4</v>
      </c>
      <c r="B10743" s="4" t="s">
        <v>5</v>
      </c>
      <c r="C10743" s="4" t="s">
        <v>10</v>
      </c>
      <c r="D10743" s="4" t="s">
        <v>59</v>
      </c>
      <c r="E10743" s="4" t="s">
        <v>7</v>
      </c>
      <c r="F10743" s="4" t="s">
        <v>7</v>
      </c>
    </row>
    <row r="10744" spans="1:12">
      <c r="A10744" t="n">
        <v>101281</v>
      </c>
      <c r="B10744" s="37" t="n">
        <v>26</v>
      </c>
      <c r="C10744" s="7" t="n">
        <v>0</v>
      </c>
      <c r="D10744" s="7" t="s">
        <v>942</v>
      </c>
      <c r="E10744" s="7" t="n">
        <v>2</v>
      </c>
      <c r="F10744" s="7" t="n">
        <v>0</v>
      </c>
    </row>
    <row r="10745" spans="1:12">
      <c r="A10745" t="s">
        <v>4</v>
      </c>
      <c r="B10745" s="4" t="s">
        <v>5</v>
      </c>
    </row>
    <row r="10746" spans="1:12">
      <c r="A10746" t="n">
        <v>101294</v>
      </c>
      <c r="B10746" s="38" t="n">
        <v>28</v>
      </c>
    </row>
    <row r="10747" spans="1:12">
      <c r="A10747" t="s">
        <v>4</v>
      </c>
      <c r="B10747" s="4" t="s">
        <v>5</v>
      </c>
      <c r="C10747" s="4" t="s">
        <v>7</v>
      </c>
      <c r="D10747" s="4" t="s">
        <v>10</v>
      </c>
      <c r="E10747" s="4" t="s">
        <v>15</v>
      </c>
    </row>
    <row r="10748" spans="1:12">
      <c r="A10748" t="n">
        <v>101295</v>
      </c>
      <c r="B10748" s="41" t="n">
        <v>58</v>
      </c>
      <c r="C10748" s="7" t="n">
        <v>0</v>
      </c>
      <c r="D10748" s="7" t="n">
        <v>1000</v>
      </c>
      <c r="E10748" s="7" t="n">
        <v>1</v>
      </c>
    </row>
    <row r="10749" spans="1:12">
      <c r="A10749" t="s">
        <v>4</v>
      </c>
      <c r="B10749" s="4" t="s">
        <v>5</v>
      </c>
      <c r="C10749" s="4" t="s">
        <v>7</v>
      </c>
      <c r="D10749" s="4" t="s">
        <v>10</v>
      </c>
    </row>
    <row r="10750" spans="1:12">
      <c r="A10750" t="n">
        <v>101303</v>
      </c>
      <c r="B10750" s="41" t="n">
        <v>58</v>
      </c>
      <c r="C10750" s="7" t="n">
        <v>255</v>
      </c>
      <c r="D10750" s="7" t="n">
        <v>0</v>
      </c>
    </row>
    <row r="10751" spans="1:12">
      <c r="A10751" t="s">
        <v>4</v>
      </c>
      <c r="B10751" s="4" t="s">
        <v>5</v>
      </c>
      <c r="C10751" s="4" t="s">
        <v>7</v>
      </c>
      <c r="D10751" s="4" t="s">
        <v>10</v>
      </c>
      <c r="E10751" s="4" t="s">
        <v>15</v>
      </c>
      <c r="F10751" s="4" t="s">
        <v>10</v>
      </c>
      <c r="G10751" s="4" t="s">
        <v>16</v>
      </c>
      <c r="H10751" s="4" t="s">
        <v>16</v>
      </c>
      <c r="I10751" s="4" t="s">
        <v>10</v>
      </c>
      <c r="J10751" s="4" t="s">
        <v>10</v>
      </c>
      <c r="K10751" s="4" t="s">
        <v>16</v>
      </c>
      <c r="L10751" s="4" t="s">
        <v>16</v>
      </c>
      <c r="M10751" s="4" t="s">
        <v>16</v>
      </c>
      <c r="N10751" s="4" t="s">
        <v>16</v>
      </c>
      <c r="O10751" s="4" t="s">
        <v>8</v>
      </c>
    </row>
    <row r="10752" spans="1:12">
      <c r="A10752" t="n">
        <v>101307</v>
      </c>
      <c r="B10752" s="18" t="n">
        <v>50</v>
      </c>
      <c r="C10752" s="7" t="n">
        <v>0</v>
      </c>
      <c r="D10752" s="7" t="n">
        <v>2250</v>
      </c>
      <c r="E10752" s="7" t="n">
        <v>0.800000011920929</v>
      </c>
      <c r="F10752" s="7" t="n">
        <v>0</v>
      </c>
      <c r="G10752" s="7" t="n">
        <v>0</v>
      </c>
      <c r="H10752" s="7" t="n">
        <v>-1073741824</v>
      </c>
      <c r="I10752" s="7" t="n">
        <v>0</v>
      </c>
      <c r="J10752" s="7" t="n">
        <v>65533</v>
      </c>
      <c r="K10752" s="7" t="n">
        <v>0</v>
      </c>
      <c r="L10752" s="7" t="n">
        <v>0</v>
      </c>
      <c r="M10752" s="7" t="n">
        <v>0</v>
      </c>
      <c r="N10752" s="7" t="n">
        <v>0</v>
      </c>
      <c r="O10752" s="7" t="s">
        <v>20</v>
      </c>
    </row>
    <row r="10753" spans="1:15">
      <c r="A10753" t="s">
        <v>4</v>
      </c>
      <c r="B10753" s="4" t="s">
        <v>5</v>
      </c>
      <c r="C10753" s="4" t="s">
        <v>10</v>
      </c>
    </row>
    <row r="10754" spans="1:15">
      <c r="A10754" t="n">
        <v>101346</v>
      </c>
      <c r="B10754" s="27" t="n">
        <v>16</v>
      </c>
      <c r="C10754" s="7" t="n">
        <v>2000</v>
      </c>
    </row>
    <row r="10755" spans="1:15">
      <c r="A10755" t="s">
        <v>4</v>
      </c>
      <c r="B10755" s="4" t="s">
        <v>5</v>
      </c>
      <c r="C10755" s="4" t="s">
        <v>7</v>
      </c>
      <c r="D10755" s="4" t="s">
        <v>7</v>
      </c>
      <c r="E10755" s="4" t="s">
        <v>15</v>
      </c>
      <c r="F10755" s="4" t="s">
        <v>15</v>
      </c>
      <c r="G10755" s="4" t="s">
        <v>15</v>
      </c>
      <c r="H10755" s="4" t="s">
        <v>10</v>
      </c>
    </row>
    <row r="10756" spans="1:15">
      <c r="A10756" t="n">
        <v>101349</v>
      </c>
      <c r="B10756" s="54" t="n">
        <v>45</v>
      </c>
      <c r="C10756" s="7" t="n">
        <v>2</v>
      </c>
      <c r="D10756" s="7" t="n">
        <v>3</v>
      </c>
      <c r="E10756" s="7" t="n">
        <v>-12.8900003433228</v>
      </c>
      <c r="F10756" s="7" t="n">
        <v>1.27999997138977</v>
      </c>
      <c r="G10756" s="7" t="n">
        <v>-8.4399995803833</v>
      </c>
      <c r="H10756" s="7" t="n">
        <v>0</v>
      </c>
    </row>
    <row r="10757" spans="1:15">
      <c r="A10757" t="s">
        <v>4</v>
      </c>
      <c r="B10757" s="4" t="s">
        <v>5</v>
      </c>
      <c r="C10757" s="4" t="s">
        <v>7</v>
      </c>
      <c r="D10757" s="4" t="s">
        <v>7</v>
      </c>
      <c r="E10757" s="4" t="s">
        <v>15</v>
      </c>
      <c r="F10757" s="4" t="s">
        <v>15</v>
      </c>
      <c r="G10757" s="4" t="s">
        <v>15</v>
      </c>
      <c r="H10757" s="4" t="s">
        <v>10</v>
      </c>
      <c r="I10757" s="4" t="s">
        <v>7</v>
      </c>
    </row>
    <row r="10758" spans="1:15">
      <c r="A10758" t="n">
        <v>101366</v>
      </c>
      <c r="B10758" s="54" t="n">
        <v>45</v>
      </c>
      <c r="C10758" s="7" t="n">
        <v>4</v>
      </c>
      <c r="D10758" s="7" t="n">
        <v>3</v>
      </c>
      <c r="E10758" s="7" t="n">
        <v>17.0799999237061</v>
      </c>
      <c r="F10758" s="7" t="n">
        <v>322.859985351563</v>
      </c>
      <c r="G10758" s="7" t="n">
        <v>0</v>
      </c>
      <c r="H10758" s="7" t="n">
        <v>0</v>
      </c>
      <c r="I10758" s="7" t="n">
        <v>0</v>
      </c>
    </row>
    <row r="10759" spans="1:15">
      <c r="A10759" t="s">
        <v>4</v>
      </c>
      <c r="B10759" s="4" t="s">
        <v>5</v>
      </c>
      <c r="C10759" s="4" t="s">
        <v>7</v>
      </c>
      <c r="D10759" s="4" t="s">
        <v>7</v>
      </c>
      <c r="E10759" s="4" t="s">
        <v>15</v>
      </c>
      <c r="F10759" s="4" t="s">
        <v>10</v>
      </c>
    </row>
    <row r="10760" spans="1:15">
      <c r="A10760" t="n">
        <v>101384</v>
      </c>
      <c r="B10760" s="54" t="n">
        <v>45</v>
      </c>
      <c r="C10760" s="7" t="n">
        <v>5</v>
      </c>
      <c r="D10760" s="7" t="n">
        <v>3</v>
      </c>
      <c r="E10760" s="7" t="n">
        <v>2.09999990463257</v>
      </c>
      <c r="F10760" s="7" t="n">
        <v>0</v>
      </c>
    </row>
    <row r="10761" spans="1:15">
      <c r="A10761" t="s">
        <v>4</v>
      </c>
      <c r="B10761" s="4" t="s">
        <v>5</v>
      </c>
      <c r="C10761" s="4" t="s">
        <v>7</v>
      </c>
      <c r="D10761" s="4" t="s">
        <v>7</v>
      </c>
      <c r="E10761" s="4" t="s">
        <v>15</v>
      </c>
      <c r="F10761" s="4" t="s">
        <v>10</v>
      </c>
    </row>
    <row r="10762" spans="1:15">
      <c r="A10762" t="n">
        <v>101393</v>
      </c>
      <c r="B10762" s="54" t="n">
        <v>45</v>
      </c>
      <c r="C10762" s="7" t="n">
        <v>11</v>
      </c>
      <c r="D10762" s="7" t="n">
        <v>3</v>
      </c>
      <c r="E10762" s="7" t="n">
        <v>34</v>
      </c>
      <c r="F10762" s="7" t="n">
        <v>0</v>
      </c>
    </row>
    <row r="10763" spans="1:15">
      <c r="A10763" t="s">
        <v>4</v>
      </c>
      <c r="B10763" s="4" t="s">
        <v>5</v>
      </c>
      <c r="C10763" s="4" t="s">
        <v>10</v>
      </c>
      <c r="D10763" s="4" t="s">
        <v>15</v>
      </c>
      <c r="E10763" s="4" t="s">
        <v>15</v>
      </c>
      <c r="F10763" s="4" t="s">
        <v>15</v>
      </c>
      <c r="G10763" s="4" t="s">
        <v>15</v>
      </c>
    </row>
    <row r="10764" spans="1:15">
      <c r="A10764" t="n">
        <v>101402</v>
      </c>
      <c r="B10764" s="26" t="n">
        <v>46</v>
      </c>
      <c r="C10764" s="7" t="n">
        <v>0</v>
      </c>
      <c r="D10764" s="7" t="n">
        <v>-16.3400001525879</v>
      </c>
      <c r="E10764" s="7" t="n">
        <v>0.00999999977648258</v>
      </c>
      <c r="F10764" s="7" t="n">
        <v>-8.48999977111816</v>
      </c>
      <c r="G10764" s="7" t="n">
        <v>180</v>
      </c>
    </row>
    <row r="10765" spans="1:15">
      <c r="A10765" t="s">
        <v>4</v>
      </c>
      <c r="B10765" s="4" t="s">
        <v>5</v>
      </c>
      <c r="C10765" s="4" t="s">
        <v>10</v>
      </c>
      <c r="D10765" s="4" t="s">
        <v>15</v>
      </c>
      <c r="E10765" s="4" t="s">
        <v>15</v>
      </c>
      <c r="F10765" s="4" t="s">
        <v>15</v>
      </c>
      <c r="G10765" s="4" t="s">
        <v>15</v>
      </c>
    </row>
    <row r="10766" spans="1:15">
      <c r="A10766" t="n">
        <v>101421</v>
      </c>
      <c r="B10766" s="26" t="n">
        <v>46</v>
      </c>
      <c r="C10766" s="7" t="n">
        <v>14</v>
      </c>
      <c r="D10766" s="7" t="n">
        <v>-12.8299999237061</v>
      </c>
      <c r="E10766" s="7" t="n">
        <v>0</v>
      </c>
      <c r="F10766" s="7" t="n">
        <v>-8.19999980926514</v>
      </c>
      <c r="G10766" s="7" t="n">
        <v>180</v>
      </c>
    </row>
    <row r="10767" spans="1:15">
      <c r="A10767" t="s">
        <v>4</v>
      </c>
      <c r="B10767" s="4" t="s">
        <v>5</v>
      </c>
      <c r="C10767" s="4" t="s">
        <v>7</v>
      </c>
      <c r="D10767" s="4" t="s">
        <v>10</v>
      </c>
      <c r="E10767" s="4" t="s">
        <v>15</v>
      </c>
      <c r="F10767" s="4" t="s">
        <v>10</v>
      </c>
      <c r="G10767" s="4" t="s">
        <v>16</v>
      </c>
      <c r="H10767" s="4" t="s">
        <v>16</v>
      </c>
      <c r="I10767" s="4" t="s">
        <v>10</v>
      </c>
      <c r="J10767" s="4" t="s">
        <v>10</v>
      </c>
      <c r="K10767" s="4" t="s">
        <v>16</v>
      </c>
      <c r="L10767" s="4" t="s">
        <v>16</v>
      </c>
      <c r="M10767" s="4" t="s">
        <v>16</v>
      </c>
      <c r="N10767" s="4" t="s">
        <v>16</v>
      </c>
      <c r="O10767" s="4" t="s">
        <v>8</v>
      </c>
    </row>
    <row r="10768" spans="1:15">
      <c r="A10768" t="n">
        <v>101440</v>
      </c>
      <c r="B10768" s="18" t="n">
        <v>50</v>
      </c>
      <c r="C10768" s="7" t="n">
        <v>0</v>
      </c>
      <c r="D10768" s="7" t="n">
        <v>2251</v>
      </c>
      <c r="E10768" s="7" t="n">
        <v>0.800000011920929</v>
      </c>
      <c r="F10768" s="7" t="n">
        <v>1000</v>
      </c>
      <c r="G10768" s="7" t="n">
        <v>0</v>
      </c>
      <c r="H10768" s="7" t="n">
        <v>-1065353216</v>
      </c>
      <c r="I10768" s="7" t="n">
        <v>0</v>
      </c>
      <c r="J10768" s="7" t="n">
        <v>65533</v>
      </c>
      <c r="K10768" s="7" t="n">
        <v>0</v>
      </c>
      <c r="L10768" s="7" t="n">
        <v>0</v>
      </c>
      <c r="M10768" s="7" t="n">
        <v>0</v>
      </c>
      <c r="N10768" s="7" t="n">
        <v>0</v>
      </c>
      <c r="O10768" s="7" t="s">
        <v>20</v>
      </c>
    </row>
    <row r="10769" spans="1:15">
      <c r="A10769" t="s">
        <v>4</v>
      </c>
      <c r="B10769" s="4" t="s">
        <v>5</v>
      </c>
      <c r="C10769" s="4" t="s">
        <v>7</v>
      </c>
      <c r="D10769" s="4" t="s">
        <v>10</v>
      </c>
      <c r="E10769" s="4" t="s">
        <v>15</v>
      </c>
    </row>
    <row r="10770" spans="1:15">
      <c r="A10770" t="n">
        <v>101479</v>
      </c>
      <c r="B10770" s="41" t="n">
        <v>58</v>
      </c>
      <c r="C10770" s="7" t="n">
        <v>100</v>
      </c>
      <c r="D10770" s="7" t="n">
        <v>1000</v>
      </c>
      <c r="E10770" s="7" t="n">
        <v>1</v>
      </c>
    </row>
    <row r="10771" spans="1:15">
      <c r="A10771" t="s">
        <v>4</v>
      </c>
      <c r="B10771" s="4" t="s">
        <v>5</v>
      </c>
      <c r="C10771" s="4" t="s">
        <v>7</v>
      </c>
      <c r="D10771" s="4" t="s">
        <v>10</v>
      </c>
    </row>
    <row r="10772" spans="1:15">
      <c r="A10772" t="n">
        <v>101487</v>
      </c>
      <c r="B10772" s="41" t="n">
        <v>58</v>
      </c>
      <c r="C10772" s="7" t="n">
        <v>255</v>
      </c>
      <c r="D10772" s="7" t="n">
        <v>0</v>
      </c>
    </row>
    <row r="10773" spans="1:15">
      <c r="A10773" t="s">
        <v>4</v>
      </c>
      <c r="B10773" s="4" t="s">
        <v>5</v>
      </c>
      <c r="C10773" s="4" t="s">
        <v>10</v>
      </c>
      <c r="D10773" s="4" t="s">
        <v>7</v>
      </c>
      <c r="E10773" s="4" t="s">
        <v>15</v>
      </c>
      <c r="F10773" s="4" t="s">
        <v>10</v>
      </c>
    </row>
    <row r="10774" spans="1:15">
      <c r="A10774" t="n">
        <v>101491</v>
      </c>
      <c r="B10774" s="39" t="n">
        <v>59</v>
      </c>
      <c r="C10774" s="7" t="n">
        <v>14</v>
      </c>
      <c r="D10774" s="7" t="n">
        <v>2</v>
      </c>
      <c r="E10774" s="7" t="n">
        <v>0.150000005960464</v>
      </c>
      <c r="F10774" s="7" t="n">
        <v>0</v>
      </c>
    </row>
    <row r="10775" spans="1:15">
      <c r="A10775" t="s">
        <v>4</v>
      </c>
      <c r="B10775" s="4" t="s">
        <v>5</v>
      </c>
      <c r="C10775" s="4" t="s">
        <v>10</v>
      </c>
    </row>
    <row r="10776" spans="1:15">
      <c r="A10776" t="n">
        <v>101501</v>
      </c>
      <c r="B10776" s="27" t="n">
        <v>16</v>
      </c>
      <c r="C10776" s="7" t="n">
        <v>1000</v>
      </c>
    </row>
    <row r="10777" spans="1:15">
      <c r="A10777" t="s">
        <v>4</v>
      </c>
      <c r="B10777" s="4" t="s">
        <v>5</v>
      </c>
      <c r="C10777" s="4" t="s">
        <v>7</v>
      </c>
      <c r="D10777" s="4" t="s">
        <v>10</v>
      </c>
      <c r="E10777" s="4" t="s">
        <v>8</v>
      </c>
    </row>
    <row r="10778" spans="1:15">
      <c r="A10778" t="n">
        <v>101504</v>
      </c>
      <c r="B10778" s="32" t="n">
        <v>51</v>
      </c>
      <c r="C10778" s="7" t="n">
        <v>4</v>
      </c>
      <c r="D10778" s="7" t="n">
        <v>14</v>
      </c>
      <c r="E10778" s="7" t="s">
        <v>783</v>
      </c>
    </row>
    <row r="10779" spans="1:15">
      <c r="A10779" t="s">
        <v>4</v>
      </c>
      <c r="B10779" s="4" t="s">
        <v>5</v>
      </c>
      <c r="C10779" s="4" t="s">
        <v>10</v>
      </c>
    </row>
    <row r="10780" spans="1:15">
      <c r="A10780" t="n">
        <v>101519</v>
      </c>
      <c r="B10780" s="27" t="n">
        <v>16</v>
      </c>
      <c r="C10780" s="7" t="n">
        <v>0</v>
      </c>
    </row>
    <row r="10781" spans="1:15">
      <c r="A10781" t="s">
        <v>4</v>
      </c>
      <c r="B10781" s="4" t="s">
        <v>5</v>
      </c>
      <c r="C10781" s="4" t="s">
        <v>10</v>
      </c>
      <c r="D10781" s="4" t="s">
        <v>59</v>
      </c>
      <c r="E10781" s="4" t="s">
        <v>7</v>
      </c>
      <c r="F10781" s="4" t="s">
        <v>7</v>
      </c>
    </row>
    <row r="10782" spans="1:15">
      <c r="A10782" t="n">
        <v>101522</v>
      </c>
      <c r="B10782" s="37" t="n">
        <v>26</v>
      </c>
      <c r="C10782" s="7" t="n">
        <v>14</v>
      </c>
      <c r="D10782" s="7" t="s">
        <v>943</v>
      </c>
      <c r="E10782" s="7" t="n">
        <v>2</v>
      </c>
      <c r="F10782" s="7" t="n">
        <v>0</v>
      </c>
    </row>
    <row r="10783" spans="1:15">
      <c r="A10783" t="s">
        <v>4</v>
      </c>
      <c r="B10783" s="4" t="s">
        <v>5</v>
      </c>
    </row>
    <row r="10784" spans="1:15">
      <c r="A10784" t="n">
        <v>101545</v>
      </c>
      <c r="B10784" s="38" t="n">
        <v>28</v>
      </c>
    </row>
    <row r="10785" spans="1:6">
      <c r="A10785" t="s">
        <v>4</v>
      </c>
      <c r="B10785" s="4" t="s">
        <v>5</v>
      </c>
      <c r="C10785" s="4" t="s">
        <v>10</v>
      </c>
      <c r="D10785" s="4" t="s">
        <v>7</v>
      </c>
    </row>
    <row r="10786" spans="1:6">
      <c r="A10786" t="n">
        <v>101546</v>
      </c>
      <c r="B10786" s="40" t="n">
        <v>89</v>
      </c>
      <c r="C10786" s="7" t="n">
        <v>65533</v>
      </c>
      <c r="D10786" s="7" t="n">
        <v>1</v>
      </c>
    </row>
    <row r="10787" spans="1:6">
      <c r="A10787" t="s">
        <v>4</v>
      </c>
      <c r="B10787" s="4" t="s">
        <v>5</v>
      </c>
      <c r="C10787" s="4" t="s">
        <v>7</v>
      </c>
      <c r="D10787" s="4" t="s">
        <v>10</v>
      </c>
      <c r="E10787" s="4" t="s">
        <v>16</v>
      </c>
      <c r="F10787" s="4" t="s">
        <v>10</v>
      </c>
    </row>
    <row r="10788" spans="1:6">
      <c r="A10788" t="n">
        <v>101550</v>
      </c>
      <c r="B10788" s="18" t="n">
        <v>50</v>
      </c>
      <c r="C10788" s="7" t="n">
        <v>3</v>
      </c>
      <c r="D10788" s="7" t="n">
        <v>2251</v>
      </c>
      <c r="E10788" s="7" t="n">
        <v>1053609165</v>
      </c>
      <c r="F10788" s="7" t="n">
        <v>1000</v>
      </c>
    </row>
    <row r="10789" spans="1:6">
      <c r="A10789" t="s">
        <v>4</v>
      </c>
      <c r="B10789" s="4" t="s">
        <v>5</v>
      </c>
      <c r="C10789" s="4" t="s">
        <v>7</v>
      </c>
      <c r="D10789" s="4" t="s">
        <v>10</v>
      </c>
      <c r="E10789" s="4" t="s">
        <v>15</v>
      </c>
    </row>
    <row r="10790" spans="1:6">
      <c r="A10790" t="n">
        <v>101560</v>
      </c>
      <c r="B10790" s="41" t="n">
        <v>58</v>
      </c>
      <c r="C10790" s="7" t="n">
        <v>101</v>
      </c>
      <c r="D10790" s="7" t="n">
        <v>500</v>
      </c>
      <c r="E10790" s="7" t="n">
        <v>1</v>
      </c>
    </row>
    <row r="10791" spans="1:6">
      <c r="A10791" t="s">
        <v>4</v>
      </c>
      <c r="B10791" s="4" t="s">
        <v>5</v>
      </c>
      <c r="C10791" s="4" t="s">
        <v>7</v>
      </c>
      <c r="D10791" s="4" t="s">
        <v>10</v>
      </c>
    </row>
    <row r="10792" spans="1:6">
      <c r="A10792" t="n">
        <v>101568</v>
      </c>
      <c r="B10792" s="41" t="n">
        <v>58</v>
      </c>
      <c r="C10792" s="7" t="n">
        <v>254</v>
      </c>
      <c r="D10792" s="7" t="n">
        <v>0</v>
      </c>
    </row>
    <row r="10793" spans="1:6">
      <c r="A10793" t="s">
        <v>4</v>
      </c>
      <c r="B10793" s="4" t="s">
        <v>5</v>
      </c>
      <c r="C10793" s="4" t="s">
        <v>7</v>
      </c>
      <c r="D10793" s="4" t="s">
        <v>7</v>
      </c>
      <c r="E10793" s="4" t="s">
        <v>15</v>
      </c>
      <c r="F10793" s="4" t="s">
        <v>15</v>
      </c>
      <c r="G10793" s="4" t="s">
        <v>15</v>
      </c>
      <c r="H10793" s="4" t="s">
        <v>10</v>
      </c>
    </row>
    <row r="10794" spans="1:6">
      <c r="A10794" t="n">
        <v>101572</v>
      </c>
      <c r="B10794" s="54" t="n">
        <v>45</v>
      </c>
      <c r="C10794" s="7" t="n">
        <v>2</v>
      </c>
      <c r="D10794" s="7" t="n">
        <v>3</v>
      </c>
      <c r="E10794" s="7" t="n">
        <v>-15.5600004196167</v>
      </c>
      <c r="F10794" s="7" t="n">
        <v>1.39999997615814</v>
      </c>
      <c r="G10794" s="7" t="n">
        <v>-8.40999984741211</v>
      </c>
      <c r="H10794" s="7" t="n">
        <v>0</v>
      </c>
    </row>
    <row r="10795" spans="1:6">
      <c r="A10795" t="s">
        <v>4</v>
      </c>
      <c r="B10795" s="4" t="s">
        <v>5</v>
      </c>
      <c r="C10795" s="4" t="s">
        <v>7</v>
      </c>
      <c r="D10795" s="4" t="s">
        <v>7</v>
      </c>
      <c r="E10795" s="4" t="s">
        <v>15</v>
      </c>
      <c r="F10795" s="4" t="s">
        <v>15</v>
      </c>
      <c r="G10795" s="4" t="s">
        <v>15</v>
      </c>
      <c r="H10795" s="4" t="s">
        <v>10</v>
      </c>
      <c r="I10795" s="4" t="s">
        <v>7</v>
      </c>
    </row>
    <row r="10796" spans="1:6">
      <c r="A10796" t="n">
        <v>101589</v>
      </c>
      <c r="B10796" s="54" t="n">
        <v>45</v>
      </c>
      <c r="C10796" s="7" t="n">
        <v>4</v>
      </c>
      <c r="D10796" s="7" t="n">
        <v>3</v>
      </c>
      <c r="E10796" s="7" t="n">
        <v>6.6399998664856</v>
      </c>
      <c r="F10796" s="7" t="n">
        <v>247.949996948242</v>
      </c>
      <c r="G10796" s="7" t="n">
        <v>0</v>
      </c>
      <c r="H10796" s="7" t="n">
        <v>0</v>
      </c>
      <c r="I10796" s="7" t="n">
        <v>0</v>
      </c>
    </row>
    <row r="10797" spans="1:6">
      <c r="A10797" t="s">
        <v>4</v>
      </c>
      <c r="B10797" s="4" t="s">
        <v>5</v>
      </c>
      <c r="C10797" s="4" t="s">
        <v>7</v>
      </c>
      <c r="D10797" s="4" t="s">
        <v>7</v>
      </c>
      <c r="E10797" s="4" t="s">
        <v>15</v>
      </c>
      <c r="F10797" s="4" t="s">
        <v>10</v>
      </c>
    </row>
    <row r="10798" spans="1:6">
      <c r="A10798" t="n">
        <v>101607</v>
      </c>
      <c r="B10798" s="54" t="n">
        <v>45</v>
      </c>
      <c r="C10798" s="7" t="n">
        <v>5</v>
      </c>
      <c r="D10798" s="7" t="n">
        <v>3</v>
      </c>
      <c r="E10798" s="7" t="n">
        <v>2</v>
      </c>
      <c r="F10798" s="7" t="n">
        <v>0</v>
      </c>
    </row>
    <row r="10799" spans="1:6">
      <c r="A10799" t="s">
        <v>4</v>
      </c>
      <c r="B10799" s="4" t="s">
        <v>5</v>
      </c>
      <c r="C10799" s="4" t="s">
        <v>7</v>
      </c>
      <c r="D10799" s="4" t="s">
        <v>7</v>
      </c>
      <c r="E10799" s="4" t="s">
        <v>15</v>
      </c>
      <c r="F10799" s="4" t="s">
        <v>10</v>
      </c>
    </row>
    <row r="10800" spans="1:6">
      <c r="A10800" t="n">
        <v>101616</v>
      </c>
      <c r="B10800" s="54" t="n">
        <v>45</v>
      </c>
      <c r="C10800" s="7" t="n">
        <v>11</v>
      </c>
      <c r="D10800" s="7" t="n">
        <v>3</v>
      </c>
      <c r="E10800" s="7" t="n">
        <v>34</v>
      </c>
      <c r="F10800" s="7" t="n">
        <v>0</v>
      </c>
    </row>
    <row r="10801" spans="1:9">
      <c r="A10801" t="s">
        <v>4</v>
      </c>
      <c r="B10801" s="4" t="s">
        <v>5</v>
      </c>
      <c r="C10801" s="4" t="s">
        <v>7</v>
      </c>
      <c r="D10801" s="4" t="s">
        <v>10</v>
      </c>
    </row>
    <row r="10802" spans="1:9">
      <c r="A10802" t="n">
        <v>101625</v>
      </c>
      <c r="B10802" s="41" t="n">
        <v>58</v>
      </c>
      <c r="C10802" s="7" t="n">
        <v>255</v>
      </c>
      <c r="D10802" s="7" t="n">
        <v>0</v>
      </c>
    </row>
    <row r="10803" spans="1:9">
      <c r="A10803" t="s">
        <v>4</v>
      </c>
      <c r="B10803" s="4" t="s">
        <v>5</v>
      </c>
      <c r="C10803" s="4" t="s">
        <v>10</v>
      </c>
      <c r="D10803" s="4" t="s">
        <v>10</v>
      </c>
      <c r="E10803" s="4" t="s">
        <v>10</v>
      </c>
    </row>
    <row r="10804" spans="1:9">
      <c r="A10804" t="n">
        <v>101629</v>
      </c>
      <c r="B10804" s="34" t="n">
        <v>61</v>
      </c>
      <c r="C10804" s="7" t="n">
        <v>0</v>
      </c>
      <c r="D10804" s="7" t="n">
        <v>14</v>
      </c>
      <c r="E10804" s="7" t="n">
        <v>1000</v>
      </c>
    </row>
    <row r="10805" spans="1:9">
      <c r="A10805" t="s">
        <v>4</v>
      </c>
      <c r="B10805" s="4" t="s">
        <v>5</v>
      </c>
      <c r="C10805" s="4" t="s">
        <v>10</v>
      </c>
    </row>
    <row r="10806" spans="1:9">
      <c r="A10806" t="n">
        <v>101636</v>
      </c>
      <c r="B10806" s="27" t="n">
        <v>16</v>
      </c>
      <c r="C10806" s="7" t="n">
        <v>300</v>
      </c>
    </row>
    <row r="10807" spans="1:9">
      <c r="A10807" t="s">
        <v>4</v>
      </c>
      <c r="B10807" s="4" t="s">
        <v>5</v>
      </c>
      <c r="C10807" s="4" t="s">
        <v>7</v>
      </c>
      <c r="D10807" s="4" t="s">
        <v>10</v>
      </c>
      <c r="E10807" s="4" t="s">
        <v>8</v>
      </c>
    </row>
    <row r="10808" spans="1:9">
      <c r="A10808" t="n">
        <v>101639</v>
      </c>
      <c r="B10808" s="32" t="n">
        <v>51</v>
      </c>
      <c r="C10808" s="7" t="n">
        <v>4</v>
      </c>
      <c r="D10808" s="7" t="n">
        <v>0</v>
      </c>
      <c r="E10808" s="7" t="s">
        <v>944</v>
      </c>
    </row>
    <row r="10809" spans="1:9">
      <c r="A10809" t="s">
        <v>4</v>
      </c>
      <c r="B10809" s="4" t="s">
        <v>5</v>
      </c>
      <c r="C10809" s="4" t="s">
        <v>10</v>
      </c>
    </row>
    <row r="10810" spans="1:9">
      <c r="A10810" t="n">
        <v>101653</v>
      </c>
      <c r="B10810" s="27" t="n">
        <v>16</v>
      </c>
      <c r="C10810" s="7" t="n">
        <v>0</v>
      </c>
    </row>
    <row r="10811" spans="1:9">
      <c r="A10811" t="s">
        <v>4</v>
      </c>
      <c r="B10811" s="4" t="s">
        <v>5</v>
      </c>
      <c r="C10811" s="4" t="s">
        <v>10</v>
      </c>
      <c r="D10811" s="4" t="s">
        <v>59</v>
      </c>
      <c r="E10811" s="4" t="s">
        <v>7</v>
      </c>
      <c r="F10811" s="4" t="s">
        <v>7</v>
      </c>
      <c r="G10811" s="4" t="s">
        <v>59</v>
      </c>
      <c r="H10811" s="4" t="s">
        <v>7</v>
      </c>
      <c r="I10811" s="4" t="s">
        <v>7</v>
      </c>
      <c r="J10811" s="4" t="s">
        <v>59</v>
      </c>
      <c r="K10811" s="4" t="s">
        <v>7</v>
      </c>
      <c r="L10811" s="4" t="s">
        <v>7</v>
      </c>
    </row>
    <row r="10812" spans="1:9">
      <c r="A10812" t="n">
        <v>101656</v>
      </c>
      <c r="B10812" s="37" t="n">
        <v>26</v>
      </c>
      <c r="C10812" s="7" t="n">
        <v>0</v>
      </c>
      <c r="D10812" s="7" t="s">
        <v>945</v>
      </c>
      <c r="E10812" s="7" t="n">
        <v>2</v>
      </c>
      <c r="F10812" s="7" t="n">
        <v>3</v>
      </c>
      <c r="G10812" s="7" t="s">
        <v>946</v>
      </c>
      <c r="H10812" s="7" t="n">
        <v>2</v>
      </c>
      <c r="I10812" s="7" t="n">
        <v>3</v>
      </c>
      <c r="J10812" s="7" t="s">
        <v>947</v>
      </c>
      <c r="K10812" s="7" t="n">
        <v>2</v>
      </c>
      <c r="L10812" s="7" t="n">
        <v>0</v>
      </c>
    </row>
    <row r="10813" spans="1:9">
      <c r="A10813" t="s">
        <v>4</v>
      </c>
      <c r="B10813" s="4" t="s">
        <v>5</v>
      </c>
    </row>
    <row r="10814" spans="1:9">
      <c r="A10814" t="n">
        <v>101889</v>
      </c>
      <c r="B10814" s="38" t="n">
        <v>28</v>
      </c>
    </row>
    <row r="10815" spans="1:9">
      <c r="A10815" t="s">
        <v>4</v>
      </c>
      <c r="B10815" s="4" t="s">
        <v>5</v>
      </c>
      <c r="C10815" s="4" t="s">
        <v>7</v>
      </c>
      <c r="D10815" s="4" t="s">
        <v>10</v>
      </c>
      <c r="E10815" s="4" t="s">
        <v>15</v>
      </c>
      <c r="F10815" s="4" t="s">
        <v>10</v>
      </c>
      <c r="G10815" s="4" t="s">
        <v>16</v>
      </c>
      <c r="H10815" s="4" t="s">
        <v>16</v>
      </c>
      <c r="I10815" s="4" t="s">
        <v>10</v>
      </c>
      <c r="J10815" s="4" t="s">
        <v>10</v>
      </c>
      <c r="K10815" s="4" t="s">
        <v>16</v>
      </c>
      <c r="L10815" s="4" t="s">
        <v>16</v>
      </c>
      <c r="M10815" s="4" t="s">
        <v>16</v>
      </c>
      <c r="N10815" s="4" t="s">
        <v>16</v>
      </c>
      <c r="O10815" s="4" t="s">
        <v>8</v>
      </c>
    </row>
    <row r="10816" spans="1:9">
      <c r="A10816" t="n">
        <v>101890</v>
      </c>
      <c r="B10816" s="18" t="n">
        <v>50</v>
      </c>
      <c r="C10816" s="7" t="n">
        <v>0</v>
      </c>
      <c r="D10816" s="7" t="n">
        <v>2252</v>
      </c>
      <c r="E10816" s="7" t="n">
        <v>0.800000011920929</v>
      </c>
      <c r="F10816" s="7" t="n">
        <v>0</v>
      </c>
      <c r="G10816" s="7" t="n">
        <v>0</v>
      </c>
      <c r="H10816" s="7" t="n">
        <v>1073741824</v>
      </c>
      <c r="I10816" s="7" t="n">
        <v>0</v>
      </c>
      <c r="J10816" s="7" t="n">
        <v>65533</v>
      </c>
      <c r="K10816" s="7" t="n">
        <v>0</v>
      </c>
      <c r="L10816" s="7" t="n">
        <v>0</v>
      </c>
      <c r="M10816" s="7" t="n">
        <v>0</v>
      </c>
      <c r="N10816" s="7" t="n">
        <v>0</v>
      </c>
      <c r="O10816" s="7" t="s">
        <v>20</v>
      </c>
    </row>
    <row r="10817" spans="1:15">
      <c r="A10817" t="s">
        <v>4</v>
      </c>
      <c r="B10817" s="4" t="s">
        <v>5</v>
      </c>
      <c r="C10817" s="4" t="s">
        <v>7</v>
      </c>
      <c r="D10817" s="4" t="s">
        <v>15</v>
      </c>
      <c r="E10817" s="4" t="s">
        <v>15</v>
      </c>
      <c r="F10817" s="4" t="s">
        <v>15</v>
      </c>
    </row>
    <row r="10818" spans="1:15">
      <c r="A10818" t="n">
        <v>101929</v>
      </c>
      <c r="B10818" s="54" t="n">
        <v>45</v>
      </c>
      <c r="C10818" s="7" t="n">
        <v>9</v>
      </c>
      <c r="D10818" s="7" t="n">
        <v>0.00999999977648258</v>
      </c>
      <c r="E10818" s="7" t="n">
        <v>0.00999999977648258</v>
      </c>
      <c r="F10818" s="7" t="n">
        <v>0.200000002980232</v>
      </c>
    </row>
    <row r="10819" spans="1:15">
      <c r="A10819" t="s">
        <v>4</v>
      </c>
      <c r="B10819" s="4" t="s">
        <v>5</v>
      </c>
      <c r="C10819" s="4" t="s">
        <v>10</v>
      </c>
    </row>
    <row r="10820" spans="1:15">
      <c r="A10820" t="n">
        <v>101943</v>
      </c>
      <c r="B10820" s="27" t="n">
        <v>16</v>
      </c>
      <c r="C10820" s="7" t="n">
        <v>500</v>
      </c>
    </row>
    <row r="10821" spans="1:15">
      <c r="A10821" t="s">
        <v>4</v>
      </c>
      <c r="B10821" s="4" t="s">
        <v>5</v>
      </c>
      <c r="C10821" s="4" t="s">
        <v>10</v>
      </c>
      <c r="D10821" s="4" t="s">
        <v>15</v>
      </c>
      <c r="E10821" s="4" t="s">
        <v>15</v>
      </c>
      <c r="F10821" s="4" t="s">
        <v>15</v>
      </c>
      <c r="G10821" s="4" t="s">
        <v>10</v>
      </c>
      <c r="H10821" s="4" t="s">
        <v>10</v>
      </c>
    </row>
    <row r="10822" spans="1:15">
      <c r="A10822" t="n">
        <v>101946</v>
      </c>
      <c r="B10822" s="28" t="n">
        <v>60</v>
      </c>
      <c r="C10822" s="7" t="n">
        <v>0</v>
      </c>
      <c r="D10822" s="7" t="n">
        <v>0</v>
      </c>
      <c r="E10822" s="7" t="n">
        <v>-10</v>
      </c>
      <c r="F10822" s="7" t="n">
        <v>0</v>
      </c>
      <c r="G10822" s="7" t="n">
        <v>1000</v>
      </c>
      <c r="H10822" s="7" t="n">
        <v>0</v>
      </c>
    </row>
    <row r="10823" spans="1:15">
      <c r="A10823" t="s">
        <v>4</v>
      </c>
      <c r="B10823" s="4" t="s">
        <v>5</v>
      </c>
      <c r="C10823" s="4" t="s">
        <v>10</v>
      </c>
      <c r="D10823" s="4" t="s">
        <v>7</v>
      </c>
      <c r="E10823" s="4" t="s">
        <v>8</v>
      </c>
      <c r="F10823" s="4" t="s">
        <v>15</v>
      </c>
      <c r="G10823" s="4" t="s">
        <v>15</v>
      </c>
      <c r="H10823" s="4" t="s">
        <v>15</v>
      </c>
    </row>
    <row r="10824" spans="1:15">
      <c r="A10824" t="n">
        <v>101965</v>
      </c>
      <c r="B10824" s="30" t="n">
        <v>48</v>
      </c>
      <c r="C10824" s="7" t="n">
        <v>0</v>
      </c>
      <c r="D10824" s="7" t="n">
        <v>0</v>
      </c>
      <c r="E10824" s="7" t="s">
        <v>936</v>
      </c>
      <c r="F10824" s="7" t="n">
        <v>-1</v>
      </c>
      <c r="G10824" s="7" t="n">
        <v>1</v>
      </c>
      <c r="H10824" s="7" t="n">
        <v>0</v>
      </c>
    </row>
    <row r="10825" spans="1:15">
      <c r="A10825" t="s">
        <v>4</v>
      </c>
      <c r="B10825" s="4" t="s">
        <v>5</v>
      </c>
      <c r="C10825" s="4" t="s">
        <v>10</v>
      </c>
      <c r="D10825" s="4" t="s">
        <v>10</v>
      </c>
      <c r="E10825" s="4" t="s">
        <v>10</v>
      </c>
    </row>
    <row r="10826" spans="1:15">
      <c r="A10826" t="n">
        <v>101994</v>
      </c>
      <c r="B10826" s="34" t="n">
        <v>61</v>
      </c>
      <c r="C10826" s="7" t="n">
        <v>0</v>
      </c>
      <c r="D10826" s="7" t="n">
        <v>65533</v>
      </c>
      <c r="E10826" s="7" t="n">
        <v>1000</v>
      </c>
    </row>
    <row r="10827" spans="1:15">
      <c r="A10827" t="s">
        <v>4</v>
      </c>
      <c r="B10827" s="4" t="s">
        <v>5</v>
      </c>
      <c r="C10827" s="4" t="s">
        <v>7</v>
      </c>
      <c r="D10827" s="4" t="s">
        <v>10</v>
      </c>
      <c r="E10827" s="4" t="s">
        <v>8</v>
      </c>
    </row>
    <row r="10828" spans="1:15">
      <c r="A10828" t="n">
        <v>102001</v>
      </c>
      <c r="B10828" s="32" t="n">
        <v>51</v>
      </c>
      <c r="C10828" s="7" t="n">
        <v>4</v>
      </c>
      <c r="D10828" s="7" t="n">
        <v>0</v>
      </c>
      <c r="E10828" s="7" t="s">
        <v>948</v>
      </c>
    </row>
    <row r="10829" spans="1:15">
      <c r="A10829" t="s">
        <v>4</v>
      </c>
      <c r="B10829" s="4" t="s">
        <v>5</v>
      </c>
      <c r="C10829" s="4" t="s">
        <v>10</v>
      </c>
    </row>
    <row r="10830" spans="1:15">
      <c r="A10830" t="n">
        <v>102019</v>
      </c>
      <c r="B10830" s="27" t="n">
        <v>16</v>
      </c>
      <c r="C10830" s="7" t="n">
        <v>0</v>
      </c>
    </row>
    <row r="10831" spans="1:15">
      <c r="A10831" t="s">
        <v>4</v>
      </c>
      <c r="B10831" s="4" t="s">
        <v>5</v>
      </c>
      <c r="C10831" s="4" t="s">
        <v>10</v>
      </c>
      <c r="D10831" s="4" t="s">
        <v>59</v>
      </c>
      <c r="E10831" s="4" t="s">
        <v>7</v>
      </c>
      <c r="F10831" s="4" t="s">
        <v>7</v>
      </c>
    </row>
    <row r="10832" spans="1:15">
      <c r="A10832" t="n">
        <v>102022</v>
      </c>
      <c r="B10832" s="37" t="n">
        <v>26</v>
      </c>
      <c r="C10832" s="7" t="n">
        <v>0</v>
      </c>
      <c r="D10832" s="7" t="s">
        <v>949</v>
      </c>
      <c r="E10832" s="7" t="n">
        <v>2</v>
      </c>
      <c r="F10832" s="7" t="n">
        <v>0</v>
      </c>
    </row>
    <row r="10833" spans="1:8">
      <c r="A10833" t="s">
        <v>4</v>
      </c>
      <c r="B10833" s="4" t="s">
        <v>5</v>
      </c>
    </row>
    <row r="10834" spans="1:8">
      <c r="A10834" t="n">
        <v>102030</v>
      </c>
      <c r="B10834" s="38" t="n">
        <v>28</v>
      </c>
    </row>
    <row r="10835" spans="1:8">
      <c r="A10835" t="s">
        <v>4</v>
      </c>
      <c r="B10835" s="4" t="s">
        <v>5</v>
      </c>
      <c r="C10835" s="4" t="s">
        <v>10</v>
      </c>
      <c r="D10835" s="4" t="s">
        <v>10</v>
      </c>
      <c r="E10835" s="4" t="s">
        <v>15</v>
      </c>
      <c r="F10835" s="4" t="s">
        <v>7</v>
      </c>
    </row>
    <row r="10836" spans="1:8">
      <c r="A10836" t="n">
        <v>102031</v>
      </c>
      <c r="B10836" s="64" t="n">
        <v>53</v>
      </c>
      <c r="C10836" s="7" t="n">
        <v>14</v>
      </c>
      <c r="D10836" s="7" t="n">
        <v>0</v>
      </c>
      <c r="E10836" s="7" t="n">
        <v>10</v>
      </c>
      <c r="F10836" s="7" t="n">
        <v>0</v>
      </c>
    </row>
    <row r="10837" spans="1:8">
      <c r="A10837" t="s">
        <v>4</v>
      </c>
      <c r="B10837" s="4" t="s">
        <v>5</v>
      </c>
      <c r="C10837" s="4" t="s">
        <v>10</v>
      </c>
    </row>
    <row r="10838" spans="1:8">
      <c r="A10838" t="n">
        <v>102041</v>
      </c>
      <c r="B10838" s="65" t="n">
        <v>54</v>
      </c>
      <c r="C10838" s="7" t="n">
        <v>14</v>
      </c>
    </row>
    <row r="10839" spans="1:8">
      <c r="A10839" t="s">
        <v>4</v>
      </c>
      <c r="B10839" s="4" t="s">
        <v>5</v>
      </c>
      <c r="C10839" s="4" t="s">
        <v>7</v>
      </c>
      <c r="D10839" s="4" t="s">
        <v>10</v>
      </c>
      <c r="E10839" s="4" t="s">
        <v>8</v>
      </c>
    </row>
    <row r="10840" spans="1:8">
      <c r="A10840" t="n">
        <v>102044</v>
      </c>
      <c r="B10840" s="32" t="n">
        <v>51</v>
      </c>
      <c r="C10840" s="7" t="n">
        <v>4</v>
      </c>
      <c r="D10840" s="7" t="n">
        <v>14</v>
      </c>
      <c r="E10840" s="7" t="s">
        <v>365</v>
      </c>
    </row>
    <row r="10841" spans="1:8">
      <c r="A10841" t="s">
        <v>4</v>
      </c>
      <c r="B10841" s="4" t="s">
        <v>5</v>
      </c>
      <c r="C10841" s="4" t="s">
        <v>10</v>
      </c>
    </row>
    <row r="10842" spans="1:8">
      <c r="A10842" t="n">
        <v>102058</v>
      </c>
      <c r="B10842" s="27" t="n">
        <v>16</v>
      </c>
      <c r="C10842" s="7" t="n">
        <v>0</v>
      </c>
    </row>
    <row r="10843" spans="1:8">
      <c r="A10843" t="s">
        <v>4</v>
      </c>
      <c r="B10843" s="4" t="s">
        <v>5</v>
      </c>
      <c r="C10843" s="4" t="s">
        <v>10</v>
      </c>
      <c r="D10843" s="4" t="s">
        <v>59</v>
      </c>
      <c r="E10843" s="4" t="s">
        <v>7</v>
      </c>
      <c r="F10843" s="4" t="s">
        <v>7</v>
      </c>
    </row>
    <row r="10844" spans="1:8">
      <c r="A10844" t="n">
        <v>102061</v>
      </c>
      <c r="B10844" s="37" t="n">
        <v>26</v>
      </c>
      <c r="C10844" s="7" t="n">
        <v>14</v>
      </c>
      <c r="D10844" s="7" t="s">
        <v>950</v>
      </c>
      <c r="E10844" s="7" t="n">
        <v>2</v>
      </c>
      <c r="F10844" s="7" t="n">
        <v>0</v>
      </c>
    </row>
    <row r="10845" spans="1:8">
      <c r="A10845" t="s">
        <v>4</v>
      </c>
      <c r="B10845" s="4" t="s">
        <v>5</v>
      </c>
    </row>
    <row r="10846" spans="1:8">
      <c r="A10846" t="n">
        <v>102087</v>
      </c>
      <c r="B10846" s="38" t="n">
        <v>28</v>
      </c>
    </row>
    <row r="10847" spans="1:8">
      <c r="A10847" t="s">
        <v>4</v>
      </c>
      <c r="B10847" s="4" t="s">
        <v>5</v>
      </c>
      <c r="C10847" s="4" t="s">
        <v>7</v>
      </c>
      <c r="D10847" s="4" t="s">
        <v>10</v>
      </c>
      <c r="E10847" s="4" t="s">
        <v>15</v>
      </c>
    </row>
    <row r="10848" spans="1:8">
      <c r="A10848" t="n">
        <v>102088</v>
      </c>
      <c r="B10848" s="41" t="n">
        <v>58</v>
      </c>
      <c r="C10848" s="7" t="n">
        <v>101</v>
      </c>
      <c r="D10848" s="7" t="n">
        <v>500</v>
      </c>
      <c r="E10848" s="7" t="n">
        <v>1</v>
      </c>
    </row>
    <row r="10849" spans="1:6">
      <c r="A10849" t="s">
        <v>4</v>
      </c>
      <c r="B10849" s="4" t="s">
        <v>5</v>
      </c>
      <c r="C10849" s="4" t="s">
        <v>7</v>
      </c>
      <c r="D10849" s="4" t="s">
        <v>10</v>
      </c>
    </row>
    <row r="10850" spans="1:6">
      <c r="A10850" t="n">
        <v>102096</v>
      </c>
      <c r="B10850" s="41" t="n">
        <v>58</v>
      </c>
      <c r="C10850" s="7" t="n">
        <v>254</v>
      </c>
      <c r="D10850" s="7" t="n">
        <v>0</v>
      </c>
    </row>
    <row r="10851" spans="1:6">
      <c r="A10851" t="s">
        <v>4</v>
      </c>
      <c r="B10851" s="4" t="s">
        <v>5</v>
      </c>
      <c r="C10851" s="4" t="s">
        <v>7</v>
      </c>
      <c r="D10851" s="4" t="s">
        <v>10</v>
      </c>
      <c r="E10851" s="4" t="s">
        <v>8</v>
      </c>
      <c r="F10851" s="4" t="s">
        <v>8</v>
      </c>
      <c r="G10851" s="4" t="s">
        <v>8</v>
      </c>
      <c r="H10851" s="4" t="s">
        <v>8</v>
      </c>
    </row>
    <row r="10852" spans="1:6">
      <c r="A10852" t="n">
        <v>102100</v>
      </c>
      <c r="B10852" s="32" t="n">
        <v>51</v>
      </c>
      <c r="C10852" s="7" t="n">
        <v>3</v>
      </c>
      <c r="D10852" s="7" t="n">
        <v>0</v>
      </c>
      <c r="E10852" s="7" t="s">
        <v>42</v>
      </c>
      <c r="F10852" s="7" t="s">
        <v>42</v>
      </c>
      <c r="G10852" s="7" t="s">
        <v>41</v>
      </c>
      <c r="H10852" s="7" t="s">
        <v>42</v>
      </c>
    </row>
    <row r="10853" spans="1:6">
      <c r="A10853" t="s">
        <v>4</v>
      </c>
      <c r="B10853" s="4" t="s">
        <v>5</v>
      </c>
      <c r="C10853" s="4" t="s">
        <v>10</v>
      </c>
      <c r="D10853" s="4" t="s">
        <v>15</v>
      </c>
      <c r="E10853" s="4" t="s">
        <v>15</v>
      </c>
      <c r="F10853" s="4" t="s">
        <v>15</v>
      </c>
      <c r="G10853" s="4" t="s">
        <v>10</v>
      </c>
      <c r="H10853" s="4" t="s">
        <v>10</v>
      </c>
    </row>
    <row r="10854" spans="1:6">
      <c r="A10854" t="n">
        <v>102113</v>
      </c>
      <c r="B10854" s="28" t="n">
        <v>60</v>
      </c>
      <c r="C10854" s="7" t="n">
        <v>0</v>
      </c>
      <c r="D10854" s="7" t="n">
        <v>0</v>
      </c>
      <c r="E10854" s="7" t="n">
        <v>0</v>
      </c>
      <c r="F10854" s="7" t="n">
        <v>0</v>
      </c>
      <c r="G10854" s="7" t="n">
        <v>0</v>
      </c>
      <c r="H10854" s="7" t="n">
        <v>0</v>
      </c>
    </row>
    <row r="10855" spans="1:6">
      <c r="A10855" t="s">
        <v>4</v>
      </c>
      <c r="B10855" s="4" t="s">
        <v>5</v>
      </c>
      <c r="C10855" s="4" t="s">
        <v>7</v>
      </c>
      <c r="D10855" s="4" t="s">
        <v>7</v>
      </c>
      <c r="E10855" s="4" t="s">
        <v>15</v>
      </c>
      <c r="F10855" s="4" t="s">
        <v>15</v>
      </c>
      <c r="G10855" s="4" t="s">
        <v>15</v>
      </c>
      <c r="H10855" s="4" t="s">
        <v>10</v>
      </c>
    </row>
    <row r="10856" spans="1:6">
      <c r="A10856" t="n">
        <v>102132</v>
      </c>
      <c r="B10856" s="54" t="n">
        <v>45</v>
      </c>
      <c r="C10856" s="7" t="n">
        <v>2</v>
      </c>
      <c r="D10856" s="7" t="n">
        <v>3</v>
      </c>
      <c r="E10856" s="7" t="n">
        <v>-15.8000001907349</v>
      </c>
      <c r="F10856" s="7" t="n">
        <v>1.39999997615814</v>
      </c>
      <c r="G10856" s="7" t="n">
        <v>-7.92999982833862</v>
      </c>
      <c r="H10856" s="7" t="n">
        <v>0</v>
      </c>
    </row>
    <row r="10857" spans="1:6">
      <c r="A10857" t="s">
        <v>4</v>
      </c>
      <c r="B10857" s="4" t="s">
        <v>5</v>
      </c>
      <c r="C10857" s="4" t="s">
        <v>7</v>
      </c>
      <c r="D10857" s="4" t="s">
        <v>7</v>
      </c>
      <c r="E10857" s="4" t="s">
        <v>15</v>
      </c>
      <c r="F10857" s="4" t="s">
        <v>15</v>
      </c>
      <c r="G10857" s="4" t="s">
        <v>15</v>
      </c>
      <c r="H10857" s="4" t="s">
        <v>10</v>
      </c>
      <c r="I10857" s="4" t="s">
        <v>7</v>
      </c>
    </row>
    <row r="10858" spans="1:6">
      <c r="A10858" t="n">
        <v>102149</v>
      </c>
      <c r="B10858" s="54" t="n">
        <v>45</v>
      </c>
      <c r="C10858" s="7" t="n">
        <v>4</v>
      </c>
      <c r="D10858" s="7" t="n">
        <v>3</v>
      </c>
      <c r="E10858" s="7" t="n">
        <v>14.5600004196167</v>
      </c>
      <c r="F10858" s="7" t="n">
        <v>307.049987792969</v>
      </c>
      <c r="G10858" s="7" t="n">
        <v>0</v>
      </c>
      <c r="H10858" s="7" t="n">
        <v>0</v>
      </c>
      <c r="I10858" s="7" t="n">
        <v>0</v>
      </c>
    </row>
    <row r="10859" spans="1:6">
      <c r="A10859" t="s">
        <v>4</v>
      </c>
      <c r="B10859" s="4" t="s">
        <v>5</v>
      </c>
      <c r="C10859" s="4" t="s">
        <v>7</v>
      </c>
      <c r="D10859" s="4" t="s">
        <v>7</v>
      </c>
      <c r="E10859" s="4" t="s">
        <v>15</v>
      </c>
      <c r="F10859" s="4" t="s">
        <v>10</v>
      </c>
    </row>
    <row r="10860" spans="1:6">
      <c r="A10860" t="n">
        <v>102167</v>
      </c>
      <c r="B10860" s="54" t="n">
        <v>45</v>
      </c>
      <c r="C10860" s="7" t="n">
        <v>5</v>
      </c>
      <c r="D10860" s="7" t="n">
        <v>3</v>
      </c>
      <c r="E10860" s="7" t="n">
        <v>1.79999995231628</v>
      </c>
      <c r="F10860" s="7" t="n">
        <v>0</v>
      </c>
    </row>
    <row r="10861" spans="1:6">
      <c r="A10861" t="s">
        <v>4</v>
      </c>
      <c r="B10861" s="4" t="s">
        <v>5</v>
      </c>
      <c r="C10861" s="4" t="s">
        <v>7</v>
      </c>
      <c r="D10861" s="4" t="s">
        <v>7</v>
      </c>
      <c r="E10861" s="4" t="s">
        <v>15</v>
      </c>
      <c r="F10861" s="4" t="s">
        <v>10</v>
      </c>
    </row>
    <row r="10862" spans="1:6">
      <c r="A10862" t="n">
        <v>102176</v>
      </c>
      <c r="B10862" s="54" t="n">
        <v>45</v>
      </c>
      <c r="C10862" s="7" t="n">
        <v>11</v>
      </c>
      <c r="D10862" s="7" t="n">
        <v>3</v>
      </c>
      <c r="E10862" s="7" t="n">
        <v>34</v>
      </c>
      <c r="F10862" s="7" t="n">
        <v>0</v>
      </c>
    </row>
    <row r="10863" spans="1:6">
      <c r="A10863" t="s">
        <v>4</v>
      </c>
      <c r="B10863" s="4" t="s">
        <v>5</v>
      </c>
      <c r="C10863" s="4" t="s">
        <v>10</v>
      </c>
      <c r="D10863" s="4" t="s">
        <v>15</v>
      </c>
      <c r="E10863" s="4" t="s">
        <v>15</v>
      </c>
      <c r="F10863" s="4" t="s">
        <v>15</v>
      </c>
      <c r="G10863" s="4" t="s">
        <v>15</v>
      </c>
    </row>
    <row r="10864" spans="1:6">
      <c r="A10864" t="n">
        <v>102185</v>
      </c>
      <c r="B10864" s="26" t="n">
        <v>46</v>
      </c>
      <c r="C10864" s="7" t="n">
        <v>0</v>
      </c>
      <c r="D10864" s="7" t="n">
        <v>-16.1000003814697</v>
      </c>
      <c r="E10864" s="7" t="n">
        <v>0.00999999977648258</v>
      </c>
      <c r="F10864" s="7" t="n">
        <v>-7.88000011444092</v>
      </c>
      <c r="G10864" s="7" t="n">
        <v>90</v>
      </c>
    </row>
    <row r="10865" spans="1:9">
      <c r="A10865" t="s">
        <v>4</v>
      </c>
      <c r="B10865" s="4" t="s">
        <v>5</v>
      </c>
      <c r="C10865" s="4" t="s">
        <v>10</v>
      </c>
      <c r="D10865" s="4" t="s">
        <v>15</v>
      </c>
      <c r="E10865" s="4" t="s">
        <v>15</v>
      </c>
      <c r="F10865" s="4" t="s">
        <v>15</v>
      </c>
      <c r="G10865" s="4" t="s">
        <v>15</v>
      </c>
    </row>
    <row r="10866" spans="1:9">
      <c r="A10866" t="n">
        <v>102204</v>
      </c>
      <c r="B10866" s="26" t="n">
        <v>46</v>
      </c>
      <c r="C10866" s="7" t="n">
        <v>14</v>
      </c>
      <c r="D10866" s="7" t="n">
        <v>-13.3699998855591</v>
      </c>
      <c r="E10866" s="7" t="n">
        <v>0.00999999977648258</v>
      </c>
      <c r="F10866" s="7" t="n">
        <v>-7.88000011444092</v>
      </c>
      <c r="G10866" s="7" t="n">
        <v>270</v>
      </c>
    </row>
    <row r="10867" spans="1:9">
      <c r="A10867" t="s">
        <v>4</v>
      </c>
      <c r="B10867" s="4" t="s">
        <v>5</v>
      </c>
      <c r="C10867" s="4" t="s">
        <v>10</v>
      </c>
      <c r="D10867" s="4" t="s">
        <v>7</v>
      </c>
      <c r="E10867" s="4" t="s">
        <v>8</v>
      </c>
      <c r="F10867" s="4" t="s">
        <v>15</v>
      </c>
      <c r="G10867" s="4" t="s">
        <v>15</v>
      </c>
      <c r="H10867" s="4" t="s">
        <v>15</v>
      </c>
    </row>
    <row r="10868" spans="1:9">
      <c r="A10868" t="n">
        <v>102223</v>
      </c>
      <c r="B10868" s="30" t="n">
        <v>48</v>
      </c>
      <c r="C10868" s="7" t="n">
        <v>0</v>
      </c>
      <c r="D10868" s="7" t="n">
        <v>0</v>
      </c>
      <c r="E10868" s="7" t="s">
        <v>387</v>
      </c>
      <c r="F10868" s="7" t="n">
        <v>0</v>
      </c>
      <c r="G10868" s="7" t="n">
        <v>1</v>
      </c>
      <c r="H10868" s="7" t="n">
        <v>0</v>
      </c>
    </row>
    <row r="10869" spans="1:9">
      <c r="A10869" t="s">
        <v>4</v>
      </c>
      <c r="B10869" s="4" t="s">
        <v>5</v>
      </c>
      <c r="C10869" s="4" t="s">
        <v>10</v>
      </c>
      <c r="D10869" s="4" t="s">
        <v>10</v>
      </c>
      <c r="E10869" s="4" t="s">
        <v>15</v>
      </c>
      <c r="F10869" s="4" t="s">
        <v>15</v>
      </c>
      <c r="G10869" s="4" t="s">
        <v>15</v>
      </c>
      <c r="H10869" s="4" t="s">
        <v>15</v>
      </c>
      <c r="I10869" s="4" t="s">
        <v>7</v>
      </c>
      <c r="J10869" s="4" t="s">
        <v>10</v>
      </c>
    </row>
    <row r="10870" spans="1:9">
      <c r="A10870" t="n">
        <v>102249</v>
      </c>
      <c r="B10870" s="67" t="n">
        <v>55</v>
      </c>
      <c r="C10870" s="7" t="n">
        <v>14</v>
      </c>
      <c r="D10870" s="7" t="n">
        <v>65533</v>
      </c>
      <c r="E10870" s="7" t="n">
        <v>-15.3699998855591</v>
      </c>
      <c r="F10870" s="7" t="n">
        <v>0</v>
      </c>
      <c r="G10870" s="7" t="n">
        <v>-7.88000011444092</v>
      </c>
      <c r="H10870" s="7" t="n">
        <v>1.20000004768372</v>
      </c>
      <c r="I10870" s="7" t="n">
        <v>1</v>
      </c>
      <c r="J10870" s="7" t="n">
        <v>0</v>
      </c>
    </row>
    <row r="10871" spans="1:9">
      <c r="A10871" t="s">
        <v>4</v>
      </c>
      <c r="B10871" s="4" t="s">
        <v>5</v>
      </c>
      <c r="C10871" s="4" t="s">
        <v>7</v>
      </c>
      <c r="D10871" s="4" t="s">
        <v>10</v>
      </c>
    </row>
    <row r="10872" spans="1:9">
      <c r="A10872" t="n">
        <v>102273</v>
      </c>
      <c r="B10872" s="41" t="n">
        <v>58</v>
      </c>
      <c r="C10872" s="7" t="n">
        <v>255</v>
      </c>
      <c r="D10872" s="7" t="n">
        <v>0</v>
      </c>
    </row>
    <row r="10873" spans="1:9">
      <c r="A10873" t="s">
        <v>4</v>
      </c>
      <c r="B10873" s="4" t="s">
        <v>5</v>
      </c>
      <c r="C10873" s="4" t="s">
        <v>10</v>
      </c>
      <c r="D10873" s="4" t="s">
        <v>7</v>
      </c>
    </row>
    <row r="10874" spans="1:9">
      <c r="A10874" t="n">
        <v>102277</v>
      </c>
      <c r="B10874" s="68" t="n">
        <v>56</v>
      </c>
      <c r="C10874" s="7" t="n">
        <v>14</v>
      </c>
      <c r="D10874" s="7" t="n">
        <v>0</v>
      </c>
    </row>
    <row r="10875" spans="1:9">
      <c r="A10875" t="s">
        <v>4</v>
      </c>
      <c r="B10875" s="4" t="s">
        <v>5</v>
      </c>
      <c r="C10875" s="4" t="s">
        <v>7</v>
      </c>
      <c r="D10875" s="4" t="s">
        <v>10</v>
      </c>
      <c r="E10875" s="4" t="s">
        <v>8</v>
      </c>
    </row>
    <row r="10876" spans="1:9">
      <c r="A10876" t="n">
        <v>102281</v>
      </c>
      <c r="B10876" s="32" t="n">
        <v>51</v>
      </c>
      <c r="C10876" s="7" t="n">
        <v>4</v>
      </c>
      <c r="D10876" s="7" t="n">
        <v>14</v>
      </c>
      <c r="E10876" s="7" t="s">
        <v>84</v>
      </c>
    </row>
    <row r="10877" spans="1:9">
      <c r="A10877" t="s">
        <v>4</v>
      </c>
      <c r="B10877" s="4" t="s">
        <v>5</v>
      </c>
      <c r="C10877" s="4" t="s">
        <v>10</v>
      </c>
    </row>
    <row r="10878" spans="1:9">
      <c r="A10878" t="n">
        <v>102294</v>
      </c>
      <c r="B10878" s="27" t="n">
        <v>16</v>
      </c>
      <c r="C10878" s="7" t="n">
        <v>0</v>
      </c>
    </row>
    <row r="10879" spans="1:9">
      <c r="A10879" t="s">
        <v>4</v>
      </c>
      <c r="B10879" s="4" t="s">
        <v>5</v>
      </c>
      <c r="C10879" s="4" t="s">
        <v>10</v>
      </c>
      <c r="D10879" s="4" t="s">
        <v>59</v>
      </c>
      <c r="E10879" s="4" t="s">
        <v>7</v>
      </c>
      <c r="F10879" s="4" t="s">
        <v>7</v>
      </c>
    </row>
    <row r="10880" spans="1:9">
      <c r="A10880" t="n">
        <v>102297</v>
      </c>
      <c r="B10880" s="37" t="n">
        <v>26</v>
      </c>
      <c r="C10880" s="7" t="n">
        <v>14</v>
      </c>
      <c r="D10880" s="7" t="s">
        <v>951</v>
      </c>
      <c r="E10880" s="7" t="n">
        <v>2</v>
      </c>
      <c r="F10880" s="7" t="n">
        <v>0</v>
      </c>
    </row>
    <row r="10881" spans="1:10">
      <c r="A10881" t="s">
        <v>4</v>
      </c>
      <c r="B10881" s="4" t="s">
        <v>5</v>
      </c>
    </row>
    <row r="10882" spans="1:10">
      <c r="A10882" t="n">
        <v>102337</v>
      </c>
      <c r="B10882" s="38" t="n">
        <v>28</v>
      </c>
    </row>
    <row r="10883" spans="1:10">
      <c r="A10883" t="s">
        <v>4</v>
      </c>
      <c r="B10883" s="4" t="s">
        <v>5</v>
      </c>
      <c r="C10883" s="4" t="s">
        <v>7</v>
      </c>
      <c r="D10883" s="4" t="s">
        <v>10</v>
      </c>
      <c r="E10883" s="4" t="s">
        <v>8</v>
      </c>
    </row>
    <row r="10884" spans="1:10">
      <c r="A10884" t="n">
        <v>102338</v>
      </c>
      <c r="B10884" s="32" t="n">
        <v>51</v>
      </c>
      <c r="C10884" s="7" t="n">
        <v>4</v>
      </c>
      <c r="D10884" s="7" t="n">
        <v>0</v>
      </c>
      <c r="E10884" s="7" t="s">
        <v>730</v>
      </c>
    </row>
    <row r="10885" spans="1:10">
      <c r="A10885" t="s">
        <v>4</v>
      </c>
      <c r="B10885" s="4" t="s">
        <v>5</v>
      </c>
      <c r="C10885" s="4" t="s">
        <v>10</v>
      </c>
    </row>
    <row r="10886" spans="1:10">
      <c r="A10886" t="n">
        <v>102352</v>
      </c>
      <c r="B10886" s="27" t="n">
        <v>16</v>
      </c>
      <c r="C10886" s="7" t="n">
        <v>0</v>
      </c>
    </row>
    <row r="10887" spans="1:10">
      <c r="A10887" t="s">
        <v>4</v>
      </c>
      <c r="B10887" s="4" t="s">
        <v>5</v>
      </c>
      <c r="C10887" s="4" t="s">
        <v>10</v>
      </c>
      <c r="D10887" s="4" t="s">
        <v>59</v>
      </c>
      <c r="E10887" s="4" t="s">
        <v>7</v>
      </c>
      <c r="F10887" s="4" t="s">
        <v>7</v>
      </c>
      <c r="G10887" s="4" t="s">
        <v>59</v>
      </c>
      <c r="H10887" s="4" t="s">
        <v>7</v>
      </c>
      <c r="I10887" s="4" t="s">
        <v>7</v>
      </c>
    </row>
    <row r="10888" spans="1:10">
      <c r="A10888" t="n">
        <v>102355</v>
      </c>
      <c r="B10888" s="37" t="n">
        <v>26</v>
      </c>
      <c r="C10888" s="7" t="n">
        <v>0</v>
      </c>
      <c r="D10888" s="7" t="s">
        <v>952</v>
      </c>
      <c r="E10888" s="7" t="n">
        <v>2</v>
      </c>
      <c r="F10888" s="7" t="n">
        <v>3</v>
      </c>
      <c r="G10888" s="7" t="s">
        <v>953</v>
      </c>
      <c r="H10888" s="7" t="n">
        <v>2</v>
      </c>
      <c r="I10888" s="7" t="n">
        <v>0</v>
      </c>
    </row>
    <row r="10889" spans="1:10">
      <c r="A10889" t="s">
        <v>4</v>
      </c>
      <c r="B10889" s="4" t="s">
        <v>5</v>
      </c>
    </row>
    <row r="10890" spans="1:10">
      <c r="A10890" t="n">
        <v>102485</v>
      </c>
      <c r="B10890" s="38" t="n">
        <v>28</v>
      </c>
    </row>
    <row r="10891" spans="1:10">
      <c r="A10891" t="s">
        <v>4</v>
      </c>
      <c r="B10891" s="4" t="s">
        <v>5</v>
      </c>
      <c r="C10891" s="4" t="s">
        <v>7</v>
      </c>
      <c r="D10891" s="4" t="s">
        <v>10</v>
      </c>
      <c r="E10891" s="4" t="s">
        <v>8</v>
      </c>
    </row>
    <row r="10892" spans="1:10">
      <c r="A10892" t="n">
        <v>102486</v>
      </c>
      <c r="B10892" s="32" t="n">
        <v>51</v>
      </c>
      <c r="C10892" s="7" t="n">
        <v>4</v>
      </c>
      <c r="D10892" s="7" t="n">
        <v>14</v>
      </c>
      <c r="E10892" s="7" t="s">
        <v>87</v>
      </c>
    </row>
    <row r="10893" spans="1:10">
      <c r="A10893" t="s">
        <v>4</v>
      </c>
      <c r="B10893" s="4" t="s">
        <v>5</v>
      </c>
      <c r="C10893" s="4" t="s">
        <v>10</v>
      </c>
    </row>
    <row r="10894" spans="1:10">
      <c r="A10894" t="n">
        <v>102500</v>
      </c>
      <c r="B10894" s="27" t="n">
        <v>16</v>
      </c>
      <c r="C10894" s="7" t="n">
        <v>0</v>
      </c>
    </row>
    <row r="10895" spans="1:10">
      <c r="A10895" t="s">
        <v>4</v>
      </c>
      <c r="B10895" s="4" t="s">
        <v>5</v>
      </c>
      <c r="C10895" s="4" t="s">
        <v>10</v>
      </c>
      <c r="D10895" s="4" t="s">
        <v>59</v>
      </c>
      <c r="E10895" s="4" t="s">
        <v>7</v>
      </c>
      <c r="F10895" s="4" t="s">
        <v>7</v>
      </c>
      <c r="G10895" s="4" t="s">
        <v>59</v>
      </c>
      <c r="H10895" s="4" t="s">
        <v>7</v>
      </c>
      <c r="I10895" s="4" t="s">
        <v>7</v>
      </c>
    </row>
    <row r="10896" spans="1:10">
      <c r="A10896" t="n">
        <v>102503</v>
      </c>
      <c r="B10896" s="37" t="n">
        <v>26</v>
      </c>
      <c r="C10896" s="7" t="n">
        <v>14</v>
      </c>
      <c r="D10896" s="7" t="s">
        <v>954</v>
      </c>
      <c r="E10896" s="7" t="n">
        <v>2</v>
      </c>
      <c r="F10896" s="7" t="n">
        <v>3</v>
      </c>
      <c r="G10896" s="7" t="s">
        <v>955</v>
      </c>
      <c r="H10896" s="7" t="n">
        <v>2</v>
      </c>
      <c r="I10896" s="7" t="n">
        <v>0</v>
      </c>
    </row>
    <row r="10897" spans="1:9">
      <c r="A10897" t="s">
        <v>4</v>
      </c>
      <c r="B10897" s="4" t="s">
        <v>5</v>
      </c>
    </row>
    <row r="10898" spans="1:9">
      <c r="A10898" t="n">
        <v>102609</v>
      </c>
      <c r="B10898" s="38" t="n">
        <v>28</v>
      </c>
    </row>
    <row r="10899" spans="1:9">
      <c r="A10899" t="s">
        <v>4</v>
      </c>
      <c r="B10899" s="4" t="s">
        <v>5</v>
      </c>
      <c r="C10899" s="4" t="s">
        <v>10</v>
      </c>
      <c r="D10899" s="4" t="s">
        <v>7</v>
      </c>
      <c r="E10899" s="4" t="s">
        <v>15</v>
      </c>
      <c r="F10899" s="4" t="s">
        <v>10</v>
      </c>
    </row>
    <row r="10900" spans="1:9">
      <c r="A10900" t="n">
        <v>102610</v>
      </c>
      <c r="B10900" s="39" t="n">
        <v>59</v>
      </c>
      <c r="C10900" s="7" t="n">
        <v>0</v>
      </c>
      <c r="D10900" s="7" t="n">
        <v>0</v>
      </c>
      <c r="E10900" s="7" t="n">
        <v>0.150000005960464</v>
      </c>
      <c r="F10900" s="7" t="n">
        <v>0</v>
      </c>
    </row>
    <row r="10901" spans="1:9">
      <c r="A10901" t="s">
        <v>4</v>
      </c>
      <c r="B10901" s="4" t="s">
        <v>5</v>
      </c>
      <c r="C10901" s="4" t="s">
        <v>10</v>
      </c>
    </row>
    <row r="10902" spans="1:9">
      <c r="A10902" t="n">
        <v>102620</v>
      </c>
      <c r="B10902" s="27" t="n">
        <v>16</v>
      </c>
      <c r="C10902" s="7" t="n">
        <v>1300</v>
      </c>
    </row>
    <row r="10903" spans="1:9">
      <c r="A10903" t="s">
        <v>4</v>
      </c>
      <c r="B10903" s="4" t="s">
        <v>5</v>
      </c>
      <c r="C10903" s="4" t="s">
        <v>7</v>
      </c>
      <c r="D10903" s="4" t="s">
        <v>10</v>
      </c>
      <c r="E10903" s="4" t="s">
        <v>15</v>
      </c>
    </row>
    <row r="10904" spans="1:9">
      <c r="A10904" t="n">
        <v>102623</v>
      </c>
      <c r="B10904" s="41" t="n">
        <v>58</v>
      </c>
      <c r="C10904" s="7" t="n">
        <v>101</v>
      </c>
      <c r="D10904" s="7" t="n">
        <v>300</v>
      </c>
      <c r="E10904" s="7" t="n">
        <v>1</v>
      </c>
    </row>
    <row r="10905" spans="1:9">
      <c r="A10905" t="s">
        <v>4</v>
      </c>
      <c r="B10905" s="4" t="s">
        <v>5</v>
      </c>
      <c r="C10905" s="4" t="s">
        <v>7</v>
      </c>
      <c r="D10905" s="4" t="s">
        <v>10</v>
      </c>
    </row>
    <row r="10906" spans="1:9">
      <c r="A10906" t="n">
        <v>102631</v>
      </c>
      <c r="B10906" s="41" t="n">
        <v>58</v>
      </c>
      <c r="C10906" s="7" t="n">
        <v>254</v>
      </c>
      <c r="D10906" s="7" t="n">
        <v>0</v>
      </c>
    </row>
    <row r="10907" spans="1:9">
      <c r="A10907" t="s">
        <v>4</v>
      </c>
      <c r="B10907" s="4" t="s">
        <v>5</v>
      </c>
      <c r="C10907" s="4" t="s">
        <v>7</v>
      </c>
      <c r="D10907" s="4" t="s">
        <v>7</v>
      </c>
      <c r="E10907" s="4" t="s">
        <v>15</v>
      </c>
      <c r="F10907" s="4" t="s">
        <v>15</v>
      </c>
      <c r="G10907" s="4" t="s">
        <v>15</v>
      </c>
      <c r="H10907" s="4" t="s">
        <v>10</v>
      </c>
    </row>
    <row r="10908" spans="1:9">
      <c r="A10908" t="n">
        <v>102635</v>
      </c>
      <c r="B10908" s="54" t="n">
        <v>45</v>
      </c>
      <c r="C10908" s="7" t="n">
        <v>2</v>
      </c>
      <c r="D10908" s="7" t="n">
        <v>3</v>
      </c>
      <c r="E10908" s="7" t="n">
        <v>-15.8699998855591</v>
      </c>
      <c r="F10908" s="7" t="n">
        <v>1.17999994754791</v>
      </c>
      <c r="G10908" s="7" t="n">
        <v>-8</v>
      </c>
      <c r="H10908" s="7" t="n">
        <v>0</v>
      </c>
    </row>
    <row r="10909" spans="1:9">
      <c r="A10909" t="s">
        <v>4</v>
      </c>
      <c r="B10909" s="4" t="s">
        <v>5</v>
      </c>
      <c r="C10909" s="4" t="s">
        <v>7</v>
      </c>
      <c r="D10909" s="4" t="s">
        <v>7</v>
      </c>
      <c r="E10909" s="4" t="s">
        <v>15</v>
      </c>
      <c r="F10909" s="4" t="s">
        <v>15</v>
      </c>
      <c r="G10909" s="4" t="s">
        <v>15</v>
      </c>
      <c r="H10909" s="4" t="s">
        <v>10</v>
      </c>
      <c r="I10909" s="4" t="s">
        <v>7</v>
      </c>
    </row>
    <row r="10910" spans="1:9">
      <c r="A10910" t="n">
        <v>102652</v>
      </c>
      <c r="B10910" s="54" t="n">
        <v>45</v>
      </c>
      <c r="C10910" s="7" t="n">
        <v>4</v>
      </c>
      <c r="D10910" s="7" t="n">
        <v>3</v>
      </c>
      <c r="E10910" s="7" t="n">
        <v>4.96000003814697</v>
      </c>
      <c r="F10910" s="7" t="n">
        <v>355.920013427734</v>
      </c>
      <c r="G10910" s="7" t="n">
        <v>348</v>
      </c>
      <c r="H10910" s="7" t="n">
        <v>0</v>
      </c>
      <c r="I10910" s="7" t="n">
        <v>0</v>
      </c>
    </row>
    <row r="10911" spans="1:9">
      <c r="A10911" t="s">
        <v>4</v>
      </c>
      <c r="B10911" s="4" t="s">
        <v>5</v>
      </c>
      <c r="C10911" s="4" t="s">
        <v>7</v>
      </c>
      <c r="D10911" s="4" t="s">
        <v>7</v>
      </c>
      <c r="E10911" s="4" t="s">
        <v>15</v>
      </c>
      <c r="F10911" s="4" t="s">
        <v>10</v>
      </c>
    </row>
    <row r="10912" spans="1:9">
      <c r="A10912" t="n">
        <v>102670</v>
      </c>
      <c r="B10912" s="54" t="n">
        <v>45</v>
      </c>
      <c r="C10912" s="7" t="n">
        <v>5</v>
      </c>
      <c r="D10912" s="7" t="n">
        <v>3</v>
      </c>
      <c r="E10912" s="7" t="n">
        <v>1.60000002384186</v>
      </c>
      <c r="F10912" s="7" t="n">
        <v>0</v>
      </c>
    </row>
    <row r="10913" spans="1:9">
      <c r="A10913" t="s">
        <v>4</v>
      </c>
      <c r="B10913" s="4" t="s">
        <v>5</v>
      </c>
      <c r="C10913" s="4" t="s">
        <v>7</v>
      </c>
      <c r="D10913" s="4" t="s">
        <v>7</v>
      </c>
      <c r="E10913" s="4" t="s">
        <v>15</v>
      </c>
      <c r="F10913" s="4" t="s">
        <v>10</v>
      </c>
    </row>
    <row r="10914" spans="1:9">
      <c r="A10914" t="n">
        <v>102679</v>
      </c>
      <c r="B10914" s="54" t="n">
        <v>45</v>
      </c>
      <c r="C10914" s="7" t="n">
        <v>11</v>
      </c>
      <c r="D10914" s="7" t="n">
        <v>3</v>
      </c>
      <c r="E10914" s="7" t="n">
        <v>34</v>
      </c>
      <c r="F10914" s="7" t="n">
        <v>0</v>
      </c>
    </row>
    <row r="10915" spans="1:9">
      <c r="A10915" t="s">
        <v>4</v>
      </c>
      <c r="B10915" s="4" t="s">
        <v>5</v>
      </c>
      <c r="C10915" s="4" t="s">
        <v>7</v>
      </c>
      <c r="D10915" s="4" t="s">
        <v>7</v>
      </c>
      <c r="E10915" s="4" t="s">
        <v>15</v>
      </c>
      <c r="F10915" s="4" t="s">
        <v>15</v>
      </c>
      <c r="G10915" s="4" t="s">
        <v>15</v>
      </c>
      <c r="H10915" s="4" t="s">
        <v>10</v>
      </c>
    </row>
    <row r="10916" spans="1:9">
      <c r="A10916" t="n">
        <v>102688</v>
      </c>
      <c r="B10916" s="54" t="n">
        <v>45</v>
      </c>
      <c r="C10916" s="7" t="n">
        <v>2</v>
      </c>
      <c r="D10916" s="7" t="n">
        <v>3</v>
      </c>
      <c r="E10916" s="7" t="n">
        <v>-15.6999998092651</v>
      </c>
      <c r="F10916" s="7" t="n">
        <v>1.39999997615814</v>
      </c>
      <c r="G10916" s="7" t="n">
        <v>-8.05000019073486</v>
      </c>
      <c r="H10916" s="7" t="n">
        <v>2000</v>
      </c>
    </row>
    <row r="10917" spans="1:9">
      <c r="A10917" t="s">
        <v>4</v>
      </c>
      <c r="B10917" s="4" t="s">
        <v>5</v>
      </c>
      <c r="C10917" s="4" t="s">
        <v>7</v>
      </c>
      <c r="D10917" s="4" t="s">
        <v>7</v>
      </c>
      <c r="E10917" s="4" t="s">
        <v>15</v>
      </c>
      <c r="F10917" s="4" t="s">
        <v>15</v>
      </c>
      <c r="G10917" s="4" t="s">
        <v>15</v>
      </c>
      <c r="H10917" s="4" t="s">
        <v>10</v>
      </c>
      <c r="I10917" s="4" t="s">
        <v>7</v>
      </c>
    </row>
    <row r="10918" spans="1:9">
      <c r="A10918" t="n">
        <v>102705</v>
      </c>
      <c r="B10918" s="54" t="n">
        <v>45</v>
      </c>
      <c r="C10918" s="7" t="n">
        <v>4</v>
      </c>
      <c r="D10918" s="7" t="n">
        <v>3</v>
      </c>
      <c r="E10918" s="7" t="n">
        <v>9.46000003814697</v>
      </c>
      <c r="F10918" s="7" t="n">
        <v>314.839996337891</v>
      </c>
      <c r="G10918" s="7" t="n">
        <v>348</v>
      </c>
      <c r="H10918" s="7" t="n">
        <v>2000</v>
      </c>
      <c r="I10918" s="7" t="n">
        <v>1</v>
      </c>
    </row>
    <row r="10919" spans="1:9">
      <c r="A10919" t="s">
        <v>4</v>
      </c>
      <c r="B10919" s="4" t="s">
        <v>5</v>
      </c>
      <c r="C10919" s="4" t="s">
        <v>7</v>
      </c>
      <c r="D10919" s="4" t="s">
        <v>7</v>
      </c>
      <c r="E10919" s="4" t="s">
        <v>15</v>
      </c>
      <c r="F10919" s="4" t="s">
        <v>10</v>
      </c>
    </row>
    <row r="10920" spans="1:9">
      <c r="A10920" t="n">
        <v>102723</v>
      </c>
      <c r="B10920" s="54" t="n">
        <v>45</v>
      </c>
      <c r="C10920" s="7" t="n">
        <v>5</v>
      </c>
      <c r="D10920" s="7" t="n">
        <v>3</v>
      </c>
      <c r="E10920" s="7" t="n">
        <v>1.5</v>
      </c>
      <c r="F10920" s="7" t="n">
        <v>2000</v>
      </c>
    </row>
    <row r="10921" spans="1:9">
      <c r="A10921" t="s">
        <v>4</v>
      </c>
      <c r="B10921" s="4" t="s">
        <v>5</v>
      </c>
      <c r="C10921" s="4" t="s">
        <v>10</v>
      </c>
      <c r="D10921" s="4" t="s">
        <v>7</v>
      </c>
      <c r="E10921" s="4" t="s">
        <v>8</v>
      </c>
      <c r="F10921" s="4" t="s">
        <v>15</v>
      </c>
      <c r="G10921" s="4" t="s">
        <v>15</v>
      </c>
      <c r="H10921" s="4" t="s">
        <v>15</v>
      </c>
    </row>
    <row r="10922" spans="1:9">
      <c r="A10922" t="n">
        <v>102732</v>
      </c>
      <c r="B10922" s="30" t="n">
        <v>48</v>
      </c>
      <c r="C10922" s="7" t="n">
        <v>0</v>
      </c>
      <c r="D10922" s="7" t="n">
        <v>0</v>
      </c>
      <c r="E10922" s="7" t="s">
        <v>956</v>
      </c>
      <c r="F10922" s="7" t="n">
        <v>0</v>
      </c>
      <c r="G10922" s="7" t="n">
        <v>1</v>
      </c>
      <c r="H10922" s="7" t="n">
        <v>0</v>
      </c>
    </row>
    <row r="10923" spans="1:9">
      <c r="A10923" t="s">
        <v>4</v>
      </c>
      <c r="B10923" s="4" t="s">
        <v>5</v>
      </c>
      <c r="C10923" s="4" t="s">
        <v>10</v>
      </c>
      <c r="D10923" s="4" t="s">
        <v>7</v>
      </c>
      <c r="E10923" s="4" t="s">
        <v>8</v>
      </c>
      <c r="F10923" s="4" t="s">
        <v>15</v>
      </c>
      <c r="G10923" s="4" t="s">
        <v>15</v>
      </c>
      <c r="H10923" s="4" t="s">
        <v>15</v>
      </c>
    </row>
    <row r="10924" spans="1:9">
      <c r="A10924" t="n">
        <v>102757</v>
      </c>
      <c r="B10924" s="30" t="n">
        <v>48</v>
      </c>
      <c r="C10924" s="7" t="n">
        <v>14</v>
      </c>
      <c r="D10924" s="7" t="n">
        <v>0</v>
      </c>
      <c r="E10924" s="7" t="s">
        <v>956</v>
      </c>
      <c r="F10924" s="7" t="n">
        <v>0</v>
      </c>
      <c r="G10924" s="7" t="n">
        <v>1</v>
      </c>
      <c r="H10924" s="7" t="n">
        <v>0</v>
      </c>
    </row>
    <row r="10925" spans="1:9">
      <c r="A10925" t="s">
        <v>4</v>
      </c>
      <c r="B10925" s="4" t="s">
        <v>5</v>
      </c>
      <c r="C10925" s="4" t="s">
        <v>10</v>
      </c>
      <c r="D10925" s="4" t="s">
        <v>15</v>
      </c>
      <c r="E10925" s="4" t="s">
        <v>15</v>
      </c>
      <c r="F10925" s="4" t="s">
        <v>15</v>
      </c>
      <c r="G10925" s="4" t="s">
        <v>15</v>
      </c>
    </row>
    <row r="10926" spans="1:9">
      <c r="A10926" t="n">
        <v>102782</v>
      </c>
      <c r="B10926" s="26" t="n">
        <v>46</v>
      </c>
      <c r="C10926" s="7" t="n">
        <v>0</v>
      </c>
      <c r="D10926" s="7" t="n">
        <v>-16.1000003814697</v>
      </c>
      <c r="E10926" s="7" t="n">
        <v>0.00999999977648258</v>
      </c>
      <c r="F10926" s="7" t="n">
        <v>-7.88000011444092</v>
      </c>
      <c r="G10926" s="7" t="n">
        <v>90</v>
      </c>
    </row>
    <row r="10927" spans="1:9">
      <c r="A10927" t="s">
        <v>4</v>
      </c>
      <c r="B10927" s="4" t="s">
        <v>5</v>
      </c>
      <c r="C10927" s="4" t="s">
        <v>10</v>
      </c>
      <c r="D10927" s="4" t="s">
        <v>15</v>
      </c>
      <c r="E10927" s="4" t="s">
        <v>15</v>
      </c>
      <c r="F10927" s="4" t="s">
        <v>15</v>
      </c>
      <c r="G10927" s="4" t="s">
        <v>15</v>
      </c>
    </row>
    <row r="10928" spans="1:9">
      <c r="A10928" t="n">
        <v>102801</v>
      </c>
      <c r="B10928" s="26" t="n">
        <v>46</v>
      </c>
      <c r="C10928" s="7" t="n">
        <v>14</v>
      </c>
      <c r="D10928" s="7" t="n">
        <v>-15.4899997711182</v>
      </c>
      <c r="E10928" s="7" t="n">
        <v>0.00999999977648258</v>
      </c>
      <c r="F10928" s="7" t="n">
        <v>-7.88000011444092</v>
      </c>
      <c r="G10928" s="7" t="n">
        <v>270</v>
      </c>
    </row>
    <row r="10929" spans="1:9">
      <c r="A10929" t="s">
        <v>4</v>
      </c>
      <c r="B10929" s="4" t="s">
        <v>5</v>
      </c>
      <c r="C10929" s="4" t="s">
        <v>10</v>
      </c>
      <c r="D10929" s="4" t="s">
        <v>7</v>
      </c>
      <c r="E10929" s="4" t="s">
        <v>8</v>
      </c>
      <c r="F10929" s="4" t="s">
        <v>15</v>
      </c>
      <c r="G10929" s="4" t="s">
        <v>15</v>
      </c>
      <c r="H10929" s="4" t="s">
        <v>15</v>
      </c>
    </row>
    <row r="10930" spans="1:9">
      <c r="A10930" t="n">
        <v>102820</v>
      </c>
      <c r="B10930" s="30" t="n">
        <v>48</v>
      </c>
      <c r="C10930" s="7" t="n">
        <v>0</v>
      </c>
      <c r="D10930" s="7" t="n">
        <v>0</v>
      </c>
      <c r="E10930" s="7" t="s">
        <v>934</v>
      </c>
      <c r="F10930" s="7" t="n">
        <v>-1</v>
      </c>
      <c r="G10930" s="7" t="n">
        <v>1</v>
      </c>
      <c r="H10930" s="7" t="n">
        <v>0</v>
      </c>
    </row>
    <row r="10931" spans="1:9">
      <c r="A10931" t="s">
        <v>4</v>
      </c>
      <c r="B10931" s="4" t="s">
        <v>5</v>
      </c>
      <c r="C10931" s="4" t="s">
        <v>10</v>
      </c>
      <c r="D10931" s="4" t="s">
        <v>7</v>
      </c>
      <c r="E10931" s="4" t="s">
        <v>8</v>
      </c>
      <c r="F10931" s="4" t="s">
        <v>15</v>
      </c>
      <c r="G10931" s="4" t="s">
        <v>15</v>
      </c>
      <c r="H10931" s="4" t="s">
        <v>15</v>
      </c>
    </row>
    <row r="10932" spans="1:9">
      <c r="A10932" t="n">
        <v>102846</v>
      </c>
      <c r="B10932" s="30" t="n">
        <v>48</v>
      </c>
      <c r="C10932" s="7" t="n">
        <v>14</v>
      </c>
      <c r="D10932" s="7" t="n">
        <v>0</v>
      </c>
      <c r="E10932" s="7" t="s">
        <v>934</v>
      </c>
      <c r="F10932" s="7" t="n">
        <v>-1</v>
      </c>
      <c r="G10932" s="7" t="n">
        <v>1</v>
      </c>
      <c r="H10932" s="7" t="n">
        <v>0</v>
      </c>
    </row>
    <row r="10933" spans="1:9">
      <c r="A10933" t="s">
        <v>4</v>
      </c>
      <c r="B10933" s="4" t="s">
        <v>5</v>
      </c>
      <c r="C10933" s="4" t="s">
        <v>7</v>
      </c>
      <c r="D10933" s="4" t="s">
        <v>10</v>
      </c>
      <c r="E10933" s="4" t="s">
        <v>15</v>
      </c>
      <c r="F10933" s="4" t="s">
        <v>10</v>
      </c>
      <c r="G10933" s="4" t="s">
        <v>16</v>
      </c>
      <c r="H10933" s="4" t="s">
        <v>16</v>
      </c>
      <c r="I10933" s="4" t="s">
        <v>10</v>
      </c>
      <c r="J10933" s="4" t="s">
        <v>10</v>
      </c>
      <c r="K10933" s="4" t="s">
        <v>16</v>
      </c>
      <c r="L10933" s="4" t="s">
        <v>16</v>
      </c>
      <c r="M10933" s="4" t="s">
        <v>16</v>
      </c>
      <c r="N10933" s="4" t="s">
        <v>16</v>
      </c>
      <c r="O10933" s="4" t="s">
        <v>8</v>
      </c>
    </row>
    <row r="10934" spans="1:9">
      <c r="A10934" t="n">
        <v>102872</v>
      </c>
      <c r="B10934" s="18" t="n">
        <v>50</v>
      </c>
      <c r="C10934" s="7" t="n">
        <v>0</v>
      </c>
      <c r="D10934" s="7" t="n">
        <v>2000</v>
      </c>
      <c r="E10934" s="7" t="n">
        <v>0.300000011920929</v>
      </c>
      <c r="F10934" s="7" t="n">
        <v>0</v>
      </c>
      <c r="G10934" s="7" t="n">
        <v>0</v>
      </c>
      <c r="H10934" s="7" t="n">
        <v>0</v>
      </c>
      <c r="I10934" s="7" t="n">
        <v>0</v>
      </c>
      <c r="J10934" s="7" t="n">
        <v>65533</v>
      </c>
      <c r="K10934" s="7" t="n">
        <v>0</v>
      </c>
      <c r="L10934" s="7" t="n">
        <v>0</v>
      </c>
      <c r="M10934" s="7" t="n">
        <v>0</v>
      </c>
      <c r="N10934" s="7" t="n">
        <v>0</v>
      </c>
      <c r="O10934" s="7" t="s">
        <v>20</v>
      </c>
    </row>
    <row r="10935" spans="1:9">
      <c r="A10935" t="s">
        <v>4</v>
      </c>
      <c r="B10935" s="4" t="s">
        <v>5</v>
      </c>
      <c r="C10935" s="4" t="s">
        <v>7</v>
      </c>
      <c r="D10935" s="4" t="s">
        <v>10</v>
      </c>
    </row>
    <row r="10936" spans="1:9">
      <c r="A10936" t="n">
        <v>102911</v>
      </c>
      <c r="B10936" s="41" t="n">
        <v>58</v>
      </c>
      <c r="C10936" s="7" t="n">
        <v>255</v>
      </c>
      <c r="D10936" s="7" t="n">
        <v>0</v>
      </c>
    </row>
    <row r="10937" spans="1:9">
      <c r="A10937" t="s">
        <v>4</v>
      </c>
      <c r="B10937" s="4" t="s">
        <v>5</v>
      </c>
      <c r="C10937" s="4" t="s">
        <v>7</v>
      </c>
      <c r="D10937" s="4" t="s">
        <v>10</v>
      </c>
      <c r="E10937" s="4" t="s">
        <v>8</v>
      </c>
      <c r="F10937" s="4" t="s">
        <v>8</v>
      </c>
      <c r="G10937" s="4" t="s">
        <v>8</v>
      </c>
      <c r="H10937" s="4" t="s">
        <v>8</v>
      </c>
    </row>
    <row r="10938" spans="1:9">
      <c r="A10938" t="n">
        <v>102915</v>
      </c>
      <c r="B10938" s="32" t="n">
        <v>51</v>
      </c>
      <c r="C10938" s="7" t="n">
        <v>3</v>
      </c>
      <c r="D10938" s="7" t="n">
        <v>14</v>
      </c>
      <c r="E10938" s="7" t="s">
        <v>39</v>
      </c>
      <c r="F10938" s="7" t="s">
        <v>42</v>
      </c>
      <c r="G10938" s="7" t="s">
        <v>41</v>
      </c>
      <c r="H10938" s="7" t="s">
        <v>42</v>
      </c>
    </row>
    <row r="10939" spans="1:9">
      <c r="A10939" t="s">
        <v>4</v>
      </c>
      <c r="B10939" s="4" t="s">
        <v>5</v>
      </c>
      <c r="C10939" s="4" t="s">
        <v>10</v>
      </c>
    </row>
    <row r="10940" spans="1:9">
      <c r="A10940" t="n">
        <v>102928</v>
      </c>
      <c r="B10940" s="27" t="n">
        <v>16</v>
      </c>
      <c r="C10940" s="7" t="n">
        <v>600</v>
      </c>
    </row>
    <row r="10941" spans="1:9">
      <c r="A10941" t="s">
        <v>4</v>
      </c>
      <c r="B10941" s="4" t="s">
        <v>5</v>
      </c>
      <c r="C10941" s="4" t="s">
        <v>7</v>
      </c>
      <c r="D10941" s="4" t="s">
        <v>10</v>
      </c>
      <c r="E10941" s="4" t="s">
        <v>8</v>
      </c>
    </row>
    <row r="10942" spans="1:9">
      <c r="A10942" t="n">
        <v>102931</v>
      </c>
      <c r="B10942" s="32" t="n">
        <v>51</v>
      </c>
      <c r="C10942" s="7" t="n">
        <v>4</v>
      </c>
      <c r="D10942" s="7" t="n">
        <v>14</v>
      </c>
      <c r="E10942" s="7" t="s">
        <v>783</v>
      </c>
    </row>
    <row r="10943" spans="1:9">
      <c r="A10943" t="s">
        <v>4</v>
      </c>
      <c r="B10943" s="4" t="s">
        <v>5</v>
      </c>
      <c r="C10943" s="4" t="s">
        <v>10</v>
      </c>
    </row>
    <row r="10944" spans="1:9">
      <c r="A10944" t="n">
        <v>102946</v>
      </c>
      <c r="B10944" s="27" t="n">
        <v>16</v>
      </c>
      <c r="C10944" s="7" t="n">
        <v>0</v>
      </c>
    </row>
    <row r="10945" spans="1:15">
      <c r="A10945" t="s">
        <v>4</v>
      </c>
      <c r="B10945" s="4" t="s">
        <v>5</v>
      </c>
      <c r="C10945" s="4" t="s">
        <v>10</v>
      </c>
      <c r="D10945" s="4" t="s">
        <v>59</v>
      </c>
      <c r="E10945" s="4" t="s">
        <v>7</v>
      </c>
      <c r="F10945" s="4" t="s">
        <v>7</v>
      </c>
    </row>
    <row r="10946" spans="1:15">
      <c r="A10946" t="n">
        <v>102949</v>
      </c>
      <c r="B10946" s="37" t="n">
        <v>26</v>
      </c>
      <c r="C10946" s="7" t="n">
        <v>14</v>
      </c>
      <c r="D10946" s="7" t="s">
        <v>957</v>
      </c>
      <c r="E10946" s="7" t="n">
        <v>2</v>
      </c>
      <c r="F10946" s="7" t="n">
        <v>0</v>
      </c>
    </row>
    <row r="10947" spans="1:15">
      <c r="A10947" t="s">
        <v>4</v>
      </c>
      <c r="B10947" s="4" t="s">
        <v>5</v>
      </c>
    </row>
    <row r="10948" spans="1:15">
      <c r="A10948" t="n">
        <v>102960</v>
      </c>
      <c r="B10948" s="38" t="n">
        <v>28</v>
      </c>
    </row>
    <row r="10949" spans="1:15">
      <c r="A10949" t="s">
        <v>4</v>
      </c>
      <c r="B10949" s="4" t="s">
        <v>5</v>
      </c>
      <c r="C10949" s="4" t="s">
        <v>7</v>
      </c>
      <c r="D10949" s="4" t="s">
        <v>10</v>
      </c>
    </row>
    <row r="10950" spans="1:15">
      <c r="A10950" t="n">
        <v>102961</v>
      </c>
      <c r="B10950" s="54" t="n">
        <v>45</v>
      </c>
      <c r="C10950" s="7" t="n">
        <v>7</v>
      </c>
      <c r="D10950" s="7" t="n">
        <v>255</v>
      </c>
    </row>
    <row r="10951" spans="1:15">
      <c r="A10951" t="s">
        <v>4</v>
      </c>
      <c r="B10951" s="4" t="s">
        <v>5</v>
      </c>
      <c r="C10951" s="4" t="s">
        <v>10</v>
      </c>
      <c r="D10951" s="4" t="s">
        <v>7</v>
      </c>
      <c r="E10951" s="4" t="s">
        <v>15</v>
      </c>
      <c r="F10951" s="4" t="s">
        <v>10</v>
      </c>
    </row>
    <row r="10952" spans="1:15">
      <c r="A10952" t="n">
        <v>102965</v>
      </c>
      <c r="B10952" s="39" t="n">
        <v>59</v>
      </c>
      <c r="C10952" s="7" t="n">
        <v>0</v>
      </c>
      <c r="D10952" s="7" t="n">
        <v>1</v>
      </c>
      <c r="E10952" s="7" t="n">
        <v>0.150000005960464</v>
      </c>
      <c r="F10952" s="7" t="n">
        <v>0</v>
      </c>
    </row>
    <row r="10953" spans="1:15">
      <c r="A10953" t="s">
        <v>4</v>
      </c>
      <c r="B10953" s="4" t="s">
        <v>5</v>
      </c>
      <c r="C10953" s="4" t="s">
        <v>10</v>
      </c>
    </row>
    <row r="10954" spans="1:15">
      <c r="A10954" t="n">
        <v>102975</v>
      </c>
      <c r="B10954" s="27" t="n">
        <v>16</v>
      </c>
      <c r="C10954" s="7" t="n">
        <v>1000</v>
      </c>
    </row>
    <row r="10955" spans="1:15">
      <c r="A10955" t="s">
        <v>4</v>
      </c>
      <c r="B10955" s="4" t="s">
        <v>5</v>
      </c>
      <c r="C10955" s="4" t="s">
        <v>7</v>
      </c>
      <c r="D10955" s="4" t="s">
        <v>10</v>
      </c>
      <c r="E10955" s="4" t="s">
        <v>8</v>
      </c>
    </row>
    <row r="10956" spans="1:15">
      <c r="A10956" t="n">
        <v>102978</v>
      </c>
      <c r="B10956" s="32" t="n">
        <v>51</v>
      </c>
      <c r="C10956" s="7" t="n">
        <v>4</v>
      </c>
      <c r="D10956" s="7" t="n">
        <v>0</v>
      </c>
      <c r="E10956" s="7" t="s">
        <v>189</v>
      </c>
    </row>
    <row r="10957" spans="1:15">
      <c r="A10957" t="s">
        <v>4</v>
      </c>
      <c r="B10957" s="4" t="s">
        <v>5</v>
      </c>
      <c r="C10957" s="4" t="s">
        <v>10</v>
      </c>
    </row>
    <row r="10958" spans="1:15">
      <c r="A10958" t="n">
        <v>102992</v>
      </c>
      <c r="B10958" s="27" t="n">
        <v>16</v>
      </c>
      <c r="C10958" s="7" t="n">
        <v>0</v>
      </c>
    </row>
    <row r="10959" spans="1:15">
      <c r="A10959" t="s">
        <v>4</v>
      </c>
      <c r="B10959" s="4" t="s">
        <v>5</v>
      </c>
      <c r="C10959" s="4" t="s">
        <v>10</v>
      </c>
      <c r="D10959" s="4" t="s">
        <v>59</v>
      </c>
      <c r="E10959" s="4" t="s">
        <v>7</v>
      </c>
      <c r="F10959" s="4" t="s">
        <v>7</v>
      </c>
      <c r="G10959" s="4" t="s">
        <v>59</v>
      </c>
      <c r="H10959" s="4" t="s">
        <v>7</v>
      </c>
      <c r="I10959" s="4" t="s">
        <v>7</v>
      </c>
    </row>
    <row r="10960" spans="1:15">
      <c r="A10960" t="n">
        <v>102995</v>
      </c>
      <c r="B10960" s="37" t="n">
        <v>26</v>
      </c>
      <c r="C10960" s="7" t="n">
        <v>0</v>
      </c>
      <c r="D10960" s="7" t="s">
        <v>958</v>
      </c>
      <c r="E10960" s="7" t="n">
        <v>2</v>
      </c>
      <c r="F10960" s="7" t="n">
        <v>3</v>
      </c>
      <c r="G10960" s="7" t="s">
        <v>959</v>
      </c>
      <c r="H10960" s="7" t="n">
        <v>2</v>
      </c>
      <c r="I10960" s="7" t="n">
        <v>0</v>
      </c>
    </row>
    <row r="10961" spans="1:9">
      <c r="A10961" t="s">
        <v>4</v>
      </c>
      <c r="B10961" s="4" t="s">
        <v>5</v>
      </c>
    </row>
    <row r="10962" spans="1:9">
      <c r="A10962" t="n">
        <v>103069</v>
      </c>
      <c r="B10962" s="38" t="n">
        <v>28</v>
      </c>
    </row>
    <row r="10963" spans="1:9">
      <c r="A10963" t="s">
        <v>4</v>
      </c>
      <c r="B10963" s="4" t="s">
        <v>5</v>
      </c>
      <c r="C10963" s="4" t="s">
        <v>10</v>
      </c>
      <c r="D10963" s="4" t="s">
        <v>7</v>
      </c>
      <c r="E10963" s="4" t="s">
        <v>8</v>
      </c>
      <c r="F10963" s="4" t="s">
        <v>15</v>
      </c>
      <c r="G10963" s="4" t="s">
        <v>15</v>
      </c>
      <c r="H10963" s="4" t="s">
        <v>15</v>
      </c>
    </row>
    <row r="10964" spans="1:9">
      <c r="A10964" t="n">
        <v>103070</v>
      </c>
      <c r="B10964" s="30" t="n">
        <v>48</v>
      </c>
      <c r="C10964" s="7" t="n">
        <v>0</v>
      </c>
      <c r="D10964" s="7" t="n">
        <v>0</v>
      </c>
      <c r="E10964" s="7" t="s">
        <v>935</v>
      </c>
      <c r="F10964" s="7" t="n">
        <v>-1</v>
      </c>
      <c r="G10964" s="7" t="n">
        <v>1</v>
      </c>
      <c r="H10964" s="7" t="n">
        <v>0</v>
      </c>
    </row>
    <row r="10965" spans="1:9">
      <c r="A10965" t="s">
        <v>4</v>
      </c>
      <c r="B10965" s="4" t="s">
        <v>5</v>
      </c>
      <c r="C10965" s="4" t="s">
        <v>10</v>
      </c>
      <c r="D10965" s="4" t="s">
        <v>7</v>
      </c>
      <c r="E10965" s="4" t="s">
        <v>8</v>
      </c>
      <c r="F10965" s="4" t="s">
        <v>15</v>
      </c>
      <c r="G10965" s="4" t="s">
        <v>15</v>
      </c>
      <c r="H10965" s="4" t="s">
        <v>15</v>
      </c>
    </row>
    <row r="10966" spans="1:9">
      <c r="A10966" t="n">
        <v>103096</v>
      </c>
      <c r="B10966" s="30" t="n">
        <v>48</v>
      </c>
      <c r="C10966" s="7" t="n">
        <v>14</v>
      </c>
      <c r="D10966" s="7" t="n">
        <v>0</v>
      </c>
      <c r="E10966" s="7" t="s">
        <v>935</v>
      </c>
      <c r="F10966" s="7" t="n">
        <v>-1</v>
      </c>
      <c r="G10966" s="7" t="n">
        <v>1</v>
      </c>
      <c r="H10966" s="7" t="n">
        <v>0</v>
      </c>
    </row>
    <row r="10967" spans="1:9">
      <c r="A10967" t="s">
        <v>4</v>
      </c>
      <c r="B10967" s="4" t="s">
        <v>5</v>
      </c>
      <c r="C10967" s="4" t="s">
        <v>10</v>
      </c>
    </row>
    <row r="10968" spans="1:9">
      <c r="A10968" t="n">
        <v>103122</v>
      </c>
      <c r="B10968" s="27" t="n">
        <v>16</v>
      </c>
      <c r="C10968" s="7" t="n">
        <v>1000</v>
      </c>
    </row>
    <row r="10969" spans="1:9">
      <c r="A10969" t="s">
        <v>4</v>
      </c>
      <c r="B10969" s="4" t="s">
        <v>5</v>
      </c>
      <c r="C10969" s="4" t="s">
        <v>7</v>
      </c>
      <c r="D10969" s="4" t="s">
        <v>10</v>
      </c>
      <c r="E10969" s="4" t="s">
        <v>8</v>
      </c>
    </row>
    <row r="10970" spans="1:9">
      <c r="A10970" t="n">
        <v>103125</v>
      </c>
      <c r="B10970" s="32" t="n">
        <v>51</v>
      </c>
      <c r="C10970" s="7" t="n">
        <v>4</v>
      </c>
      <c r="D10970" s="7" t="n">
        <v>14</v>
      </c>
      <c r="E10970" s="7" t="s">
        <v>510</v>
      </c>
    </row>
    <row r="10971" spans="1:9">
      <c r="A10971" t="s">
        <v>4</v>
      </c>
      <c r="B10971" s="4" t="s">
        <v>5</v>
      </c>
      <c r="C10971" s="4" t="s">
        <v>10</v>
      </c>
    </row>
    <row r="10972" spans="1:9">
      <c r="A10972" t="n">
        <v>103139</v>
      </c>
      <c r="B10972" s="27" t="n">
        <v>16</v>
      </c>
      <c r="C10972" s="7" t="n">
        <v>0</v>
      </c>
    </row>
    <row r="10973" spans="1:9">
      <c r="A10973" t="s">
        <v>4</v>
      </c>
      <c r="B10973" s="4" t="s">
        <v>5</v>
      </c>
      <c r="C10973" s="4" t="s">
        <v>10</v>
      </c>
      <c r="D10973" s="4" t="s">
        <v>59</v>
      </c>
      <c r="E10973" s="4" t="s">
        <v>7</v>
      </c>
      <c r="F10973" s="4" t="s">
        <v>7</v>
      </c>
    </row>
    <row r="10974" spans="1:9">
      <c r="A10974" t="n">
        <v>103142</v>
      </c>
      <c r="B10974" s="37" t="n">
        <v>26</v>
      </c>
      <c r="C10974" s="7" t="n">
        <v>14</v>
      </c>
      <c r="D10974" s="7" t="s">
        <v>960</v>
      </c>
      <c r="E10974" s="7" t="n">
        <v>2</v>
      </c>
      <c r="F10974" s="7" t="n">
        <v>0</v>
      </c>
    </row>
    <row r="10975" spans="1:9">
      <c r="A10975" t="s">
        <v>4</v>
      </c>
      <c r="B10975" s="4" t="s">
        <v>5</v>
      </c>
    </row>
    <row r="10976" spans="1:9">
      <c r="A10976" t="n">
        <v>103179</v>
      </c>
      <c r="B10976" s="38" t="n">
        <v>28</v>
      </c>
    </row>
    <row r="10977" spans="1:8">
      <c r="A10977" t="s">
        <v>4</v>
      </c>
      <c r="B10977" s="4" t="s">
        <v>5</v>
      </c>
      <c r="C10977" s="4" t="s">
        <v>7</v>
      </c>
      <c r="D10977" s="4" t="s">
        <v>10</v>
      </c>
      <c r="E10977" s="4" t="s">
        <v>8</v>
      </c>
    </row>
    <row r="10978" spans="1:8">
      <c r="A10978" t="n">
        <v>103180</v>
      </c>
      <c r="B10978" s="32" t="n">
        <v>51</v>
      </c>
      <c r="C10978" s="7" t="n">
        <v>4</v>
      </c>
      <c r="D10978" s="7" t="n">
        <v>0</v>
      </c>
      <c r="E10978" s="7" t="s">
        <v>322</v>
      </c>
    </row>
    <row r="10979" spans="1:8">
      <c r="A10979" t="s">
        <v>4</v>
      </c>
      <c r="B10979" s="4" t="s">
        <v>5</v>
      </c>
      <c r="C10979" s="4" t="s">
        <v>10</v>
      </c>
    </row>
    <row r="10980" spans="1:8">
      <c r="A10980" t="n">
        <v>103193</v>
      </c>
      <c r="B10980" s="27" t="n">
        <v>16</v>
      </c>
      <c r="C10980" s="7" t="n">
        <v>0</v>
      </c>
    </row>
    <row r="10981" spans="1:8">
      <c r="A10981" t="s">
        <v>4</v>
      </c>
      <c r="B10981" s="4" t="s">
        <v>5</v>
      </c>
      <c r="C10981" s="4" t="s">
        <v>10</v>
      </c>
      <c r="D10981" s="4" t="s">
        <v>59</v>
      </c>
      <c r="E10981" s="4" t="s">
        <v>7</v>
      </c>
      <c r="F10981" s="4" t="s">
        <v>7</v>
      </c>
    </row>
    <row r="10982" spans="1:8">
      <c r="A10982" t="n">
        <v>103196</v>
      </c>
      <c r="B10982" s="37" t="n">
        <v>26</v>
      </c>
      <c r="C10982" s="7" t="n">
        <v>0</v>
      </c>
      <c r="D10982" s="7" t="s">
        <v>961</v>
      </c>
      <c r="E10982" s="7" t="n">
        <v>2</v>
      </c>
      <c r="F10982" s="7" t="n">
        <v>0</v>
      </c>
    </row>
    <row r="10983" spans="1:8">
      <c r="A10983" t="s">
        <v>4</v>
      </c>
      <c r="B10983" s="4" t="s">
        <v>5</v>
      </c>
    </row>
    <row r="10984" spans="1:8">
      <c r="A10984" t="n">
        <v>103310</v>
      </c>
      <c r="B10984" s="38" t="n">
        <v>28</v>
      </c>
    </row>
    <row r="10985" spans="1:8">
      <c r="A10985" t="s">
        <v>4</v>
      </c>
      <c r="B10985" s="4" t="s">
        <v>5</v>
      </c>
      <c r="C10985" s="4" t="s">
        <v>7</v>
      </c>
      <c r="D10985" s="4" t="s">
        <v>10</v>
      </c>
      <c r="E10985" s="4" t="s">
        <v>8</v>
      </c>
    </row>
    <row r="10986" spans="1:8">
      <c r="A10986" t="n">
        <v>103311</v>
      </c>
      <c r="B10986" s="32" t="n">
        <v>51</v>
      </c>
      <c r="C10986" s="7" t="n">
        <v>4</v>
      </c>
      <c r="D10986" s="7" t="n">
        <v>14</v>
      </c>
      <c r="E10986" s="7" t="s">
        <v>68</v>
      </c>
    </row>
    <row r="10987" spans="1:8">
      <c r="A10987" t="s">
        <v>4</v>
      </c>
      <c r="B10987" s="4" t="s">
        <v>5</v>
      </c>
      <c r="C10987" s="4" t="s">
        <v>10</v>
      </c>
    </row>
    <row r="10988" spans="1:8">
      <c r="A10988" t="n">
        <v>103324</v>
      </c>
      <c r="B10988" s="27" t="n">
        <v>16</v>
      </c>
      <c r="C10988" s="7" t="n">
        <v>0</v>
      </c>
    </row>
    <row r="10989" spans="1:8">
      <c r="A10989" t="s">
        <v>4</v>
      </c>
      <c r="B10989" s="4" t="s">
        <v>5</v>
      </c>
      <c r="C10989" s="4" t="s">
        <v>10</v>
      </c>
      <c r="D10989" s="4" t="s">
        <v>59</v>
      </c>
      <c r="E10989" s="4" t="s">
        <v>7</v>
      </c>
      <c r="F10989" s="4" t="s">
        <v>7</v>
      </c>
      <c r="G10989" s="4" t="s">
        <v>59</v>
      </c>
      <c r="H10989" s="4" t="s">
        <v>7</v>
      </c>
      <c r="I10989" s="4" t="s">
        <v>7</v>
      </c>
    </row>
    <row r="10990" spans="1:8">
      <c r="A10990" t="n">
        <v>103327</v>
      </c>
      <c r="B10990" s="37" t="n">
        <v>26</v>
      </c>
      <c r="C10990" s="7" t="n">
        <v>14</v>
      </c>
      <c r="D10990" s="7" t="s">
        <v>962</v>
      </c>
      <c r="E10990" s="7" t="n">
        <v>2</v>
      </c>
      <c r="F10990" s="7" t="n">
        <v>3</v>
      </c>
      <c r="G10990" s="7" t="s">
        <v>963</v>
      </c>
      <c r="H10990" s="7" t="n">
        <v>2</v>
      </c>
      <c r="I10990" s="7" t="n">
        <v>0</v>
      </c>
    </row>
    <row r="10991" spans="1:8">
      <c r="A10991" t="s">
        <v>4</v>
      </c>
      <c r="B10991" s="4" t="s">
        <v>5</v>
      </c>
    </row>
    <row r="10992" spans="1:8">
      <c r="A10992" t="n">
        <v>103444</v>
      </c>
      <c r="B10992" s="38" t="n">
        <v>28</v>
      </c>
    </row>
    <row r="10993" spans="1:9">
      <c r="A10993" t="s">
        <v>4</v>
      </c>
      <c r="B10993" s="4" t="s">
        <v>5</v>
      </c>
      <c r="C10993" s="4" t="s">
        <v>10</v>
      </c>
      <c r="D10993" s="4" t="s">
        <v>7</v>
      </c>
      <c r="E10993" s="4" t="s">
        <v>15</v>
      </c>
      <c r="F10993" s="4" t="s">
        <v>10</v>
      </c>
    </row>
    <row r="10994" spans="1:9">
      <c r="A10994" t="n">
        <v>103445</v>
      </c>
      <c r="B10994" s="39" t="n">
        <v>59</v>
      </c>
      <c r="C10994" s="7" t="n">
        <v>0</v>
      </c>
      <c r="D10994" s="7" t="n">
        <v>6</v>
      </c>
      <c r="E10994" s="7" t="n">
        <v>0</v>
      </c>
      <c r="F10994" s="7" t="n">
        <v>0</v>
      </c>
    </row>
    <row r="10995" spans="1:9">
      <c r="A10995" t="s">
        <v>4</v>
      </c>
      <c r="B10995" s="4" t="s">
        <v>5</v>
      </c>
      <c r="C10995" s="4" t="s">
        <v>10</v>
      </c>
    </row>
    <row r="10996" spans="1:9">
      <c r="A10996" t="n">
        <v>103455</v>
      </c>
      <c r="B10996" s="27" t="n">
        <v>16</v>
      </c>
      <c r="C10996" s="7" t="n">
        <v>1000</v>
      </c>
    </row>
    <row r="10997" spans="1:9">
      <c r="A10997" t="s">
        <v>4</v>
      </c>
      <c r="B10997" s="4" t="s">
        <v>5</v>
      </c>
      <c r="C10997" s="4" t="s">
        <v>7</v>
      </c>
      <c r="D10997" s="4" t="s">
        <v>10</v>
      </c>
      <c r="E10997" s="4" t="s">
        <v>8</v>
      </c>
    </row>
    <row r="10998" spans="1:9">
      <c r="A10998" t="n">
        <v>103458</v>
      </c>
      <c r="B10998" s="32" t="n">
        <v>51</v>
      </c>
      <c r="C10998" s="7" t="n">
        <v>4</v>
      </c>
      <c r="D10998" s="7" t="n">
        <v>0</v>
      </c>
      <c r="E10998" s="7" t="s">
        <v>964</v>
      </c>
    </row>
    <row r="10999" spans="1:9">
      <c r="A10999" t="s">
        <v>4</v>
      </c>
      <c r="B10999" s="4" t="s">
        <v>5</v>
      </c>
      <c r="C10999" s="4" t="s">
        <v>10</v>
      </c>
    </row>
    <row r="11000" spans="1:9">
      <c r="A11000" t="n">
        <v>103473</v>
      </c>
      <c r="B11000" s="27" t="n">
        <v>16</v>
      </c>
      <c r="C11000" s="7" t="n">
        <v>0</v>
      </c>
    </row>
    <row r="11001" spans="1:9">
      <c r="A11001" t="s">
        <v>4</v>
      </c>
      <c r="B11001" s="4" t="s">
        <v>5</v>
      </c>
      <c r="C11001" s="4" t="s">
        <v>10</v>
      </c>
      <c r="D11001" s="4" t="s">
        <v>59</v>
      </c>
      <c r="E11001" s="4" t="s">
        <v>7</v>
      </c>
      <c r="F11001" s="4" t="s">
        <v>7</v>
      </c>
    </row>
    <row r="11002" spans="1:9">
      <c r="A11002" t="n">
        <v>103476</v>
      </c>
      <c r="B11002" s="37" t="n">
        <v>26</v>
      </c>
      <c r="C11002" s="7" t="n">
        <v>0</v>
      </c>
      <c r="D11002" s="7" t="s">
        <v>965</v>
      </c>
      <c r="E11002" s="7" t="n">
        <v>2</v>
      </c>
      <c r="F11002" s="7" t="n">
        <v>0</v>
      </c>
    </row>
    <row r="11003" spans="1:9">
      <c r="A11003" t="s">
        <v>4</v>
      </c>
      <c r="B11003" s="4" t="s">
        <v>5</v>
      </c>
    </row>
    <row r="11004" spans="1:9">
      <c r="A11004" t="n">
        <v>103532</v>
      </c>
      <c r="B11004" s="38" t="n">
        <v>28</v>
      </c>
    </row>
    <row r="11005" spans="1:9">
      <c r="A11005" t="s">
        <v>4</v>
      </c>
      <c r="B11005" s="4" t="s">
        <v>5</v>
      </c>
      <c r="C11005" s="4" t="s">
        <v>7</v>
      </c>
      <c r="D11005" s="4" t="s">
        <v>10</v>
      </c>
      <c r="E11005" s="4" t="s">
        <v>10</v>
      </c>
    </row>
    <row r="11006" spans="1:9">
      <c r="A11006" t="n">
        <v>103533</v>
      </c>
      <c r="B11006" s="18" t="n">
        <v>50</v>
      </c>
      <c r="C11006" s="7" t="n">
        <v>1</v>
      </c>
      <c r="D11006" s="7" t="n">
        <v>2251</v>
      </c>
      <c r="E11006" s="7" t="n">
        <v>1000</v>
      </c>
    </row>
    <row r="11007" spans="1:9">
      <c r="A11007" t="s">
        <v>4</v>
      </c>
      <c r="B11007" s="4" t="s">
        <v>5</v>
      </c>
      <c r="C11007" s="4" t="s">
        <v>7</v>
      </c>
      <c r="D11007" s="4" t="s">
        <v>10</v>
      </c>
      <c r="E11007" s="4" t="s">
        <v>15</v>
      </c>
    </row>
    <row r="11008" spans="1:9">
      <c r="A11008" t="n">
        <v>103539</v>
      </c>
      <c r="B11008" s="41" t="n">
        <v>58</v>
      </c>
      <c r="C11008" s="7" t="n">
        <v>0</v>
      </c>
      <c r="D11008" s="7" t="n">
        <v>1000</v>
      </c>
      <c r="E11008" s="7" t="n">
        <v>1</v>
      </c>
    </row>
    <row r="11009" spans="1:6">
      <c r="A11009" t="s">
        <v>4</v>
      </c>
      <c r="B11009" s="4" t="s">
        <v>5</v>
      </c>
      <c r="C11009" s="4" t="s">
        <v>7</v>
      </c>
      <c r="D11009" s="4" t="s">
        <v>10</v>
      </c>
    </row>
    <row r="11010" spans="1:6">
      <c r="A11010" t="n">
        <v>103547</v>
      </c>
      <c r="B11010" s="41" t="n">
        <v>58</v>
      </c>
      <c r="C11010" s="7" t="n">
        <v>255</v>
      </c>
      <c r="D11010" s="7" t="n">
        <v>0</v>
      </c>
    </row>
    <row r="11011" spans="1:6">
      <c r="A11011" t="s">
        <v>4</v>
      </c>
      <c r="B11011" s="4" t="s">
        <v>5</v>
      </c>
      <c r="C11011" s="4" t="s">
        <v>7</v>
      </c>
      <c r="D11011" s="4" t="s">
        <v>7</v>
      </c>
      <c r="E11011" s="4" t="s">
        <v>15</v>
      </c>
      <c r="F11011" s="4" t="s">
        <v>15</v>
      </c>
      <c r="G11011" s="4" t="s">
        <v>15</v>
      </c>
      <c r="H11011" s="4" t="s">
        <v>10</v>
      </c>
    </row>
    <row r="11012" spans="1:6">
      <c r="A11012" t="n">
        <v>103551</v>
      </c>
      <c r="B11012" s="54" t="n">
        <v>45</v>
      </c>
      <c r="C11012" s="7" t="n">
        <v>2</v>
      </c>
      <c r="D11012" s="7" t="n">
        <v>3</v>
      </c>
      <c r="E11012" s="7" t="n">
        <v>-12.1000003814697</v>
      </c>
      <c r="F11012" s="7" t="n">
        <v>1.99000000953674</v>
      </c>
      <c r="G11012" s="7" t="n">
        <v>3.48000001907349</v>
      </c>
      <c r="H11012" s="7" t="n">
        <v>0</v>
      </c>
    </row>
    <row r="11013" spans="1:6">
      <c r="A11013" t="s">
        <v>4</v>
      </c>
      <c r="B11013" s="4" t="s">
        <v>5</v>
      </c>
      <c r="C11013" s="4" t="s">
        <v>7</v>
      </c>
      <c r="D11013" s="4" t="s">
        <v>7</v>
      </c>
      <c r="E11013" s="4" t="s">
        <v>15</v>
      </c>
      <c r="F11013" s="4" t="s">
        <v>15</v>
      </c>
      <c r="G11013" s="4" t="s">
        <v>15</v>
      </c>
      <c r="H11013" s="4" t="s">
        <v>10</v>
      </c>
      <c r="I11013" s="4" t="s">
        <v>7</v>
      </c>
    </row>
    <row r="11014" spans="1:6">
      <c r="A11014" t="n">
        <v>103568</v>
      </c>
      <c r="B11014" s="54" t="n">
        <v>45</v>
      </c>
      <c r="C11014" s="7" t="n">
        <v>4</v>
      </c>
      <c r="D11014" s="7" t="n">
        <v>3</v>
      </c>
      <c r="E11014" s="7" t="n">
        <v>10.6899995803833</v>
      </c>
      <c r="F11014" s="7" t="n">
        <v>330.010009765625</v>
      </c>
      <c r="G11014" s="7" t="n">
        <v>0</v>
      </c>
      <c r="H11014" s="7" t="n">
        <v>0</v>
      </c>
      <c r="I11014" s="7" t="n">
        <v>0</v>
      </c>
    </row>
    <row r="11015" spans="1:6">
      <c r="A11015" t="s">
        <v>4</v>
      </c>
      <c r="B11015" s="4" t="s">
        <v>5</v>
      </c>
      <c r="C11015" s="4" t="s">
        <v>7</v>
      </c>
      <c r="D11015" s="4" t="s">
        <v>7</v>
      </c>
      <c r="E11015" s="4" t="s">
        <v>15</v>
      </c>
      <c r="F11015" s="4" t="s">
        <v>10</v>
      </c>
    </row>
    <row r="11016" spans="1:6">
      <c r="A11016" t="n">
        <v>103586</v>
      </c>
      <c r="B11016" s="54" t="n">
        <v>45</v>
      </c>
      <c r="C11016" s="7" t="n">
        <v>5</v>
      </c>
      <c r="D11016" s="7" t="n">
        <v>3</v>
      </c>
      <c r="E11016" s="7" t="n">
        <v>1.89999997615814</v>
      </c>
      <c r="F11016" s="7" t="n">
        <v>0</v>
      </c>
    </row>
    <row r="11017" spans="1:6">
      <c r="A11017" t="s">
        <v>4</v>
      </c>
      <c r="B11017" s="4" t="s">
        <v>5</v>
      </c>
      <c r="C11017" s="4" t="s">
        <v>7</v>
      </c>
      <c r="D11017" s="4" t="s">
        <v>7</v>
      </c>
      <c r="E11017" s="4" t="s">
        <v>15</v>
      </c>
      <c r="F11017" s="4" t="s">
        <v>10</v>
      </c>
    </row>
    <row r="11018" spans="1:6">
      <c r="A11018" t="n">
        <v>103595</v>
      </c>
      <c r="B11018" s="54" t="n">
        <v>45</v>
      </c>
      <c r="C11018" s="7" t="n">
        <v>11</v>
      </c>
      <c r="D11018" s="7" t="n">
        <v>3</v>
      </c>
      <c r="E11018" s="7" t="n">
        <v>34</v>
      </c>
      <c r="F11018" s="7" t="n">
        <v>0</v>
      </c>
    </row>
    <row r="11019" spans="1:6">
      <c r="A11019" t="s">
        <v>4</v>
      </c>
      <c r="B11019" s="4" t="s">
        <v>5</v>
      </c>
      <c r="C11019" s="4" t="s">
        <v>7</v>
      </c>
      <c r="D11019" s="4" t="s">
        <v>7</v>
      </c>
      <c r="E11019" s="4" t="s">
        <v>15</v>
      </c>
      <c r="F11019" s="4" t="s">
        <v>15</v>
      </c>
      <c r="G11019" s="4" t="s">
        <v>15</v>
      </c>
      <c r="H11019" s="4" t="s">
        <v>10</v>
      </c>
    </row>
    <row r="11020" spans="1:6">
      <c r="A11020" t="n">
        <v>103604</v>
      </c>
      <c r="B11020" s="54" t="n">
        <v>45</v>
      </c>
      <c r="C11020" s="7" t="n">
        <v>2</v>
      </c>
      <c r="D11020" s="7" t="n">
        <v>3</v>
      </c>
      <c r="E11020" s="7" t="n">
        <v>-12.1199998855591</v>
      </c>
      <c r="F11020" s="7" t="n">
        <v>1.28999996185303</v>
      </c>
      <c r="G11020" s="7" t="n">
        <v>3.46000003814697</v>
      </c>
      <c r="H11020" s="7" t="n">
        <v>4000</v>
      </c>
    </row>
    <row r="11021" spans="1:6">
      <c r="A11021" t="s">
        <v>4</v>
      </c>
      <c r="B11021" s="4" t="s">
        <v>5</v>
      </c>
      <c r="C11021" s="4" t="s">
        <v>7</v>
      </c>
      <c r="D11021" s="4" t="s">
        <v>7</v>
      </c>
      <c r="E11021" s="4" t="s">
        <v>15</v>
      </c>
      <c r="F11021" s="4" t="s">
        <v>15</v>
      </c>
      <c r="G11021" s="4" t="s">
        <v>15</v>
      </c>
      <c r="H11021" s="4" t="s">
        <v>10</v>
      </c>
      <c r="I11021" s="4" t="s">
        <v>7</v>
      </c>
    </row>
    <row r="11022" spans="1:6">
      <c r="A11022" t="n">
        <v>103621</v>
      </c>
      <c r="B11022" s="54" t="n">
        <v>45</v>
      </c>
      <c r="C11022" s="7" t="n">
        <v>4</v>
      </c>
      <c r="D11022" s="7" t="n">
        <v>3</v>
      </c>
      <c r="E11022" s="7" t="n">
        <v>10.7299995422363</v>
      </c>
      <c r="F11022" s="7" t="n">
        <v>326</v>
      </c>
      <c r="G11022" s="7" t="n">
        <v>0</v>
      </c>
      <c r="H11022" s="7" t="n">
        <v>4000</v>
      </c>
      <c r="I11022" s="7" t="n">
        <v>1</v>
      </c>
    </row>
    <row r="11023" spans="1:6">
      <c r="A11023" t="s">
        <v>4</v>
      </c>
      <c r="B11023" s="4" t="s">
        <v>5</v>
      </c>
      <c r="C11023" s="4" t="s">
        <v>7</v>
      </c>
      <c r="D11023" s="4" t="s">
        <v>7</v>
      </c>
      <c r="E11023" s="4" t="s">
        <v>15</v>
      </c>
      <c r="F11023" s="4" t="s">
        <v>10</v>
      </c>
    </row>
    <row r="11024" spans="1:6">
      <c r="A11024" t="n">
        <v>103639</v>
      </c>
      <c r="B11024" s="54" t="n">
        <v>45</v>
      </c>
      <c r="C11024" s="7" t="n">
        <v>5</v>
      </c>
      <c r="D11024" s="7" t="n">
        <v>3</v>
      </c>
      <c r="E11024" s="7" t="n">
        <v>1.89999997615814</v>
      </c>
      <c r="F11024" s="7" t="n">
        <v>4000</v>
      </c>
    </row>
    <row r="11025" spans="1:9">
      <c r="A11025" t="s">
        <v>4</v>
      </c>
      <c r="B11025" s="4" t="s">
        <v>5</v>
      </c>
      <c r="C11025" s="4" t="s">
        <v>10</v>
      </c>
      <c r="D11025" s="4" t="s">
        <v>15</v>
      </c>
      <c r="E11025" s="4" t="s">
        <v>15</v>
      </c>
      <c r="F11025" s="4" t="s">
        <v>15</v>
      </c>
      <c r="G11025" s="4" t="s">
        <v>15</v>
      </c>
    </row>
    <row r="11026" spans="1:9">
      <c r="A11026" t="n">
        <v>103648</v>
      </c>
      <c r="B11026" s="26" t="n">
        <v>46</v>
      </c>
      <c r="C11026" s="7" t="n">
        <v>0</v>
      </c>
      <c r="D11026" s="7" t="n">
        <v>-12.3500003814697</v>
      </c>
      <c r="E11026" s="7" t="n">
        <v>0.00999999977648258</v>
      </c>
      <c r="F11026" s="7" t="n">
        <v>2.92000007629395</v>
      </c>
      <c r="G11026" s="7" t="n">
        <v>90</v>
      </c>
    </row>
    <row r="11027" spans="1:9">
      <c r="A11027" t="s">
        <v>4</v>
      </c>
      <c r="B11027" s="4" t="s">
        <v>5</v>
      </c>
      <c r="C11027" s="4" t="s">
        <v>10</v>
      </c>
      <c r="D11027" s="4" t="s">
        <v>15</v>
      </c>
      <c r="E11027" s="4" t="s">
        <v>15</v>
      </c>
      <c r="F11027" s="4" t="s">
        <v>15</v>
      </c>
      <c r="G11027" s="4" t="s">
        <v>15</v>
      </c>
    </row>
    <row r="11028" spans="1:9">
      <c r="A11028" t="n">
        <v>103667</v>
      </c>
      <c r="B11028" s="26" t="n">
        <v>46</v>
      </c>
      <c r="C11028" s="7" t="n">
        <v>14</v>
      </c>
      <c r="D11028" s="7" t="n">
        <v>-11.2200002670288</v>
      </c>
      <c r="E11028" s="7" t="n">
        <v>0.00999999977648258</v>
      </c>
      <c r="F11028" s="7" t="n">
        <v>3.09999990463257</v>
      </c>
      <c r="G11028" s="7" t="n">
        <v>270</v>
      </c>
    </row>
    <row r="11029" spans="1:9">
      <c r="A11029" t="s">
        <v>4</v>
      </c>
      <c r="B11029" s="4" t="s">
        <v>5</v>
      </c>
      <c r="C11029" s="4" t="s">
        <v>10</v>
      </c>
      <c r="D11029" s="4" t="s">
        <v>7</v>
      </c>
      <c r="E11029" s="4" t="s">
        <v>8</v>
      </c>
      <c r="F11029" s="4" t="s">
        <v>15</v>
      </c>
      <c r="G11029" s="4" t="s">
        <v>15</v>
      </c>
      <c r="H11029" s="4" t="s">
        <v>15</v>
      </c>
    </row>
    <row r="11030" spans="1:9">
      <c r="A11030" t="n">
        <v>103686</v>
      </c>
      <c r="B11030" s="30" t="n">
        <v>48</v>
      </c>
      <c r="C11030" s="7" t="n">
        <v>0</v>
      </c>
      <c r="D11030" s="7" t="n">
        <v>0</v>
      </c>
      <c r="E11030" s="7" t="s">
        <v>44</v>
      </c>
      <c r="F11030" s="7" t="n">
        <v>0</v>
      </c>
      <c r="G11030" s="7" t="n">
        <v>1</v>
      </c>
      <c r="H11030" s="7" t="n">
        <v>0</v>
      </c>
    </row>
    <row r="11031" spans="1:9">
      <c r="A11031" t="s">
        <v>4</v>
      </c>
      <c r="B11031" s="4" t="s">
        <v>5</v>
      </c>
      <c r="C11031" s="4" t="s">
        <v>10</v>
      </c>
      <c r="D11031" s="4" t="s">
        <v>7</v>
      </c>
      <c r="E11031" s="4" t="s">
        <v>8</v>
      </c>
      <c r="F11031" s="4" t="s">
        <v>15</v>
      </c>
      <c r="G11031" s="4" t="s">
        <v>15</v>
      </c>
      <c r="H11031" s="4" t="s">
        <v>15</v>
      </c>
    </row>
    <row r="11032" spans="1:9">
      <c r="A11032" t="n">
        <v>103713</v>
      </c>
      <c r="B11032" s="30" t="n">
        <v>48</v>
      </c>
      <c r="C11032" s="7" t="n">
        <v>14</v>
      </c>
      <c r="D11032" s="7" t="n">
        <v>0</v>
      </c>
      <c r="E11032" s="7" t="s">
        <v>387</v>
      </c>
      <c r="F11032" s="7" t="n">
        <v>0</v>
      </c>
      <c r="G11032" s="7" t="n">
        <v>1</v>
      </c>
      <c r="H11032" s="7" t="n">
        <v>0</v>
      </c>
    </row>
    <row r="11033" spans="1:9">
      <c r="A11033" t="s">
        <v>4</v>
      </c>
      <c r="B11033" s="4" t="s">
        <v>5</v>
      </c>
      <c r="C11033" s="4" t="s">
        <v>7</v>
      </c>
      <c r="D11033" s="4" t="s">
        <v>10</v>
      </c>
      <c r="E11033" s="4" t="s">
        <v>8</v>
      </c>
      <c r="F11033" s="4" t="s">
        <v>8</v>
      </c>
      <c r="G11033" s="4" t="s">
        <v>8</v>
      </c>
      <c r="H11033" s="4" t="s">
        <v>8</v>
      </c>
    </row>
    <row r="11034" spans="1:9">
      <c r="A11034" t="n">
        <v>103739</v>
      </c>
      <c r="B11034" s="32" t="n">
        <v>51</v>
      </c>
      <c r="C11034" s="7" t="n">
        <v>3</v>
      </c>
      <c r="D11034" s="7" t="n">
        <v>0</v>
      </c>
      <c r="E11034" s="7" t="s">
        <v>53</v>
      </c>
      <c r="F11034" s="7" t="s">
        <v>40</v>
      </c>
      <c r="G11034" s="7" t="s">
        <v>41</v>
      </c>
      <c r="H11034" s="7" t="s">
        <v>42</v>
      </c>
    </row>
    <row r="11035" spans="1:9">
      <c r="A11035" t="s">
        <v>4</v>
      </c>
      <c r="B11035" s="4" t="s">
        <v>5</v>
      </c>
      <c r="C11035" s="4" t="s">
        <v>7</v>
      </c>
      <c r="D11035" s="4" t="s">
        <v>10</v>
      </c>
      <c r="E11035" s="4" t="s">
        <v>8</v>
      </c>
      <c r="F11035" s="4" t="s">
        <v>8</v>
      </c>
      <c r="G11035" s="4" t="s">
        <v>8</v>
      </c>
      <c r="H11035" s="4" t="s">
        <v>8</v>
      </c>
    </row>
    <row r="11036" spans="1:9">
      <c r="A11036" t="n">
        <v>103768</v>
      </c>
      <c r="B11036" s="32" t="n">
        <v>51</v>
      </c>
      <c r="C11036" s="7" t="n">
        <v>3</v>
      </c>
      <c r="D11036" s="7" t="n">
        <v>14</v>
      </c>
      <c r="E11036" s="7" t="s">
        <v>53</v>
      </c>
      <c r="F11036" s="7" t="s">
        <v>40</v>
      </c>
      <c r="G11036" s="7" t="s">
        <v>41</v>
      </c>
      <c r="H11036" s="7" t="s">
        <v>42</v>
      </c>
    </row>
    <row r="11037" spans="1:9">
      <c r="A11037" t="s">
        <v>4</v>
      </c>
      <c r="B11037" s="4" t="s">
        <v>5</v>
      </c>
      <c r="C11037" s="4" t="s">
        <v>7</v>
      </c>
      <c r="D11037" s="4" t="s">
        <v>10</v>
      </c>
      <c r="E11037" s="4" t="s">
        <v>15</v>
      </c>
    </row>
    <row r="11038" spans="1:9">
      <c r="A11038" t="n">
        <v>103797</v>
      </c>
      <c r="B11038" s="41" t="n">
        <v>58</v>
      </c>
      <c r="C11038" s="7" t="n">
        <v>100</v>
      </c>
      <c r="D11038" s="7" t="n">
        <v>1000</v>
      </c>
      <c r="E11038" s="7" t="n">
        <v>1</v>
      </c>
    </row>
    <row r="11039" spans="1:9">
      <c r="A11039" t="s">
        <v>4</v>
      </c>
      <c r="B11039" s="4" t="s">
        <v>5</v>
      </c>
      <c r="C11039" s="4" t="s">
        <v>7</v>
      </c>
      <c r="D11039" s="4" t="s">
        <v>10</v>
      </c>
    </row>
    <row r="11040" spans="1:9">
      <c r="A11040" t="n">
        <v>103805</v>
      </c>
      <c r="B11040" s="41" t="n">
        <v>58</v>
      </c>
      <c r="C11040" s="7" t="n">
        <v>255</v>
      </c>
      <c r="D11040" s="7" t="n">
        <v>0</v>
      </c>
    </row>
    <row r="11041" spans="1:8">
      <c r="A11041" t="s">
        <v>4</v>
      </c>
      <c r="B11041" s="4" t="s">
        <v>5</v>
      </c>
      <c r="C11041" s="4" t="s">
        <v>7</v>
      </c>
      <c r="D11041" s="4" t="s">
        <v>10</v>
      </c>
    </row>
    <row r="11042" spans="1:8">
      <c r="A11042" t="n">
        <v>103809</v>
      </c>
      <c r="B11042" s="54" t="n">
        <v>45</v>
      </c>
      <c r="C11042" s="7" t="n">
        <v>7</v>
      </c>
      <c r="D11042" s="7" t="n">
        <v>255</v>
      </c>
    </row>
    <row r="11043" spans="1:8">
      <c r="A11043" t="s">
        <v>4</v>
      </c>
      <c r="B11043" s="4" t="s">
        <v>5</v>
      </c>
      <c r="C11043" s="4" t="s">
        <v>7</v>
      </c>
      <c r="D11043" s="4" t="s">
        <v>10</v>
      </c>
      <c r="E11043" s="4" t="s">
        <v>10</v>
      </c>
      <c r="F11043" s="4" t="s">
        <v>7</v>
      </c>
    </row>
    <row r="11044" spans="1:8">
      <c r="A11044" t="n">
        <v>103813</v>
      </c>
      <c r="B11044" s="42" t="n">
        <v>25</v>
      </c>
      <c r="C11044" s="7" t="n">
        <v>1</v>
      </c>
      <c r="D11044" s="7" t="n">
        <v>65535</v>
      </c>
      <c r="E11044" s="7" t="n">
        <v>500</v>
      </c>
      <c r="F11044" s="7" t="n">
        <v>0</v>
      </c>
    </row>
    <row r="11045" spans="1:8">
      <c r="A11045" t="s">
        <v>4</v>
      </c>
      <c r="B11045" s="4" t="s">
        <v>5</v>
      </c>
      <c r="C11045" s="4" t="s">
        <v>7</v>
      </c>
      <c r="D11045" s="4" t="s">
        <v>10</v>
      </c>
      <c r="E11045" s="4" t="s">
        <v>10</v>
      </c>
    </row>
    <row r="11046" spans="1:8">
      <c r="A11046" t="n">
        <v>103820</v>
      </c>
      <c r="B11046" s="42" t="n">
        <v>25</v>
      </c>
      <c r="C11046" s="7" t="n">
        <v>2</v>
      </c>
      <c r="D11046" s="7" t="n">
        <v>600</v>
      </c>
      <c r="E11046" s="7" t="n">
        <v>173</v>
      </c>
    </row>
    <row r="11047" spans="1:8">
      <c r="A11047" t="s">
        <v>4</v>
      </c>
      <c r="B11047" s="4" t="s">
        <v>5</v>
      </c>
      <c r="C11047" s="4" t="s">
        <v>7</v>
      </c>
      <c r="D11047" s="4" t="s">
        <v>10</v>
      </c>
    </row>
    <row r="11048" spans="1:8">
      <c r="A11048" t="n">
        <v>103826</v>
      </c>
      <c r="B11048" s="41" t="n">
        <v>58</v>
      </c>
      <c r="C11048" s="7" t="n">
        <v>10</v>
      </c>
      <c r="D11048" s="7" t="n">
        <v>300</v>
      </c>
    </row>
    <row r="11049" spans="1:8">
      <c r="A11049" t="s">
        <v>4</v>
      </c>
      <c r="B11049" s="4" t="s">
        <v>5</v>
      </c>
      <c r="C11049" s="4" t="s">
        <v>7</v>
      </c>
      <c r="D11049" s="4" t="s">
        <v>10</v>
      </c>
    </row>
    <row r="11050" spans="1:8">
      <c r="A11050" t="n">
        <v>103830</v>
      </c>
      <c r="B11050" s="41" t="n">
        <v>58</v>
      </c>
      <c r="C11050" s="7" t="n">
        <v>12</v>
      </c>
      <c r="D11050" s="7" t="n">
        <v>0</v>
      </c>
    </row>
    <row r="11051" spans="1:8">
      <c r="A11051" t="s">
        <v>4</v>
      </c>
      <c r="B11051" s="4" t="s">
        <v>5</v>
      </c>
      <c r="C11051" s="4" t="s">
        <v>10</v>
      </c>
      <c r="D11051" s="4" t="s">
        <v>7</v>
      </c>
      <c r="E11051" s="4" t="s">
        <v>8</v>
      </c>
      <c r="F11051" s="4" t="s">
        <v>15</v>
      </c>
      <c r="G11051" s="4" t="s">
        <v>15</v>
      </c>
      <c r="H11051" s="4" t="s">
        <v>15</v>
      </c>
    </row>
    <row r="11052" spans="1:8">
      <c r="A11052" t="n">
        <v>103834</v>
      </c>
      <c r="B11052" s="30" t="n">
        <v>48</v>
      </c>
      <c r="C11052" s="7" t="n">
        <v>0</v>
      </c>
      <c r="D11052" s="7" t="n">
        <v>0</v>
      </c>
      <c r="E11052" s="7" t="s">
        <v>387</v>
      </c>
      <c r="F11052" s="7" t="n">
        <v>0</v>
      </c>
      <c r="G11052" s="7" t="n">
        <v>1</v>
      </c>
      <c r="H11052" s="7" t="n">
        <v>0</v>
      </c>
    </row>
    <row r="11053" spans="1:8">
      <c r="A11053" t="s">
        <v>4</v>
      </c>
      <c r="B11053" s="4" t="s">
        <v>5</v>
      </c>
      <c r="C11053" s="4" t="s">
        <v>10</v>
      </c>
      <c r="D11053" s="4" t="s">
        <v>7</v>
      </c>
      <c r="E11053" s="4" t="s">
        <v>8</v>
      </c>
      <c r="F11053" s="4" t="s">
        <v>15</v>
      </c>
      <c r="G11053" s="4" t="s">
        <v>15</v>
      </c>
      <c r="H11053" s="4" t="s">
        <v>15</v>
      </c>
    </row>
    <row r="11054" spans="1:8">
      <c r="A11054" t="n">
        <v>103860</v>
      </c>
      <c r="B11054" s="30" t="n">
        <v>48</v>
      </c>
      <c r="C11054" s="7" t="n">
        <v>14</v>
      </c>
      <c r="D11054" s="7" t="n">
        <v>0</v>
      </c>
      <c r="E11054" s="7" t="s">
        <v>387</v>
      </c>
      <c r="F11054" s="7" t="n">
        <v>0</v>
      </c>
      <c r="G11054" s="7" t="n">
        <v>1</v>
      </c>
      <c r="H11054" s="7" t="n">
        <v>0</v>
      </c>
    </row>
    <row r="11055" spans="1:8">
      <c r="A11055" t="s">
        <v>4</v>
      </c>
      <c r="B11055" s="4" t="s">
        <v>5</v>
      </c>
      <c r="C11055" s="4" t="s">
        <v>7</v>
      </c>
      <c r="D11055" s="4" t="s">
        <v>10</v>
      </c>
      <c r="E11055" s="4" t="s">
        <v>16</v>
      </c>
      <c r="F11055" s="4" t="s">
        <v>10</v>
      </c>
      <c r="G11055" s="4" t="s">
        <v>10</v>
      </c>
      <c r="H11055" s="4" t="s">
        <v>16</v>
      </c>
      <c r="I11055" s="4" t="s">
        <v>16</v>
      </c>
    </row>
    <row r="11056" spans="1:8">
      <c r="A11056" t="n">
        <v>103886</v>
      </c>
      <c r="B11056" s="90" t="n">
        <v>69</v>
      </c>
      <c r="C11056" s="7" t="n">
        <v>0</v>
      </c>
      <c r="D11056" s="7" t="n">
        <v>0</v>
      </c>
      <c r="E11056" s="7" t="n">
        <v>1106247680</v>
      </c>
      <c r="F11056" s="7" t="n">
        <v>65286</v>
      </c>
      <c r="G11056" s="7" t="n">
        <v>16</v>
      </c>
      <c r="H11056" s="7" t="n">
        <v>0</v>
      </c>
      <c r="I11056" s="7" t="n">
        <v>-1106960712</v>
      </c>
    </row>
    <row r="11057" spans="1:9">
      <c r="A11057" t="s">
        <v>4</v>
      </c>
      <c r="B11057" s="4" t="s">
        <v>5</v>
      </c>
      <c r="C11057" s="4" t="s">
        <v>7</v>
      </c>
      <c r="D11057" s="4" t="s">
        <v>10</v>
      </c>
      <c r="E11057" s="4" t="s">
        <v>16</v>
      </c>
      <c r="F11057" s="4" t="s">
        <v>10</v>
      </c>
      <c r="G11057" s="4" t="s">
        <v>10</v>
      </c>
      <c r="H11057" s="4" t="s">
        <v>16</v>
      </c>
      <c r="I11057" s="4" t="s">
        <v>16</v>
      </c>
    </row>
    <row r="11058" spans="1:9">
      <c r="A11058" t="n">
        <v>103906</v>
      </c>
      <c r="B11058" s="90" t="n">
        <v>69</v>
      </c>
      <c r="C11058" s="7" t="n">
        <v>0</v>
      </c>
      <c r="D11058" s="7" t="n">
        <v>14</v>
      </c>
      <c r="E11058" s="7" t="n">
        <v>-1041235968</v>
      </c>
      <c r="F11058" s="7" t="n">
        <v>250</v>
      </c>
      <c r="G11058" s="7" t="n">
        <v>16</v>
      </c>
      <c r="H11058" s="7" t="n">
        <v>0</v>
      </c>
      <c r="I11058" s="7" t="n">
        <v>-1116355953</v>
      </c>
    </row>
    <row r="11059" spans="1:9">
      <c r="A11059" t="s">
        <v>4</v>
      </c>
      <c r="B11059" s="4" t="s">
        <v>5</v>
      </c>
      <c r="C11059" s="4" t="s">
        <v>7</v>
      </c>
      <c r="D11059" s="4" t="s">
        <v>10</v>
      </c>
      <c r="E11059" s="4" t="s">
        <v>16</v>
      </c>
      <c r="F11059" s="4" t="s">
        <v>16</v>
      </c>
      <c r="G11059" s="4" t="s">
        <v>16</v>
      </c>
      <c r="H11059" s="4" t="s">
        <v>16</v>
      </c>
      <c r="I11059" s="4" t="s">
        <v>10</v>
      </c>
      <c r="J11059" s="4" t="s">
        <v>7</v>
      </c>
    </row>
    <row r="11060" spans="1:9">
      <c r="A11060" t="n">
        <v>103926</v>
      </c>
      <c r="B11060" s="90" t="n">
        <v>69</v>
      </c>
      <c r="C11060" s="7" t="n">
        <v>3</v>
      </c>
      <c r="D11060" s="7" t="n">
        <v>0</v>
      </c>
      <c r="E11060" s="7" t="n">
        <v>1065353216</v>
      </c>
      <c r="F11060" s="7" t="n">
        <v>1065353216</v>
      </c>
      <c r="G11060" s="7" t="n">
        <v>1065353216</v>
      </c>
      <c r="H11060" s="7" t="n">
        <v>0</v>
      </c>
      <c r="I11060" s="7" t="n">
        <v>0</v>
      </c>
      <c r="J11060" s="7" t="n">
        <v>3</v>
      </c>
    </row>
    <row r="11061" spans="1:9">
      <c r="A11061" t="s">
        <v>4</v>
      </c>
      <c r="B11061" s="4" t="s">
        <v>5</v>
      </c>
      <c r="C11061" s="4" t="s">
        <v>7</v>
      </c>
      <c r="D11061" s="4" t="s">
        <v>10</v>
      </c>
      <c r="E11061" s="4" t="s">
        <v>16</v>
      </c>
      <c r="F11061" s="4" t="s">
        <v>16</v>
      </c>
      <c r="G11061" s="4" t="s">
        <v>16</v>
      </c>
      <c r="H11061" s="4" t="s">
        <v>16</v>
      </c>
      <c r="I11061" s="4" t="s">
        <v>10</v>
      </c>
      <c r="J11061" s="4" t="s">
        <v>7</v>
      </c>
    </row>
    <row r="11062" spans="1:9">
      <c r="A11062" t="n">
        <v>103949</v>
      </c>
      <c r="B11062" s="90" t="n">
        <v>69</v>
      </c>
      <c r="C11062" s="7" t="n">
        <v>3</v>
      </c>
      <c r="D11062" s="7" t="n">
        <v>14</v>
      </c>
      <c r="E11062" s="7" t="n">
        <v>1065353216</v>
      </c>
      <c r="F11062" s="7" t="n">
        <v>1065353216</v>
      </c>
      <c r="G11062" s="7" t="n">
        <v>1065353216</v>
      </c>
      <c r="H11062" s="7" t="n">
        <v>0</v>
      </c>
      <c r="I11062" s="7" t="n">
        <v>0</v>
      </c>
      <c r="J11062" s="7" t="n">
        <v>3</v>
      </c>
    </row>
    <row r="11063" spans="1:9">
      <c r="A11063" t="s">
        <v>4</v>
      </c>
      <c r="B11063" s="4" t="s">
        <v>5</v>
      </c>
      <c r="C11063" s="4" t="s">
        <v>7</v>
      </c>
      <c r="D11063" s="4" t="s">
        <v>10</v>
      </c>
      <c r="E11063" s="4" t="s">
        <v>16</v>
      </c>
      <c r="F11063" s="4" t="s">
        <v>16</v>
      </c>
      <c r="G11063" s="4" t="s">
        <v>16</v>
      </c>
      <c r="H11063" s="4" t="s">
        <v>16</v>
      </c>
      <c r="I11063" s="4" t="s">
        <v>10</v>
      </c>
      <c r="J11063" s="4" t="s">
        <v>7</v>
      </c>
    </row>
    <row r="11064" spans="1:9">
      <c r="A11064" t="n">
        <v>103972</v>
      </c>
      <c r="B11064" s="90" t="n">
        <v>69</v>
      </c>
      <c r="C11064" s="7" t="n">
        <v>3</v>
      </c>
      <c r="D11064" s="7" t="n">
        <v>0</v>
      </c>
      <c r="E11064" s="7" t="n">
        <v>1065353216</v>
      </c>
      <c r="F11064" s="7" t="n">
        <v>1065353216</v>
      </c>
      <c r="G11064" s="7" t="n">
        <v>1065353216</v>
      </c>
      <c r="H11064" s="7" t="n">
        <v>1065353216</v>
      </c>
      <c r="I11064" s="7" t="n">
        <v>500</v>
      </c>
      <c r="J11064" s="7" t="n">
        <v>3</v>
      </c>
    </row>
    <row r="11065" spans="1:9">
      <c r="A11065" t="s">
        <v>4</v>
      </c>
      <c r="B11065" s="4" t="s">
        <v>5</v>
      </c>
      <c r="C11065" s="4" t="s">
        <v>7</v>
      </c>
      <c r="D11065" s="4" t="s">
        <v>10</v>
      </c>
      <c r="E11065" s="4" t="s">
        <v>16</v>
      </c>
      <c r="F11065" s="4" t="s">
        <v>16</v>
      </c>
      <c r="G11065" s="4" t="s">
        <v>16</v>
      </c>
      <c r="H11065" s="4" t="s">
        <v>16</v>
      </c>
      <c r="I11065" s="4" t="s">
        <v>10</v>
      </c>
      <c r="J11065" s="4" t="s">
        <v>7</v>
      </c>
    </row>
    <row r="11066" spans="1:9">
      <c r="A11066" t="n">
        <v>103995</v>
      </c>
      <c r="B11066" s="90" t="n">
        <v>69</v>
      </c>
      <c r="C11066" s="7" t="n">
        <v>3</v>
      </c>
      <c r="D11066" s="7" t="n">
        <v>14</v>
      </c>
      <c r="E11066" s="7" t="n">
        <v>1065353216</v>
      </c>
      <c r="F11066" s="7" t="n">
        <v>1065353216</v>
      </c>
      <c r="G11066" s="7" t="n">
        <v>1065353216</v>
      </c>
      <c r="H11066" s="7" t="n">
        <v>1065353216</v>
      </c>
      <c r="I11066" s="7" t="n">
        <v>500</v>
      </c>
      <c r="J11066" s="7" t="n">
        <v>3</v>
      </c>
    </row>
    <row r="11067" spans="1:9">
      <c r="A11067" t="s">
        <v>4</v>
      </c>
      <c r="B11067" s="4" t="s">
        <v>5</v>
      </c>
      <c r="C11067" s="4" t="s">
        <v>10</v>
      </c>
    </row>
    <row r="11068" spans="1:9">
      <c r="A11068" t="n">
        <v>104018</v>
      </c>
      <c r="B11068" s="27" t="n">
        <v>16</v>
      </c>
      <c r="C11068" s="7" t="n">
        <v>800</v>
      </c>
    </row>
    <row r="11069" spans="1:9">
      <c r="A11069" t="s">
        <v>4</v>
      </c>
      <c r="B11069" s="4" t="s">
        <v>5</v>
      </c>
      <c r="C11069" s="4" t="s">
        <v>7</v>
      </c>
      <c r="D11069" s="4" t="s">
        <v>10</v>
      </c>
      <c r="E11069" s="4" t="s">
        <v>8</v>
      </c>
    </row>
    <row r="11070" spans="1:9">
      <c r="A11070" t="n">
        <v>104021</v>
      </c>
      <c r="B11070" s="32" t="n">
        <v>51</v>
      </c>
      <c r="C11070" s="7" t="n">
        <v>4</v>
      </c>
      <c r="D11070" s="7" t="n">
        <v>14</v>
      </c>
      <c r="E11070" s="7" t="s">
        <v>58</v>
      </c>
    </row>
    <row r="11071" spans="1:9">
      <c r="A11071" t="s">
        <v>4</v>
      </c>
      <c r="B11071" s="4" t="s">
        <v>5</v>
      </c>
      <c r="C11071" s="4" t="s">
        <v>10</v>
      </c>
    </row>
    <row r="11072" spans="1:9">
      <c r="A11072" t="n">
        <v>104035</v>
      </c>
      <c r="B11072" s="27" t="n">
        <v>16</v>
      </c>
      <c r="C11072" s="7" t="n">
        <v>0</v>
      </c>
    </row>
    <row r="11073" spans="1:10">
      <c r="A11073" t="s">
        <v>4</v>
      </c>
      <c r="B11073" s="4" t="s">
        <v>5</v>
      </c>
      <c r="C11073" s="4" t="s">
        <v>10</v>
      </c>
      <c r="D11073" s="4" t="s">
        <v>59</v>
      </c>
      <c r="E11073" s="4" t="s">
        <v>7</v>
      </c>
      <c r="F11073" s="4" t="s">
        <v>7</v>
      </c>
      <c r="G11073" s="4" t="s">
        <v>59</v>
      </c>
      <c r="H11073" s="4" t="s">
        <v>7</v>
      </c>
      <c r="I11073" s="4" t="s">
        <v>7</v>
      </c>
    </row>
    <row r="11074" spans="1:10">
      <c r="A11074" t="n">
        <v>104038</v>
      </c>
      <c r="B11074" s="37" t="n">
        <v>26</v>
      </c>
      <c r="C11074" s="7" t="n">
        <v>14</v>
      </c>
      <c r="D11074" s="7" t="s">
        <v>966</v>
      </c>
      <c r="E11074" s="7" t="n">
        <v>2</v>
      </c>
      <c r="F11074" s="7" t="n">
        <v>3</v>
      </c>
      <c r="G11074" s="7" t="s">
        <v>967</v>
      </c>
      <c r="H11074" s="7" t="n">
        <v>2</v>
      </c>
      <c r="I11074" s="7" t="n">
        <v>0</v>
      </c>
    </row>
    <row r="11075" spans="1:10">
      <c r="A11075" t="s">
        <v>4</v>
      </c>
      <c r="B11075" s="4" t="s">
        <v>5</v>
      </c>
    </row>
    <row r="11076" spans="1:10">
      <c r="A11076" t="n">
        <v>104165</v>
      </c>
      <c r="B11076" s="38" t="n">
        <v>28</v>
      </c>
    </row>
    <row r="11077" spans="1:10">
      <c r="A11077" t="s">
        <v>4</v>
      </c>
      <c r="B11077" s="4" t="s">
        <v>5</v>
      </c>
      <c r="C11077" s="4" t="s">
        <v>7</v>
      </c>
      <c r="D11077" s="4" t="s">
        <v>10</v>
      </c>
      <c r="E11077" s="4" t="s">
        <v>8</v>
      </c>
    </row>
    <row r="11078" spans="1:10">
      <c r="A11078" t="n">
        <v>104166</v>
      </c>
      <c r="B11078" s="32" t="n">
        <v>51</v>
      </c>
      <c r="C11078" s="7" t="n">
        <v>4</v>
      </c>
      <c r="D11078" s="7" t="n">
        <v>0</v>
      </c>
      <c r="E11078" s="7" t="s">
        <v>317</v>
      </c>
    </row>
    <row r="11079" spans="1:10">
      <c r="A11079" t="s">
        <v>4</v>
      </c>
      <c r="B11079" s="4" t="s">
        <v>5</v>
      </c>
      <c r="C11079" s="4" t="s">
        <v>10</v>
      </c>
    </row>
    <row r="11080" spans="1:10">
      <c r="A11080" t="n">
        <v>104180</v>
      </c>
      <c r="B11080" s="27" t="n">
        <v>16</v>
      </c>
      <c r="C11080" s="7" t="n">
        <v>0</v>
      </c>
    </row>
    <row r="11081" spans="1:10">
      <c r="A11081" t="s">
        <v>4</v>
      </c>
      <c r="B11081" s="4" t="s">
        <v>5</v>
      </c>
      <c r="C11081" s="4" t="s">
        <v>10</v>
      </c>
      <c r="D11081" s="4" t="s">
        <v>59</v>
      </c>
      <c r="E11081" s="4" t="s">
        <v>7</v>
      </c>
      <c r="F11081" s="4" t="s">
        <v>7</v>
      </c>
    </row>
    <row r="11082" spans="1:10">
      <c r="A11082" t="n">
        <v>104183</v>
      </c>
      <c r="B11082" s="37" t="n">
        <v>26</v>
      </c>
      <c r="C11082" s="7" t="n">
        <v>0</v>
      </c>
      <c r="D11082" s="7" t="s">
        <v>968</v>
      </c>
      <c r="E11082" s="7" t="n">
        <v>2</v>
      </c>
      <c r="F11082" s="7" t="n">
        <v>0</v>
      </c>
    </row>
    <row r="11083" spans="1:10">
      <c r="A11083" t="s">
        <v>4</v>
      </c>
      <c r="B11083" s="4" t="s">
        <v>5</v>
      </c>
    </row>
    <row r="11084" spans="1:10">
      <c r="A11084" t="n">
        <v>104267</v>
      </c>
      <c r="B11084" s="38" t="n">
        <v>28</v>
      </c>
    </row>
    <row r="11085" spans="1:10">
      <c r="A11085" t="s">
        <v>4</v>
      </c>
      <c r="B11085" s="4" t="s">
        <v>5</v>
      </c>
      <c r="C11085" s="4" t="s">
        <v>7</v>
      </c>
      <c r="D11085" s="4" t="s">
        <v>10</v>
      </c>
      <c r="E11085" s="4" t="s">
        <v>8</v>
      </c>
    </row>
    <row r="11086" spans="1:10">
      <c r="A11086" t="n">
        <v>104268</v>
      </c>
      <c r="B11086" s="32" t="n">
        <v>51</v>
      </c>
      <c r="C11086" s="7" t="n">
        <v>4</v>
      </c>
      <c r="D11086" s="7" t="n">
        <v>14</v>
      </c>
      <c r="E11086" s="7" t="s">
        <v>322</v>
      </c>
    </row>
    <row r="11087" spans="1:10">
      <c r="A11087" t="s">
        <v>4</v>
      </c>
      <c r="B11087" s="4" t="s">
        <v>5</v>
      </c>
      <c r="C11087" s="4" t="s">
        <v>10</v>
      </c>
    </row>
    <row r="11088" spans="1:10">
      <c r="A11088" t="n">
        <v>104281</v>
      </c>
      <c r="B11088" s="27" t="n">
        <v>16</v>
      </c>
      <c r="C11088" s="7" t="n">
        <v>0</v>
      </c>
    </row>
    <row r="11089" spans="1:9">
      <c r="A11089" t="s">
        <v>4</v>
      </c>
      <c r="B11089" s="4" t="s">
        <v>5</v>
      </c>
      <c r="C11089" s="4" t="s">
        <v>10</v>
      </c>
      <c r="D11089" s="4" t="s">
        <v>59</v>
      </c>
      <c r="E11089" s="4" t="s">
        <v>7</v>
      </c>
      <c r="F11089" s="4" t="s">
        <v>7</v>
      </c>
      <c r="G11089" s="4" t="s">
        <v>59</v>
      </c>
      <c r="H11089" s="4" t="s">
        <v>7</v>
      </c>
      <c r="I11089" s="4" t="s">
        <v>7</v>
      </c>
      <c r="J11089" s="4" t="s">
        <v>59</v>
      </c>
      <c r="K11089" s="4" t="s">
        <v>7</v>
      </c>
      <c r="L11089" s="4" t="s">
        <v>7</v>
      </c>
    </row>
    <row r="11090" spans="1:9">
      <c r="A11090" t="n">
        <v>104284</v>
      </c>
      <c r="B11090" s="37" t="n">
        <v>26</v>
      </c>
      <c r="C11090" s="7" t="n">
        <v>14</v>
      </c>
      <c r="D11090" s="7" t="s">
        <v>969</v>
      </c>
      <c r="E11090" s="7" t="n">
        <v>2</v>
      </c>
      <c r="F11090" s="7" t="n">
        <v>3</v>
      </c>
      <c r="G11090" s="7" t="s">
        <v>970</v>
      </c>
      <c r="H11090" s="7" t="n">
        <v>2</v>
      </c>
      <c r="I11090" s="7" t="n">
        <v>3</v>
      </c>
      <c r="J11090" s="7" t="s">
        <v>971</v>
      </c>
      <c r="K11090" s="7" t="n">
        <v>2</v>
      </c>
      <c r="L11090" s="7" t="n">
        <v>0</v>
      </c>
    </row>
    <row r="11091" spans="1:9">
      <c r="A11091" t="s">
        <v>4</v>
      </c>
      <c r="B11091" s="4" t="s">
        <v>5</v>
      </c>
    </row>
    <row r="11092" spans="1:9">
      <c r="A11092" t="n">
        <v>104556</v>
      </c>
      <c r="B11092" s="38" t="n">
        <v>28</v>
      </c>
    </row>
    <row r="11093" spans="1:9">
      <c r="A11093" t="s">
        <v>4</v>
      </c>
      <c r="B11093" s="4" t="s">
        <v>5</v>
      </c>
      <c r="C11093" s="4" t="s">
        <v>7</v>
      </c>
      <c r="D11093" s="4" t="s">
        <v>10</v>
      </c>
      <c r="E11093" s="4" t="s">
        <v>8</v>
      </c>
    </row>
    <row r="11094" spans="1:9">
      <c r="A11094" t="n">
        <v>104557</v>
      </c>
      <c r="B11094" s="32" t="n">
        <v>51</v>
      </c>
      <c r="C11094" s="7" t="n">
        <v>4</v>
      </c>
      <c r="D11094" s="7" t="n">
        <v>0</v>
      </c>
      <c r="E11094" s="7" t="s">
        <v>362</v>
      </c>
    </row>
    <row r="11095" spans="1:9">
      <c r="A11095" t="s">
        <v>4</v>
      </c>
      <c r="B11095" s="4" t="s">
        <v>5</v>
      </c>
      <c r="C11095" s="4" t="s">
        <v>10</v>
      </c>
    </row>
    <row r="11096" spans="1:9">
      <c r="A11096" t="n">
        <v>104570</v>
      </c>
      <c r="B11096" s="27" t="n">
        <v>16</v>
      </c>
      <c r="C11096" s="7" t="n">
        <v>0</v>
      </c>
    </row>
    <row r="11097" spans="1:9">
      <c r="A11097" t="s">
        <v>4</v>
      </c>
      <c r="B11097" s="4" t="s">
        <v>5</v>
      </c>
      <c r="C11097" s="4" t="s">
        <v>10</v>
      </c>
      <c r="D11097" s="4" t="s">
        <v>59</v>
      </c>
      <c r="E11097" s="4" t="s">
        <v>7</v>
      </c>
      <c r="F11097" s="4" t="s">
        <v>7</v>
      </c>
      <c r="G11097" s="4" t="s">
        <v>59</v>
      </c>
      <c r="H11097" s="4" t="s">
        <v>7</v>
      </c>
      <c r="I11097" s="4" t="s">
        <v>7</v>
      </c>
    </row>
    <row r="11098" spans="1:9">
      <c r="A11098" t="n">
        <v>104573</v>
      </c>
      <c r="B11098" s="37" t="n">
        <v>26</v>
      </c>
      <c r="C11098" s="7" t="n">
        <v>0</v>
      </c>
      <c r="D11098" s="7" t="s">
        <v>972</v>
      </c>
      <c r="E11098" s="7" t="n">
        <v>2</v>
      </c>
      <c r="F11098" s="7" t="n">
        <v>3</v>
      </c>
      <c r="G11098" s="7" t="s">
        <v>973</v>
      </c>
      <c r="H11098" s="7" t="n">
        <v>2</v>
      </c>
      <c r="I11098" s="7" t="n">
        <v>0</v>
      </c>
    </row>
    <row r="11099" spans="1:9">
      <c r="A11099" t="s">
        <v>4</v>
      </c>
      <c r="B11099" s="4" t="s">
        <v>5</v>
      </c>
    </row>
    <row r="11100" spans="1:9">
      <c r="A11100" t="n">
        <v>104796</v>
      </c>
      <c r="B11100" s="38" t="n">
        <v>28</v>
      </c>
    </row>
    <row r="11101" spans="1:9">
      <c r="A11101" t="s">
        <v>4</v>
      </c>
      <c r="B11101" s="4" t="s">
        <v>5</v>
      </c>
      <c r="C11101" s="4" t="s">
        <v>7</v>
      </c>
      <c r="D11101" s="4" t="s">
        <v>10</v>
      </c>
      <c r="E11101" s="4" t="s">
        <v>8</v>
      </c>
    </row>
    <row r="11102" spans="1:9">
      <c r="A11102" t="n">
        <v>104797</v>
      </c>
      <c r="B11102" s="32" t="n">
        <v>51</v>
      </c>
      <c r="C11102" s="7" t="n">
        <v>4</v>
      </c>
      <c r="D11102" s="7" t="n">
        <v>14</v>
      </c>
      <c r="E11102" s="7" t="s">
        <v>106</v>
      </c>
    </row>
    <row r="11103" spans="1:9">
      <c r="A11103" t="s">
        <v>4</v>
      </c>
      <c r="B11103" s="4" t="s">
        <v>5</v>
      </c>
      <c r="C11103" s="4" t="s">
        <v>10</v>
      </c>
    </row>
    <row r="11104" spans="1:9">
      <c r="A11104" t="n">
        <v>104811</v>
      </c>
      <c r="B11104" s="27" t="n">
        <v>16</v>
      </c>
      <c r="C11104" s="7" t="n">
        <v>0</v>
      </c>
    </row>
    <row r="11105" spans="1:12">
      <c r="A11105" t="s">
        <v>4</v>
      </c>
      <c r="B11105" s="4" t="s">
        <v>5</v>
      </c>
      <c r="C11105" s="4" t="s">
        <v>10</v>
      </c>
      <c r="D11105" s="4" t="s">
        <v>59</v>
      </c>
      <c r="E11105" s="4" t="s">
        <v>7</v>
      </c>
      <c r="F11105" s="4" t="s">
        <v>7</v>
      </c>
      <c r="G11105" s="4" t="s">
        <v>59</v>
      </c>
      <c r="H11105" s="4" t="s">
        <v>7</v>
      </c>
      <c r="I11105" s="4" t="s">
        <v>7</v>
      </c>
      <c r="J11105" s="4" t="s">
        <v>59</v>
      </c>
      <c r="K11105" s="4" t="s">
        <v>7</v>
      </c>
      <c r="L11105" s="4" t="s">
        <v>7</v>
      </c>
    </row>
    <row r="11106" spans="1:12">
      <c r="A11106" t="n">
        <v>104814</v>
      </c>
      <c r="B11106" s="37" t="n">
        <v>26</v>
      </c>
      <c r="C11106" s="7" t="n">
        <v>14</v>
      </c>
      <c r="D11106" s="7" t="s">
        <v>974</v>
      </c>
      <c r="E11106" s="7" t="n">
        <v>2</v>
      </c>
      <c r="F11106" s="7" t="n">
        <v>3</v>
      </c>
      <c r="G11106" s="7" t="s">
        <v>975</v>
      </c>
      <c r="H11106" s="7" t="n">
        <v>2</v>
      </c>
      <c r="I11106" s="7" t="n">
        <v>3</v>
      </c>
      <c r="J11106" s="7" t="s">
        <v>976</v>
      </c>
      <c r="K11106" s="7" t="n">
        <v>2</v>
      </c>
      <c r="L11106" s="7" t="n">
        <v>0</v>
      </c>
    </row>
    <row r="11107" spans="1:12">
      <c r="A11107" t="s">
        <v>4</v>
      </c>
      <c r="B11107" s="4" t="s">
        <v>5</v>
      </c>
    </row>
    <row r="11108" spans="1:12">
      <c r="A11108" t="n">
        <v>105084</v>
      </c>
      <c r="B11108" s="38" t="n">
        <v>28</v>
      </c>
    </row>
    <row r="11109" spans="1:12">
      <c r="A11109" t="s">
        <v>4</v>
      </c>
      <c r="B11109" s="4" t="s">
        <v>5</v>
      </c>
      <c r="C11109" s="4" t="s">
        <v>7</v>
      </c>
      <c r="D11109" s="4" t="s">
        <v>10</v>
      </c>
      <c r="E11109" s="4" t="s">
        <v>8</v>
      </c>
      <c r="F11109" s="4" t="s">
        <v>8</v>
      </c>
      <c r="G11109" s="4" t="s">
        <v>8</v>
      </c>
      <c r="H11109" s="4" t="s">
        <v>8</v>
      </c>
    </row>
    <row r="11110" spans="1:12">
      <c r="A11110" t="n">
        <v>105085</v>
      </c>
      <c r="B11110" s="32" t="n">
        <v>51</v>
      </c>
      <c r="C11110" s="7" t="n">
        <v>3</v>
      </c>
      <c r="D11110" s="7" t="n">
        <v>0</v>
      </c>
      <c r="E11110" s="7" t="s">
        <v>658</v>
      </c>
      <c r="F11110" s="7" t="s">
        <v>42</v>
      </c>
      <c r="G11110" s="7" t="s">
        <v>41</v>
      </c>
      <c r="H11110" s="7" t="s">
        <v>42</v>
      </c>
    </row>
    <row r="11111" spans="1:12">
      <c r="A11111" t="s">
        <v>4</v>
      </c>
      <c r="B11111" s="4" t="s">
        <v>5</v>
      </c>
      <c r="C11111" s="4" t="s">
        <v>10</v>
      </c>
      <c r="D11111" s="4" t="s">
        <v>7</v>
      </c>
      <c r="E11111" s="4" t="s">
        <v>15</v>
      </c>
      <c r="F11111" s="4" t="s">
        <v>10</v>
      </c>
    </row>
    <row r="11112" spans="1:12">
      <c r="A11112" t="n">
        <v>105098</v>
      </c>
      <c r="B11112" s="39" t="n">
        <v>59</v>
      </c>
      <c r="C11112" s="7" t="n">
        <v>0</v>
      </c>
      <c r="D11112" s="7" t="n">
        <v>13</v>
      </c>
      <c r="E11112" s="7" t="n">
        <v>0.100000001490116</v>
      </c>
      <c r="F11112" s="7" t="n">
        <v>4</v>
      </c>
    </row>
    <row r="11113" spans="1:12">
      <c r="A11113" t="s">
        <v>4</v>
      </c>
      <c r="B11113" s="4" t="s">
        <v>5</v>
      </c>
      <c r="C11113" s="4" t="s">
        <v>10</v>
      </c>
    </row>
    <row r="11114" spans="1:12">
      <c r="A11114" t="n">
        <v>105108</v>
      </c>
      <c r="B11114" s="27" t="n">
        <v>16</v>
      </c>
      <c r="C11114" s="7" t="n">
        <v>1000</v>
      </c>
    </row>
    <row r="11115" spans="1:12">
      <c r="A11115" t="s">
        <v>4</v>
      </c>
      <c r="B11115" s="4" t="s">
        <v>5</v>
      </c>
      <c r="C11115" s="4" t="s">
        <v>7</v>
      </c>
      <c r="D11115" s="4" t="s">
        <v>10</v>
      </c>
      <c r="E11115" s="4" t="s">
        <v>8</v>
      </c>
    </row>
    <row r="11116" spans="1:12">
      <c r="A11116" t="n">
        <v>105111</v>
      </c>
      <c r="B11116" s="32" t="n">
        <v>51</v>
      </c>
      <c r="C11116" s="7" t="n">
        <v>4</v>
      </c>
      <c r="D11116" s="7" t="n">
        <v>0</v>
      </c>
      <c r="E11116" s="7" t="s">
        <v>189</v>
      </c>
    </row>
    <row r="11117" spans="1:12">
      <c r="A11117" t="s">
        <v>4</v>
      </c>
      <c r="B11117" s="4" t="s">
        <v>5</v>
      </c>
      <c r="C11117" s="4" t="s">
        <v>10</v>
      </c>
    </row>
    <row r="11118" spans="1:12">
      <c r="A11118" t="n">
        <v>105125</v>
      </c>
      <c r="B11118" s="27" t="n">
        <v>16</v>
      </c>
      <c r="C11118" s="7" t="n">
        <v>0</v>
      </c>
    </row>
    <row r="11119" spans="1:12">
      <c r="A11119" t="s">
        <v>4</v>
      </c>
      <c r="B11119" s="4" t="s">
        <v>5</v>
      </c>
      <c r="C11119" s="4" t="s">
        <v>10</v>
      </c>
      <c r="D11119" s="4" t="s">
        <v>59</v>
      </c>
      <c r="E11119" s="4" t="s">
        <v>7</v>
      </c>
      <c r="F11119" s="4" t="s">
        <v>7</v>
      </c>
      <c r="G11119" s="4" t="s">
        <v>59</v>
      </c>
      <c r="H11119" s="4" t="s">
        <v>7</v>
      </c>
      <c r="I11119" s="4" t="s">
        <v>7</v>
      </c>
    </row>
    <row r="11120" spans="1:12">
      <c r="A11120" t="n">
        <v>105128</v>
      </c>
      <c r="B11120" s="37" t="n">
        <v>26</v>
      </c>
      <c r="C11120" s="7" t="n">
        <v>0</v>
      </c>
      <c r="D11120" s="7" t="s">
        <v>977</v>
      </c>
      <c r="E11120" s="7" t="n">
        <v>2</v>
      </c>
      <c r="F11120" s="7" t="n">
        <v>3</v>
      </c>
      <c r="G11120" s="7" t="s">
        <v>978</v>
      </c>
      <c r="H11120" s="7" t="n">
        <v>2</v>
      </c>
      <c r="I11120" s="7" t="n">
        <v>0</v>
      </c>
    </row>
    <row r="11121" spans="1:12">
      <c r="A11121" t="s">
        <v>4</v>
      </c>
      <c r="B11121" s="4" t="s">
        <v>5</v>
      </c>
    </row>
    <row r="11122" spans="1:12">
      <c r="A11122" t="n">
        <v>105249</v>
      </c>
      <c r="B11122" s="38" t="n">
        <v>28</v>
      </c>
    </row>
    <row r="11123" spans="1:12">
      <c r="A11123" t="s">
        <v>4</v>
      </c>
      <c r="B11123" s="4" t="s">
        <v>5</v>
      </c>
      <c r="C11123" s="4" t="s">
        <v>7</v>
      </c>
      <c r="D11123" s="4" t="s">
        <v>10</v>
      </c>
      <c r="E11123" s="4" t="s">
        <v>8</v>
      </c>
    </row>
    <row r="11124" spans="1:12">
      <c r="A11124" t="n">
        <v>105250</v>
      </c>
      <c r="B11124" s="32" t="n">
        <v>51</v>
      </c>
      <c r="C11124" s="7" t="n">
        <v>4</v>
      </c>
      <c r="D11124" s="7" t="n">
        <v>14</v>
      </c>
      <c r="E11124" s="7" t="s">
        <v>322</v>
      </c>
    </row>
    <row r="11125" spans="1:12">
      <c r="A11125" t="s">
        <v>4</v>
      </c>
      <c r="B11125" s="4" t="s">
        <v>5</v>
      </c>
      <c r="C11125" s="4" t="s">
        <v>10</v>
      </c>
    </row>
    <row r="11126" spans="1:12">
      <c r="A11126" t="n">
        <v>105263</v>
      </c>
      <c r="B11126" s="27" t="n">
        <v>16</v>
      </c>
      <c r="C11126" s="7" t="n">
        <v>0</v>
      </c>
    </row>
    <row r="11127" spans="1:12">
      <c r="A11127" t="s">
        <v>4</v>
      </c>
      <c r="B11127" s="4" t="s">
        <v>5</v>
      </c>
      <c r="C11127" s="4" t="s">
        <v>10</v>
      </c>
      <c r="D11127" s="4" t="s">
        <v>59</v>
      </c>
      <c r="E11127" s="4" t="s">
        <v>7</v>
      </c>
      <c r="F11127" s="4" t="s">
        <v>7</v>
      </c>
      <c r="G11127" s="4" t="s">
        <v>59</v>
      </c>
      <c r="H11127" s="4" t="s">
        <v>7</v>
      </c>
      <c r="I11127" s="4" t="s">
        <v>7</v>
      </c>
      <c r="J11127" s="4" t="s">
        <v>59</v>
      </c>
      <c r="K11127" s="4" t="s">
        <v>7</v>
      </c>
      <c r="L11127" s="4" t="s">
        <v>7</v>
      </c>
      <c r="M11127" s="4" t="s">
        <v>59</v>
      </c>
      <c r="N11127" s="4" t="s">
        <v>7</v>
      </c>
      <c r="O11127" s="4" t="s">
        <v>7</v>
      </c>
    </row>
    <row r="11128" spans="1:12">
      <c r="A11128" t="n">
        <v>105266</v>
      </c>
      <c r="B11128" s="37" t="n">
        <v>26</v>
      </c>
      <c r="C11128" s="7" t="n">
        <v>14</v>
      </c>
      <c r="D11128" s="7" t="s">
        <v>979</v>
      </c>
      <c r="E11128" s="7" t="n">
        <v>2</v>
      </c>
      <c r="F11128" s="7" t="n">
        <v>3</v>
      </c>
      <c r="G11128" s="7" t="s">
        <v>980</v>
      </c>
      <c r="H11128" s="7" t="n">
        <v>2</v>
      </c>
      <c r="I11128" s="7" t="n">
        <v>3</v>
      </c>
      <c r="J11128" s="7" t="s">
        <v>981</v>
      </c>
      <c r="K11128" s="7" t="n">
        <v>2</v>
      </c>
      <c r="L11128" s="7" t="n">
        <v>3</v>
      </c>
      <c r="M11128" s="7" t="s">
        <v>982</v>
      </c>
      <c r="N11128" s="7" t="n">
        <v>2</v>
      </c>
      <c r="O11128" s="7" t="n">
        <v>0</v>
      </c>
    </row>
    <row r="11129" spans="1:12">
      <c r="A11129" t="s">
        <v>4</v>
      </c>
      <c r="B11129" s="4" t="s">
        <v>5</v>
      </c>
    </row>
    <row r="11130" spans="1:12">
      <c r="A11130" t="n">
        <v>105534</v>
      </c>
      <c r="B11130" s="38" t="n">
        <v>28</v>
      </c>
    </row>
    <row r="11131" spans="1:12">
      <c r="A11131" t="s">
        <v>4</v>
      </c>
      <c r="B11131" s="4" t="s">
        <v>5</v>
      </c>
      <c r="C11131" s="4" t="s">
        <v>7</v>
      </c>
      <c r="D11131" s="4" t="s">
        <v>10</v>
      </c>
      <c r="E11131" s="4" t="s">
        <v>8</v>
      </c>
      <c r="F11131" s="4" t="s">
        <v>8</v>
      </c>
      <c r="G11131" s="4" t="s">
        <v>8</v>
      </c>
      <c r="H11131" s="4" t="s">
        <v>8</v>
      </c>
    </row>
    <row r="11132" spans="1:12">
      <c r="A11132" t="n">
        <v>105535</v>
      </c>
      <c r="B11132" s="32" t="n">
        <v>51</v>
      </c>
      <c r="C11132" s="7" t="n">
        <v>3</v>
      </c>
      <c r="D11132" s="7" t="n">
        <v>0</v>
      </c>
      <c r="E11132" s="7" t="s">
        <v>83</v>
      </c>
      <c r="F11132" s="7" t="s">
        <v>42</v>
      </c>
      <c r="G11132" s="7" t="s">
        <v>41</v>
      </c>
      <c r="H11132" s="7" t="s">
        <v>42</v>
      </c>
    </row>
    <row r="11133" spans="1:12">
      <c r="A11133" t="s">
        <v>4</v>
      </c>
      <c r="B11133" s="4" t="s">
        <v>5</v>
      </c>
      <c r="C11133" s="4" t="s">
        <v>10</v>
      </c>
      <c r="D11133" s="4" t="s">
        <v>7</v>
      </c>
      <c r="E11133" s="4" t="s">
        <v>15</v>
      </c>
      <c r="F11133" s="4" t="s">
        <v>10</v>
      </c>
    </row>
    <row r="11134" spans="1:12">
      <c r="A11134" t="n">
        <v>105548</v>
      </c>
      <c r="B11134" s="39" t="n">
        <v>59</v>
      </c>
      <c r="C11134" s="7" t="n">
        <v>0</v>
      </c>
      <c r="D11134" s="7" t="n">
        <v>6</v>
      </c>
      <c r="E11134" s="7" t="n">
        <v>0</v>
      </c>
      <c r="F11134" s="7" t="n">
        <v>4</v>
      </c>
    </row>
    <row r="11135" spans="1:12">
      <c r="A11135" t="s">
        <v>4</v>
      </c>
      <c r="B11135" s="4" t="s">
        <v>5</v>
      </c>
      <c r="C11135" s="4" t="s">
        <v>10</v>
      </c>
    </row>
    <row r="11136" spans="1:12">
      <c r="A11136" t="n">
        <v>105558</v>
      </c>
      <c r="B11136" s="27" t="n">
        <v>16</v>
      </c>
      <c r="C11136" s="7" t="n">
        <v>1000</v>
      </c>
    </row>
    <row r="11137" spans="1:15">
      <c r="A11137" t="s">
        <v>4</v>
      </c>
      <c r="B11137" s="4" t="s">
        <v>5</v>
      </c>
      <c r="C11137" s="4" t="s">
        <v>7</v>
      </c>
      <c r="D11137" s="4" t="s">
        <v>10</v>
      </c>
      <c r="E11137" s="4" t="s">
        <v>8</v>
      </c>
    </row>
    <row r="11138" spans="1:15">
      <c r="A11138" t="n">
        <v>105561</v>
      </c>
      <c r="B11138" s="32" t="n">
        <v>51</v>
      </c>
      <c r="C11138" s="7" t="n">
        <v>4</v>
      </c>
      <c r="D11138" s="7" t="n">
        <v>0</v>
      </c>
      <c r="E11138" s="7" t="s">
        <v>317</v>
      </c>
    </row>
    <row r="11139" spans="1:15">
      <c r="A11139" t="s">
        <v>4</v>
      </c>
      <c r="B11139" s="4" t="s">
        <v>5</v>
      </c>
      <c r="C11139" s="4" t="s">
        <v>10</v>
      </c>
    </row>
    <row r="11140" spans="1:15">
      <c r="A11140" t="n">
        <v>105575</v>
      </c>
      <c r="B11140" s="27" t="n">
        <v>16</v>
      </c>
      <c r="C11140" s="7" t="n">
        <v>0</v>
      </c>
    </row>
    <row r="11141" spans="1:15">
      <c r="A11141" t="s">
        <v>4</v>
      </c>
      <c r="B11141" s="4" t="s">
        <v>5</v>
      </c>
      <c r="C11141" s="4" t="s">
        <v>10</v>
      </c>
      <c r="D11141" s="4" t="s">
        <v>59</v>
      </c>
      <c r="E11141" s="4" t="s">
        <v>7</v>
      </c>
      <c r="F11141" s="4" t="s">
        <v>7</v>
      </c>
    </row>
    <row r="11142" spans="1:15">
      <c r="A11142" t="n">
        <v>105578</v>
      </c>
      <c r="B11142" s="37" t="n">
        <v>26</v>
      </c>
      <c r="C11142" s="7" t="n">
        <v>0</v>
      </c>
      <c r="D11142" s="7" t="s">
        <v>983</v>
      </c>
      <c r="E11142" s="7" t="n">
        <v>2</v>
      </c>
      <c r="F11142" s="7" t="n">
        <v>0</v>
      </c>
    </row>
    <row r="11143" spans="1:15">
      <c r="A11143" t="s">
        <v>4</v>
      </c>
      <c r="B11143" s="4" t="s">
        <v>5</v>
      </c>
    </row>
    <row r="11144" spans="1:15">
      <c r="A11144" t="n">
        <v>105700</v>
      </c>
      <c r="B11144" s="38" t="n">
        <v>28</v>
      </c>
    </row>
    <row r="11145" spans="1:15">
      <c r="A11145" t="s">
        <v>4</v>
      </c>
      <c r="B11145" s="4" t="s">
        <v>5</v>
      </c>
      <c r="C11145" s="4" t="s">
        <v>7</v>
      </c>
      <c r="D11145" s="4" t="s">
        <v>10</v>
      </c>
      <c r="E11145" s="4" t="s">
        <v>8</v>
      </c>
    </row>
    <row r="11146" spans="1:15">
      <c r="A11146" t="n">
        <v>105701</v>
      </c>
      <c r="B11146" s="32" t="n">
        <v>51</v>
      </c>
      <c r="C11146" s="7" t="n">
        <v>4</v>
      </c>
      <c r="D11146" s="7" t="n">
        <v>14</v>
      </c>
      <c r="E11146" s="7" t="s">
        <v>322</v>
      </c>
    </row>
    <row r="11147" spans="1:15">
      <c r="A11147" t="s">
        <v>4</v>
      </c>
      <c r="B11147" s="4" t="s">
        <v>5</v>
      </c>
      <c r="C11147" s="4" t="s">
        <v>10</v>
      </c>
    </row>
    <row r="11148" spans="1:15">
      <c r="A11148" t="n">
        <v>105714</v>
      </c>
      <c r="B11148" s="27" t="n">
        <v>16</v>
      </c>
      <c r="C11148" s="7" t="n">
        <v>0</v>
      </c>
    </row>
    <row r="11149" spans="1:15">
      <c r="A11149" t="s">
        <v>4</v>
      </c>
      <c r="B11149" s="4" t="s">
        <v>5</v>
      </c>
      <c r="C11149" s="4" t="s">
        <v>10</v>
      </c>
      <c r="D11149" s="4" t="s">
        <v>59</v>
      </c>
      <c r="E11149" s="4" t="s">
        <v>7</v>
      </c>
      <c r="F11149" s="4" t="s">
        <v>7</v>
      </c>
      <c r="G11149" s="4" t="s">
        <v>59</v>
      </c>
      <c r="H11149" s="4" t="s">
        <v>7</v>
      </c>
      <c r="I11149" s="4" t="s">
        <v>7</v>
      </c>
      <c r="J11149" s="4" t="s">
        <v>59</v>
      </c>
      <c r="K11149" s="4" t="s">
        <v>7</v>
      </c>
      <c r="L11149" s="4" t="s">
        <v>7</v>
      </c>
    </row>
    <row r="11150" spans="1:15">
      <c r="A11150" t="n">
        <v>105717</v>
      </c>
      <c r="B11150" s="37" t="n">
        <v>26</v>
      </c>
      <c r="C11150" s="7" t="n">
        <v>14</v>
      </c>
      <c r="D11150" s="7" t="s">
        <v>984</v>
      </c>
      <c r="E11150" s="7" t="n">
        <v>2</v>
      </c>
      <c r="F11150" s="7" t="n">
        <v>3</v>
      </c>
      <c r="G11150" s="7" t="s">
        <v>985</v>
      </c>
      <c r="H11150" s="7" t="n">
        <v>2</v>
      </c>
      <c r="I11150" s="7" t="n">
        <v>3</v>
      </c>
      <c r="J11150" s="7" t="s">
        <v>986</v>
      </c>
      <c r="K11150" s="7" t="n">
        <v>2</v>
      </c>
      <c r="L11150" s="7" t="n">
        <v>0</v>
      </c>
    </row>
    <row r="11151" spans="1:15">
      <c r="A11151" t="s">
        <v>4</v>
      </c>
      <c r="B11151" s="4" t="s">
        <v>5</v>
      </c>
    </row>
    <row r="11152" spans="1:15">
      <c r="A11152" t="n">
        <v>105978</v>
      </c>
      <c r="B11152" s="38" t="n">
        <v>28</v>
      </c>
    </row>
    <row r="11153" spans="1:12">
      <c r="A11153" t="s">
        <v>4</v>
      </c>
      <c r="B11153" s="4" t="s">
        <v>5</v>
      </c>
      <c r="C11153" s="4" t="s">
        <v>7</v>
      </c>
      <c r="D11153" s="4" t="s">
        <v>10</v>
      </c>
      <c r="E11153" s="4" t="s">
        <v>8</v>
      </c>
    </row>
    <row r="11154" spans="1:12">
      <c r="A11154" t="n">
        <v>105979</v>
      </c>
      <c r="B11154" s="32" t="n">
        <v>51</v>
      </c>
      <c r="C11154" s="7" t="n">
        <v>4</v>
      </c>
      <c r="D11154" s="7" t="n">
        <v>0</v>
      </c>
      <c r="E11154" s="7" t="s">
        <v>68</v>
      </c>
    </row>
    <row r="11155" spans="1:12">
      <c r="A11155" t="s">
        <v>4</v>
      </c>
      <c r="B11155" s="4" t="s">
        <v>5</v>
      </c>
      <c r="C11155" s="4" t="s">
        <v>10</v>
      </c>
    </row>
    <row r="11156" spans="1:12">
      <c r="A11156" t="n">
        <v>105992</v>
      </c>
      <c r="B11156" s="27" t="n">
        <v>16</v>
      </c>
      <c r="C11156" s="7" t="n">
        <v>0</v>
      </c>
    </row>
    <row r="11157" spans="1:12">
      <c r="A11157" t="s">
        <v>4</v>
      </c>
      <c r="B11157" s="4" t="s">
        <v>5</v>
      </c>
      <c r="C11157" s="4" t="s">
        <v>10</v>
      </c>
      <c r="D11157" s="4" t="s">
        <v>59</v>
      </c>
      <c r="E11157" s="4" t="s">
        <v>7</v>
      </c>
      <c r="F11157" s="4" t="s">
        <v>7</v>
      </c>
    </row>
    <row r="11158" spans="1:12">
      <c r="A11158" t="n">
        <v>105995</v>
      </c>
      <c r="B11158" s="37" t="n">
        <v>26</v>
      </c>
      <c r="C11158" s="7" t="n">
        <v>0</v>
      </c>
      <c r="D11158" s="7" t="s">
        <v>987</v>
      </c>
      <c r="E11158" s="7" t="n">
        <v>2</v>
      </c>
      <c r="F11158" s="7" t="n">
        <v>0</v>
      </c>
    </row>
    <row r="11159" spans="1:12">
      <c r="A11159" t="s">
        <v>4</v>
      </c>
      <c r="B11159" s="4" t="s">
        <v>5</v>
      </c>
    </row>
    <row r="11160" spans="1:12">
      <c r="A11160" t="n">
        <v>106025</v>
      </c>
      <c r="B11160" s="38" t="n">
        <v>28</v>
      </c>
    </row>
    <row r="11161" spans="1:12">
      <c r="A11161" t="s">
        <v>4</v>
      </c>
      <c r="B11161" s="4" t="s">
        <v>5</v>
      </c>
      <c r="C11161" s="4" t="s">
        <v>7</v>
      </c>
      <c r="D11161" s="4" t="s">
        <v>10</v>
      </c>
      <c r="E11161" s="4" t="s">
        <v>8</v>
      </c>
    </row>
    <row r="11162" spans="1:12">
      <c r="A11162" t="n">
        <v>106026</v>
      </c>
      <c r="B11162" s="32" t="n">
        <v>51</v>
      </c>
      <c r="C11162" s="7" t="n">
        <v>4</v>
      </c>
      <c r="D11162" s="7" t="n">
        <v>14</v>
      </c>
      <c r="E11162" s="7" t="s">
        <v>58</v>
      </c>
    </row>
    <row r="11163" spans="1:12">
      <c r="A11163" t="s">
        <v>4</v>
      </c>
      <c r="B11163" s="4" t="s">
        <v>5</v>
      </c>
      <c r="C11163" s="4" t="s">
        <v>10</v>
      </c>
    </row>
    <row r="11164" spans="1:12">
      <c r="A11164" t="n">
        <v>106040</v>
      </c>
      <c r="B11164" s="27" t="n">
        <v>16</v>
      </c>
      <c r="C11164" s="7" t="n">
        <v>0</v>
      </c>
    </row>
    <row r="11165" spans="1:12">
      <c r="A11165" t="s">
        <v>4</v>
      </c>
      <c r="B11165" s="4" t="s">
        <v>5</v>
      </c>
      <c r="C11165" s="4" t="s">
        <v>10</v>
      </c>
      <c r="D11165" s="4" t="s">
        <v>59</v>
      </c>
      <c r="E11165" s="4" t="s">
        <v>7</v>
      </c>
      <c r="F11165" s="4" t="s">
        <v>7</v>
      </c>
      <c r="G11165" s="4" t="s">
        <v>59</v>
      </c>
      <c r="H11165" s="4" t="s">
        <v>7</v>
      </c>
      <c r="I11165" s="4" t="s">
        <v>7</v>
      </c>
      <c r="J11165" s="4" t="s">
        <v>59</v>
      </c>
      <c r="K11165" s="4" t="s">
        <v>7</v>
      </c>
      <c r="L11165" s="4" t="s">
        <v>7</v>
      </c>
    </row>
    <row r="11166" spans="1:12">
      <c r="A11166" t="n">
        <v>106043</v>
      </c>
      <c r="B11166" s="37" t="n">
        <v>26</v>
      </c>
      <c r="C11166" s="7" t="n">
        <v>14</v>
      </c>
      <c r="D11166" s="7" t="s">
        <v>988</v>
      </c>
      <c r="E11166" s="7" t="n">
        <v>2</v>
      </c>
      <c r="F11166" s="7" t="n">
        <v>3</v>
      </c>
      <c r="G11166" s="7" t="s">
        <v>989</v>
      </c>
      <c r="H11166" s="7" t="n">
        <v>2</v>
      </c>
      <c r="I11166" s="7" t="n">
        <v>3</v>
      </c>
      <c r="J11166" s="7" t="s">
        <v>990</v>
      </c>
      <c r="K11166" s="7" t="n">
        <v>2</v>
      </c>
      <c r="L11166" s="7" t="n">
        <v>0</v>
      </c>
    </row>
    <row r="11167" spans="1:12">
      <c r="A11167" t="s">
        <v>4</v>
      </c>
      <c r="B11167" s="4" t="s">
        <v>5</v>
      </c>
    </row>
    <row r="11168" spans="1:12">
      <c r="A11168" t="n">
        <v>106314</v>
      </c>
      <c r="B11168" s="38" t="n">
        <v>28</v>
      </c>
    </row>
    <row r="11169" spans="1:12">
      <c r="A11169" t="s">
        <v>4</v>
      </c>
      <c r="B11169" s="4" t="s">
        <v>5</v>
      </c>
      <c r="C11169" s="4" t="s">
        <v>7</v>
      </c>
      <c r="D11169" s="4" t="s">
        <v>10</v>
      </c>
      <c r="E11169" s="4" t="s">
        <v>8</v>
      </c>
    </row>
    <row r="11170" spans="1:12">
      <c r="A11170" t="n">
        <v>106315</v>
      </c>
      <c r="B11170" s="32" t="n">
        <v>51</v>
      </c>
      <c r="C11170" s="7" t="n">
        <v>4</v>
      </c>
      <c r="D11170" s="7" t="n">
        <v>0</v>
      </c>
      <c r="E11170" s="7" t="s">
        <v>125</v>
      </c>
    </row>
    <row r="11171" spans="1:12">
      <c r="A11171" t="s">
        <v>4</v>
      </c>
      <c r="B11171" s="4" t="s">
        <v>5</v>
      </c>
      <c r="C11171" s="4" t="s">
        <v>10</v>
      </c>
    </row>
    <row r="11172" spans="1:12">
      <c r="A11172" t="n">
        <v>106329</v>
      </c>
      <c r="B11172" s="27" t="n">
        <v>16</v>
      </c>
      <c r="C11172" s="7" t="n">
        <v>0</v>
      </c>
    </row>
    <row r="11173" spans="1:12">
      <c r="A11173" t="s">
        <v>4</v>
      </c>
      <c r="B11173" s="4" t="s">
        <v>5</v>
      </c>
      <c r="C11173" s="4" t="s">
        <v>10</v>
      </c>
      <c r="D11173" s="4" t="s">
        <v>59</v>
      </c>
      <c r="E11173" s="4" t="s">
        <v>7</v>
      </c>
      <c r="F11173" s="4" t="s">
        <v>7</v>
      </c>
      <c r="G11173" s="4" t="s">
        <v>59</v>
      </c>
      <c r="H11173" s="4" t="s">
        <v>7</v>
      </c>
      <c r="I11173" s="4" t="s">
        <v>7</v>
      </c>
    </row>
    <row r="11174" spans="1:12">
      <c r="A11174" t="n">
        <v>106332</v>
      </c>
      <c r="B11174" s="37" t="n">
        <v>26</v>
      </c>
      <c r="C11174" s="7" t="n">
        <v>0</v>
      </c>
      <c r="D11174" s="7" t="s">
        <v>991</v>
      </c>
      <c r="E11174" s="7" t="n">
        <v>2</v>
      </c>
      <c r="F11174" s="7" t="n">
        <v>3</v>
      </c>
      <c r="G11174" s="7" t="s">
        <v>992</v>
      </c>
      <c r="H11174" s="7" t="n">
        <v>2</v>
      </c>
      <c r="I11174" s="7" t="n">
        <v>0</v>
      </c>
    </row>
    <row r="11175" spans="1:12">
      <c r="A11175" t="s">
        <v>4</v>
      </c>
      <c r="B11175" s="4" t="s">
        <v>5</v>
      </c>
    </row>
    <row r="11176" spans="1:12">
      <c r="A11176" t="n">
        <v>106492</v>
      </c>
      <c r="B11176" s="38" t="n">
        <v>28</v>
      </c>
    </row>
    <row r="11177" spans="1:12">
      <c r="A11177" t="s">
        <v>4</v>
      </c>
      <c r="B11177" s="4" t="s">
        <v>5</v>
      </c>
      <c r="C11177" s="4" t="s">
        <v>7</v>
      </c>
      <c r="D11177" s="4" t="s">
        <v>10</v>
      </c>
      <c r="E11177" s="4" t="s">
        <v>7</v>
      </c>
    </row>
    <row r="11178" spans="1:12">
      <c r="A11178" t="n">
        <v>106493</v>
      </c>
      <c r="B11178" s="17" t="n">
        <v>49</v>
      </c>
      <c r="C11178" s="7" t="n">
        <v>1</v>
      </c>
      <c r="D11178" s="7" t="n">
        <v>4000</v>
      </c>
      <c r="E11178" s="7" t="n">
        <v>0</v>
      </c>
    </row>
    <row r="11179" spans="1:12">
      <c r="A11179" t="s">
        <v>4</v>
      </c>
      <c r="B11179" s="4" t="s">
        <v>5</v>
      </c>
      <c r="C11179" s="4" t="s">
        <v>7</v>
      </c>
      <c r="D11179" s="4" t="s">
        <v>10</v>
      </c>
      <c r="E11179" s="4" t="s">
        <v>16</v>
      </c>
      <c r="F11179" s="4" t="s">
        <v>10</v>
      </c>
    </row>
    <row r="11180" spans="1:12">
      <c r="A11180" t="n">
        <v>106498</v>
      </c>
      <c r="B11180" s="18" t="n">
        <v>50</v>
      </c>
      <c r="C11180" s="7" t="n">
        <v>3</v>
      </c>
      <c r="D11180" s="7" t="n">
        <v>8100</v>
      </c>
      <c r="E11180" s="7" t="n">
        <v>0</v>
      </c>
      <c r="F11180" s="7" t="n">
        <v>2000</v>
      </c>
    </row>
    <row r="11181" spans="1:12">
      <c r="A11181" t="s">
        <v>4</v>
      </c>
      <c r="B11181" s="4" t="s">
        <v>5</v>
      </c>
      <c r="C11181" s="4" t="s">
        <v>7</v>
      </c>
      <c r="D11181" s="4" t="s">
        <v>10</v>
      </c>
      <c r="E11181" s="4" t="s">
        <v>16</v>
      </c>
      <c r="F11181" s="4" t="s">
        <v>16</v>
      </c>
      <c r="G11181" s="4" t="s">
        <v>16</v>
      </c>
      <c r="H11181" s="4" t="s">
        <v>16</v>
      </c>
      <c r="I11181" s="4" t="s">
        <v>10</v>
      </c>
      <c r="J11181" s="4" t="s">
        <v>7</v>
      </c>
    </row>
    <row r="11182" spans="1:12">
      <c r="A11182" t="n">
        <v>106508</v>
      </c>
      <c r="B11182" s="90" t="n">
        <v>69</v>
      </c>
      <c r="C11182" s="7" t="n">
        <v>3</v>
      </c>
      <c r="D11182" s="7" t="n">
        <v>0</v>
      </c>
      <c r="E11182" s="7" t="n">
        <v>1065353216</v>
      </c>
      <c r="F11182" s="7" t="n">
        <v>1065353216</v>
      </c>
      <c r="G11182" s="7" t="n">
        <v>1065353216</v>
      </c>
      <c r="H11182" s="7" t="n">
        <v>0</v>
      </c>
      <c r="I11182" s="7" t="n">
        <v>2000</v>
      </c>
      <c r="J11182" s="7" t="n">
        <v>3</v>
      </c>
    </row>
    <row r="11183" spans="1:12">
      <c r="A11183" t="s">
        <v>4</v>
      </c>
      <c r="B11183" s="4" t="s">
        <v>5</v>
      </c>
      <c r="C11183" s="4" t="s">
        <v>7</v>
      </c>
      <c r="D11183" s="4" t="s">
        <v>10</v>
      </c>
      <c r="E11183" s="4" t="s">
        <v>16</v>
      </c>
      <c r="F11183" s="4" t="s">
        <v>16</v>
      </c>
      <c r="G11183" s="4" t="s">
        <v>16</v>
      </c>
      <c r="H11183" s="4" t="s">
        <v>16</v>
      </c>
      <c r="I11183" s="4" t="s">
        <v>10</v>
      </c>
      <c r="J11183" s="4" t="s">
        <v>7</v>
      </c>
    </row>
    <row r="11184" spans="1:12">
      <c r="A11184" t="n">
        <v>106531</v>
      </c>
      <c r="B11184" s="90" t="n">
        <v>69</v>
      </c>
      <c r="C11184" s="7" t="n">
        <v>3</v>
      </c>
      <c r="D11184" s="7" t="n">
        <v>14</v>
      </c>
      <c r="E11184" s="7" t="n">
        <v>1065353216</v>
      </c>
      <c r="F11184" s="7" t="n">
        <v>1065353216</v>
      </c>
      <c r="G11184" s="7" t="n">
        <v>1065353216</v>
      </c>
      <c r="H11184" s="7" t="n">
        <v>0</v>
      </c>
      <c r="I11184" s="7" t="n">
        <v>2000</v>
      </c>
      <c r="J11184" s="7" t="n">
        <v>3</v>
      </c>
    </row>
    <row r="11185" spans="1:10">
      <c r="A11185" t="s">
        <v>4</v>
      </c>
      <c r="B11185" s="4" t="s">
        <v>5</v>
      </c>
      <c r="C11185" s="4" t="s">
        <v>7</v>
      </c>
      <c r="D11185" s="4" t="s">
        <v>10</v>
      </c>
      <c r="E11185" s="4" t="s">
        <v>15</v>
      </c>
    </row>
    <row r="11186" spans="1:10">
      <c r="A11186" t="n">
        <v>106554</v>
      </c>
      <c r="B11186" s="41" t="n">
        <v>58</v>
      </c>
      <c r="C11186" s="7" t="n">
        <v>0</v>
      </c>
      <c r="D11186" s="7" t="n">
        <v>2000</v>
      </c>
      <c r="E11186" s="7" t="n">
        <v>1</v>
      </c>
    </row>
    <row r="11187" spans="1:10">
      <c r="A11187" t="s">
        <v>4</v>
      </c>
      <c r="B11187" s="4" t="s">
        <v>5</v>
      </c>
      <c r="C11187" s="4" t="s">
        <v>7</v>
      </c>
      <c r="D11187" s="4" t="s">
        <v>10</v>
      </c>
    </row>
    <row r="11188" spans="1:10">
      <c r="A11188" t="n">
        <v>106562</v>
      </c>
      <c r="B11188" s="41" t="n">
        <v>58</v>
      </c>
      <c r="C11188" s="7" t="n">
        <v>255</v>
      </c>
      <c r="D11188" s="7" t="n">
        <v>0</v>
      </c>
    </row>
    <row r="11189" spans="1:10">
      <c r="A11189" t="s">
        <v>4</v>
      </c>
      <c r="B11189" s="4" t="s">
        <v>5</v>
      </c>
      <c r="C11189" s="4" t="s">
        <v>7</v>
      </c>
      <c r="D11189" s="4" t="s">
        <v>7</v>
      </c>
    </row>
    <row r="11190" spans="1:10">
      <c r="A11190" t="n">
        <v>106566</v>
      </c>
      <c r="B11190" s="17" t="n">
        <v>49</v>
      </c>
      <c r="C11190" s="7" t="n">
        <v>2</v>
      </c>
      <c r="D11190" s="7" t="n">
        <v>0</v>
      </c>
    </row>
    <row r="11191" spans="1:10">
      <c r="A11191" t="s">
        <v>4</v>
      </c>
      <c r="B11191" s="4" t="s">
        <v>5</v>
      </c>
      <c r="C11191" s="4" t="s">
        <v>7</v>
      </c>
      <c r="D11191" s="4" t="s">
        <v>10</v>
      </c>
    </row>
    <row r="11192" spans="1:10">
      <c r="A11192" t="n">
        <v>106569</v>
      </c>
      <c r="B11192" s="17" t="n">
        <v>49</v>
      </c>
      <c r="C11192" s="7" t="n">
        <v>6</v>
      </c>
      <c r="D11192" s="7" t="n">
        <v>1</v>
      </c>
    </row>
    <row r="11193" spans="1:10">
      <c r="A11193" t="s">
        <v>4</v>
      </c>
      <c r="B11193" s="4" t="s">
        <v>5</v>
      </c>
      <c r="C11193" s="4" t="s">
        <v>7</v>
      </c>
      <c r="D11193" s="4" t="s">
        <v>10</v>
      </c>
      <c r="E11193" s="4" t="s">
        <v>10</v>
      </c>
      <c r="F11193" s="4" t="s">
        <v>7</v>
      </c>
    </row>
    <row r="11194" spans="1:10">
      <c r="A11194" t="n">
        <v>106573</v>
      </c>
      <c r="B11194" s="42" t="n">
        <v>25</v>
      </c>
      <c r="C11194" s="7" t="n">
        <v>1</v>
      </c>
      <c r="D11194" s="7" t="n">
        <v>65535</v>
      </c>
      <c r="E11194" s="7" t="n">
        <v>65535</v>
      </c>
      <c r="F11194" s="7" t="n">
        <v>0</v>
      </c>
    </row>
    <row r="11195" spans="1:10">
      <c r="A11195" t="s">
        <v>4</v>
      </c>
      <c r="B11195" s="4" t="s">
        <v>5</v>
      </c>
      <c r="C11195" s="4" t="s">
        <v>7</v>
      </c>
      <c r="D11195" s="4" t="s">
        <v>10</v>
      </c>
      <c r="E11195" s="4" t="s">
        <v>10</v>
      </c>
    </row>
    <row r="11196" spans="1:10">
      <c r="A11196" t="n">
        <v>106580</v>
      </c>
      <c r="B11196" s="42" t="n">
        <v>25</v>
      </c>
      <c r="C11196" s="7" t="n">
        <v>2</v>
      </c>
      <c r="D11196" s="7" t="n">
        <v>65535</v>
      </c>
      <c r="E11196" s="7" t="n">
        <v>65535</v>
      </c>
    </row>
    <row r="11197" spans="1:10">
      <c r="A11197" t="s">
        <v>4</v>
      </c>
      <c r="B11197" s="4" t="s">
        <v>5</v>
      </c>
      <c r="C11197" s="4" t="s">
        <v>7</v>
      </c>
      <c r="D11197" s="4" t="s">
        <v>10</v>
      </c>
    </row>
    <row r="11198" spans="1:10">
      <c r="A11198" t="n">
        <v>106586</v>
      </c>
      <c r="B11198" s="41" t="n">
        <v>58</v>
      </c>
      <c r="C11198" s="7" t="n">
        <v>11</v>
      </c>
      <c r="D11198" s="7" t="n">
        <v>300</v>
      </c>
    </row>
    <row r="11199" spans="1:10">
      <c r="A11199" t="s">
        <v>4</v>
      </c>
      <c r="B11199" s="4" t="s">
        <v>5</v>
      </c>
      <c r="C11199" s="4" t="s">
        <v>7</v>
      </c>
      <c r="D11199" s="4" t="s">
        <v>10</v>
      </c>
    </row>
    <row r="11200" spans="1:10">
      <c r="A11200" t="n">
        <v>106590</v>
      </c>
      <c r="B11200" s="41" t="n">
        <v>58</v>
      </c>
      <c r="C11200" s="7" t="n">
        <v>12</v>
      </c>
      <c r="D11200" s="7" t="n">
        <v>0</v>
      </c>
    </row>
    <row r="11201" spans="1:6">
      <c r="A11201" t="s">
        <v>4</v>
      </c>
      <c r="B11201" s="4" t="s">
        <v>5</v>
      </c>
      <c r="C11201" s="4" t="s">
        <v>7</v>
      </c>
      <c r="D11201" s="4" t="s">
        <v>10</v>
      </c>
    </row>
    <row r="11202" spans="1:6">
      <c r="A11202" t="n">
        <v>106594</v>
      </c>
      <c r="B11202" s="90" t="n">
        <v>69</v>
      </c>
      <c r="C11202" s="7" t="n">
        <v>1</v>
      </c>
      <c r="D11202" s="7" t="n">
        <v>0</v>
      </c>
    </row>
    <row r="11203" spans="1:6">
      <c r="A11203" t="s">
        <v>4</v>
      </c>
      <c r="B11203" s="4" t="s">
        <v>5</v>
      </c>
      <c r="C11203" s="4" t="s">
        <v>7</v>
      </c>
      <c r="D11203" s="4" t="s">
        <v>10</v>
      </c>
    </row>
    <row r="11204" spans="1:6">
      <c r="A11204" t="n">
        <v>106598</v>
      </c>
      <c r="B11204" s="90" t="n">
        <v>69</v>
      </c>
      <c r="C11204" s="7" t="n">
        <v>1</v>
      </c>
      <c r="D11204" s="7" t="n">
        <v>14</v>
      </c>
    </row>
    <row r="11205" spans="1:6">
      <c r="A11205" t="s">
        <v>4</v>
      </c>
      <c r="B11205" s="4" t="s">
        <v>5</v>
      </c>
      <c r="C11205" s="4" t="s">
        <v>7</v>
      </c>
      <c r="D11205" s="4" t="s">
        <v>10</v>
      </c>
      <c r="E11205" s="4" t="s">
        <v>10</v>
      </c>
      <c r="F11205" s="4" t="s">
        <v>10</v>
      </c>
      <c r="G11205" s="4" t="s">
        <v>10</v>
      </c>
      <c r="H11205" s="4" t="s">
        <v>7</v>
      </c>
    </row>
    <row r="11206" spans="1:6">
      <c r="A11206" t="n">
        <v>106602</v>
      </c>
      <c r="B11206" s="42" t="n">
        <v>25</v>
      </c>
      <c r="C11206" s="7" t="n">
        <v>5</v>
      </c>
      <c r="D11206" s="7" t="n">
        <v>65535</v>
      </c>
      <c r="E11206" s="7" t="n">
        <v>500</v>
      </c>
      <c r="F11206" s="7" t="n">
        <v>800</v>
      </c>
      <c r="G11206" s="7" t="n">
        <v>140</v>
      </c>
      <c r="H11206" s="7" t="n">
        <v>0</v>
      </c>
    </row>
    <row r="11207" spans="1:6">
      <c r="A11207" t="s">
        <v>4</v>
      </c>
      <c r="B11207" s="4" t="s">
        <v>5</v>
      </c>
      <c r="C11207" s="4" t="s">
        <v>10</v>
      </c>
      <c r="D11207" s="4" t="s">
        <v>7</v>
      </c>
      <c r="E11207" s="4" t="s">
        <v>59</v>
      </c>
      <c r="F11207" s="4" t="s">
        <v>7</v>
      </c>
      <c r="G11207" s="4" t="s">
        <v>7</v>
      </c>
    </row>
    <row r="11208" spans="1:6">
      <c r="A11208" t="n">
        <v>106613</v>
      </c>
      <c r="B11208" s="43" t="n">
        <v>24</v>
      </c>
      <c r="C11208" s="7" t="n">
        <v>65533</v>
      </c>
      <c r="D11208" s="7" t="n">
        <v>11</v>
      </c>
      <c r="E11208" s="7" t="s">
        <v>993</v>
      </c>
      <c r="F11208" s="7" t="n">
        <v>2</v>
      </c>
      <c r="G11208" s="7" t="n">
        <v>0</v>
      </c>
    </row>
    <row r="11209" spans="1:6">
      <c r="A11209" t="s">
        <v>4</v>
      </c>
      <c r="B11209" s="4" t="s">
        <v>5</v>
      </c>
    </row>
    <row r="11210" spans="1:6">
      <c r="A11210" t="n">
        <v>106712</v>
      </c>
      <c r="B11210" s="38" t="n">
        <v>28</v>
      </c>
    </row>
    <row r="11211" spans="1:6">
      <c r="A11211" t="s">
        <v>4</v>
      </c>
      <c r="B11211" s="4" t="s">
        <v>5</v>
      </c>
      <c r="C11211" s="4" t="s">
        <v>10</v>
      </c>
      <c r="D11211" s="4" t="s">
        <v>7</v>
      </c>
      <c r="E11211" s="4" t="s">
        <v>59</v>
      </c>
      <c r="F11211" s="4" t="s">
        <v>7</v>
      </c>
      <c r="G11211" s="4" t="s">
        <v>7</v>
      </c>
    </row>
    <row r="11212" spans="1:6">
      <c r="A11212" t="n">
        <v>106713</v>
      </c>
      <c r="B11212" s="43" t="n">
        <v>24</v>
      </c>
      <c r="C11212" s="7" t="n">
        <v>65533</v>
      </c>
      <c r="D11212" s="7" t="n">
        <v>11</v>
      </c>
      <c r="E11212" s="7" t="s">
        <v>994</v>
      </c>
      <c r="F11212" s="7" t="n">
        <v>2</v>
      </c>
      <c r="G11212" s="7" t="n">
        <v>0</v>
      </c>
    </row>
    <row r="11213" spans="1:6">
      <c r="A11213" t="s">
        <v>4</v>
      </c>
      <c r="B11213" s="4" t="s">
        <v>5</v>
      </c>
    </row>
    <row r="11214" spans="1:6">
      <c r="A11214" t="n">
        <v>106823</v>
      </c>
      <c r="B11214" s="38" t="n">
        <v>28</v>
      </c>
    </row>
    <row r="11215" spans="1:6">
      <c r="A11215" t="s">
        <v>4</v>
      </c>
      <c r="B11215" s="4" t="s">
        <v>5</v>
      </c>
      <c r="C11215" s="4" t="s">
        <v>7</v>
      </c>
    </row>
    <row r="11216" spans="1:6">
      <c r="A11216" t="n">
        <v>106824</v>
      </c>
      <c r="B11216" s="44" t="n">
        <v>27</v>
      </c>
      <c r="C11216" s="7" t="n">
        <v>0</v>
      </c>
    </row>
    <row r="11217" spans="1:8">
      <c r="A11217" t="s">
        <v>4</v>
      </c>
      <c r="B11217" s="4" t="s">
        <v>5</v>
      </c>
      <c r="C11217" s="4" t="s">
        <v>7</v>
      </c>
    </row>
    <row r="11218" spans="1:8">
      <c r="A11218" t="n">
        <v>106826</v>
      </c>
      <c r="B11218" s="44" t="n">
        <v>27</v>
      </c>
      <c r="C11218" s="7" t="n">
        <v>1</v>
      </c>
    </row>
    <row r="11219" spans="1:8">
      <c r="A11219" t="s">
        <v>4</v>
      </c>
      <c r="B11219" s="4" t="s">
        <v>5</v>
      </c>
      <c r="C11219" s="4" t="s">
        <v>7</v>
      </c>
      <c r="D11219" s="4" t="s">
        <v>10</v>
      </c>
      <c r="E11219" s="4" t="s">
        <v>10</v>
      </c>
      <c r="F11219" s="4" t="s">
        <v>10</v>
      </c>
      <c r="G11219" s="4" t="s">
        <v>10</v>
      </c>
      <c r="H11219" s="4" t="s">
        <v>7</v>
      </c>
    </row>
    <row r="11220" spans="1:8">
      <c r="A11220" t="n">
        <v>106828</v>
      </c>
      <c r="B11220" s="42" t="n">
        <v>25</v>
      </c>
      <c r="C11220" s="7" t="n">
        <v>5</v>
      </c>
      <c r="D11220" s="7" t="n">
        <v>65535</v>
      </c>
      <c r="E11220" s="7" t="n">
        <v>65535</v>
      </c>
      <c r="F11220" s="7" t="n">
        <v>65535</v>
      </c>
      <c r="G11220" s="7" t="n">
        <v>65535</v>
      </c>
      <c r="H11220" s="7" t="n">
        <v>0</v>
      </c>
    </row>
    <row r="11221" spans="1:8">
      <c r="A11221" t="s">
        <v>4</v>
      </c>
      <c r="B11221" s="4" t="s">
        <v>5</v>
      </c>
      <c r="C11221" s="4" t="s">
        <v>10</v>
      </c>
    </row>
    <row r="11222" spans="1:8">
      <c r="A11222" t="n">
        <v>106839</v>
      </c>
      <c r="B11222" s="27" t="n">
        <v>16</v>
      </c>
      <c r="C11222" s="7" t="n">
        <v>500</v>
      </c>
    </row>
    <row r="11223" spans="1:8">
      <c r="A11223" t="s">
        <v>4</v>
      </c>
      <c r="B11223" s="4" t="s">
        <v>5</v>
      </c>
      <c r="C11223" s="4" t="s">
        <v>7</v>
      </c>
      <c r="D11223" s="4" t="s">
        <v>10</v>
      </c>
      <c r="E11223" s="4" t="s">
        <v>15</v>
      </c>
      <c r="F11223" s="4" t="s">
        <v>10</v>
      </c>
      <c r="G11223" s="4" t="s">
        <v>16</v>
      </c>
      <c r="H11223" s="4" t="s">
        <v>16</v>
      </c>
      <c r="I11223" s="4" t="s">
        <v>10</v>
      </c>
      <c r="J11223" s="4" t="s">
        <v>10</v>
      </c>
      <c r="K11223" s="4" t="s">
        <v>16</v>
      </c>
      <c r="L11223" s="4" t="s">
        <v>16</v>
      </c>
      <c r="M11223" s="4" t="s">
        <v>16</v>
      </c>
      <c r="N11223" s="4" t="s">
        <v>16</v>
      </c>
      <c r="O11223" s="4" t="s">
        <v>8</v>
      </c>
    </row>
    <row r="11224" spans="1:8">
      <c r="A11224" t="n">
        <v>106842</v>
      </c>
      <c r="B11224" s="18" t="n">
        <v>50</v>
      </c>
      <c r="C11224" s="7" t="n">
        <v>0</v>
      </c>
      <c r="D11224" s="7" t="n">
        <v>12101</v>
      </c>
      <c r="E11224" s="7" t="n">
        <v>1</v>
      </c>
      <c r="F11224" s="7" t="n">
        <v>0</v>
      </c>
      <c r="G11224" s="7" t="n">
        <v>0</v>
      </c>
      <c r="H11224" s="7" t="n">
        <v>0</v>
      </c>
      <c r="I11224" s="7" t="n">
        <v>0</v>
      </c>
      <c r="J11224" s="7" t="n">
        <v>65533</v>
      </c>
      <c r="K11224" s="7" t="n">
        <v>0</v>
      </c>
      <c r="L11224" s="7" t="n">
        <v>0</v>
      </c>
      <c r="M11224" s="7" t="n">
        <v>0</v>
      </c>
      <c r="N11224" s="7" t="n">
        <v>0</v>
      </c>
      <c r="O11224" s="7" t="s">
        <v>20</v>
      </c>
    </row>
    <row r="11225" spans="1:8">
      <c r="A11225" t="s">
        <v>4</v>
      </c>
      <c r="B11225" s="4" t="s">
        <v>5</v>
      </c>
      <c r="C11225" s="4" t="s">
        <v>7</v>
      </c>
      <c r="D11225" s="4" t="s">
        <v>10</v>
      </c>
      <c r="E11225" s="4" t="s">
        <v>10</v>
      </c>
      <c r="F11225" s="4" t="s">
        <v>10</v>
      </c>
      <c r="G11225" s="4" t="s">
        <v>10</v>
      </c>
      <c r="H11225" s="4" t="s">
        <v>7</v>
      </c>
    </row>
    <row r="11226" spans="1:8">
      <c r="A11226" t="n">
        <v>106881</v>
      </c>
      <c r="B11226" s="42" t="n">
        <v>25</v>
      </c>
      <c r="C11226" s="7" t="n">
        <v>5</v>
      </c>
      <c r="D11226" s="7" t="n">
        <v>65535</v>
      </c>
      <c r="E11226" s="7" t="n">
        <v>65535</v>
      </c>
      <c r="F11226" s="7" t="n">
        <v>65535</v>
      </c>
      <c r="G11226" s="7" t="n">
        <v>65535</v>
      </c>
      <c r="H11226" s="7" t="n">
        <v>0</v>
      </c>
    </row>
    <row r="11227" spans="1:8">
      <c r="A11227" t="s">
        <v>4</v>
      </c>
      <c r="B11227" s="4" t="s">
        <v>5</v>
      </c>
      <c r="C11227" s="4" t="s">
        <v>10</v>
      </c>
      <c r="D11227" s="4" t="s">
        <v>7</v>
      </c>
      <c r="E11227" s="4" t="s">
        <v>7</v>
      </c>
      <c r="F11227" s="4" t="s">
        <v>59</v>
      </c>
      <c r="G11227" s="4" t="s">
        <v>7</v>
      </c>
      <c r="H11227" s="4" t="s">
        <v>7</v>
      </c>
    </row>
    <row r="11228" spans="1:8">
      <c r="A11228" t="n">
        <v>106892</v>
      </c>
      <c r="B11228" s="43" t="n">
        <v>24</v>
      </c>
      <c r="C11228" s="7" t="n">
        <v>65533</v>
      </c>
      <c r="D11228" s="7" t="n">
        <v>11</v>
      </c>
      <c r="E11228" s="7" t="n">
        <v>6</v>
      </c>
      <c r="F11228" s="7" t="s">
        <v>995</v>
      </c>
      <c r="G11228" s="7" t="n">
        <v>2</v>
      </c>
      <c r="H11228" s="7" t="n">
        <v>0</v>
      </c>
    </row>
    <row r="11229" spans="1:8">
      <c r="A11229" t="s">
        <v>4</v>
      </c>
      <c r="B11229" s="4" t="s">
        <v>5</v>
      </c>
    </row>
    <row r="11230" spans="1:8">
      <c r="A11230" t="n">
        <v>106934</v>
      </c>
      <c r="B11230" s="38" t="n">
        <v>28</v>
      </c>
    </row>
    <row r="11231" spans="1:8">
      <c r="A11231" t="s">
        <v>4</v>
      </c>
      <c r="B11231" s="4" t="s">
        <v>5</v>
      </c>
      <c r="C11231" s="4" t="s">
        <v>7</v>
      </c>
    </row>
    <row r="11232" spans="1:8">
      <c r="A11232" t="n">
        <v>106935</v>
      </c>
      <c r="B11232" s="44" t="n">
        <v>27</v>
      </c>
      <c r="C11232" s="7" t="n">
        <v>0</v>
      </c>
    </row>
    <row r="11233" spans="1:15">
      <c r="A11233" t="s">
        <v>4</v>
      </c>
      <c r="B11233" s="4" t="s">
        <v>5</v>
      </c>
      <c r="C11233" s="4" t="s">
        <v>7</v>
      </c>
    </row>
    <row r="11234" spans="1:15">
      <c r="A11234" t="n">
        <v>106937</v>
      </c>
      <c r="B11234" s="44" t="n">
        <v>27</v>
      </c>
      <c r="C11234" s="7" t="n">
        <v>1</v>
      </c>
    </row>
    <row r="11235" spans="1:15">
      <c r="A11235" t="s">
        <v>4</v>
      </c>
      <c r="B11235" s="4" t="s">
        <v>5</v>
      </c>
      <c r="C11235" s="4" t="s">
        <v>7</v>
      </c>
      <c r="D11235" s="4" t="s">
        <v>10</v>
      </c>
      <c r="E11235" s="4" t="s">
        <v>10</v>
      </c>
      <c r="F11235" s="4" t="s">
        <v>10</v>
      </c>
      <c r="G11235" s="4" t="s">
        <v>10</v>
      </c>
      <c r="H11235" s="4" t="s">
        <v>7</v>
      </c>
    </row>
    <row r="11236" spans="1:15">
      <c r="A11236" t="n">
        <v>106939</v>
      </c>
      <c r="B11236" s="42" t="n">
        <v>25</v>
      </c>
      <c r="C11236" s="7" t="n">
        <v>5</v>
      </c>
      <c r="D11236" s="7" t="n">
        <v>65535</v>
      </c>
      <c r="E11236" s="7" t="n">
        <v>65535</v>
      </c>
      <c r="F11236" s="7" t="n">
        <v>65535</v>
      </c>
      <c r="G11236" s="7" t="n">
        <v>65535</v>
      </c>
      <c r="H11236" s="7" t="n">
        <v>0</v>
      </c>
    </row>
    <row r="11237" spans="1:15">
      <c r="A11237" t="s">
        <v>4</v>
      </c>
      <c r="B11237" s="4" t="s">
        <v>5</v>
      </c>
      <c r="C11237" s="4" t="s">
        <v>10</v>
      </c>
    </row>
    <row r="11238" spans="1:15">
      <c r="A11238" t="n">
        <v>106950</v>
      </c>
      <c r="B11238" s="27" t="n">
        <v>16</v>
      </c>
      <c r="C11238" s="7" t="n">
        <v>300</v>
      </c>
    </row>
    <row r="11239" spans="1:15">
      <c r="A11239" t="s">
        <v>4</v>
      </c>
      <c r="B11239" s="4" t="s">
        <v>5</v>
      </c>
      <c r="C11239" s="4" t="s">
        <v>7</v>
      </c>
      <c r="D11239" s="4" t="s">
        <v>10</v>
      </c>
      <c r="E11239" s="4" t="s">
        <v>10</v>
      </c>
      <c r="F11239" s="4" t="s">
        <v>10</v>
      </c>
      <c r="G11239" s="4" t="s">
        <v>16</v>
      </c>
    </row>
    <row r="11240" spans="1:15">
      <c r="A11240" t="n">
        <v>106953</v>
      </c>
      <c r="B11240" s="79" t="n">
        <v>95</v>
      </c>
      <c r="C11240" s="7" t="n">
        <v>6</v>
      </c>
      <c r="D11240" s="7" t="n">
        <v>0</v>
      </c>
      <c r="E11240" s="7" t="n">
        <v>14</v>
      </c>
      <c r="F11240" s="7" t="n">
        <v>500</v>
      </c>
      <c r="G11240" s="7" t="n">
        <v>0</v>
      </c>
    </row>
    <row r="11241" spans="1:15">
      <c r="A11241" t="s">
        <v>4</v>
      </c>
      <c r="B11241" s="4" t="s">
        <v>5</v>
      </c>
      <c r="C11241" s="4" t="s">
        <v>7</v>
      </c>
      <c r="D11241" s="4" t="s">
        <v>10</v>
      </c>
    </row>
    <row r="11242" spans="1:15">
      <c r="A11242" t="n">
        <v>106965</v>
      </c>
      <c r="B11242" s="79" t="n">
        <v>95</v>
      </c>
      <c r="C11242" s="7" t="n">
        <v>7</v>
      </c>
      <c r="D11242" s="7" t="n">
        <v>0</v>
      </c>
    </row>
    <row r="11243" spans="1:15">
      <c r="A11243" t="s">
        <v>4</v>
      </c>
      <c r="B11243" s="4" t="s">
        <v>5</v>
      </c>
      <c r="C11243" s="4" t="s">
        <v>7</v>
      </c>
      <c r="D11243" s="4" t="s">
        <v>10</v>
      </c>
    </row>
    <row r="11244" spans="1:15">
      <c r="A11244" t="n">
        <v>106969</v>
      </c>
      <c r="B11244" s="79" t="n">
        <v>95</v>
      </c>
      <c r="C11244" s="7" t="n">
        <v>9</v>
      </c>
      <c r="D11244" s="7" t="n">
        <v>0</v>
      </c>
    </row>
    <row r="11245" spans="1:15">
      <c r="A11245" t="s">
        <v>4</v>
      </c>
      <c r="B11245" s="4" t="s">
        <v>5</v>
      </c>
      <c r="C11245" s="4" t="s">
        <v>7</v>
      </c>
      <c r="D11245" s="4" t="s">
        <v>10</v>
      </c>
    </row>
    <row r="11246" spans="1:15">
      <c r="A11246" t="n">
        <v>106973</v>
      </c>
      <c r="B11246" s="79" t="n">
        <v>95</v>
      </c>
      <c r="C11246" s="7" t="n">
        <v>8</v>
      </c>
      <c r="D11246" s="7" t="n">
        <v>0</v>
      </c>
    </row>
    <row r="11247" spans="1:15">
      <c r="A11247" t="s">
        <v>4</v>
      </c>
      <c r="B11247" s="4" t="s">
        <v>5</v>
      </c>
      <c r="C11247" s="4" t="s">
        <v>10</v>
      </c>
    </row>
    <row r="11248" spans="1:15">
      <c r="A11248" t="n">
        <v>106977</v>
      </c>
      <c r="B11248" s="27" t="n">
        <v>16</v>
      </c>
      <c r="C11248" s="7" t="n">
        <v>500</v>
      </c>
    </row>
    <row r="11249" spans="1:8">
      <c r="A11249" t="s">
        <v>4</v>
      </c>
      <c r="B11249" s="4" t="s">
        <v>5</v>
      </c>
      <c r="C11249" s="4" t="s">
        <v>7</v>
      </c>
      <c r="D11249" s="4" t="s">
        <v>7</v>
      </c>
      <c r="E11249" s="4" t="s">
        <v>7</v>
      </c>
      <c r="F11249" s="4" t="s">
        <v>7</v>
      </c>
      <c r="G11249" s="4" t="s">
        <v>16</v>
      </c>
      <c r="H11249" s="4" t="s">
        <v>7</v>
      </c>
      <c r="I11249" s="4" t="s">
        <v>7</v>
      </c>
      <c r="J11249" s="4" t="s">
        <v>7</v>
      </c>
    </row>
    <row r="11250" spans="1:8">
      <c r="A11250" t="n">
        <v>106980</v>
      </c>
      <c r="B11250" s="80" t="n">
        <v>18</v>
      </c>
      <c r="C11250" s="7" t="n">
        <v>9</v>
      </c>
      <c r="D11250" s="7" t="n">
        <v>35</v>
      </c>
      <c r="E11250" s="7" t="n">
        <v>9</v>
      </c>
      <c r="F11250" s="7" t="n">
        <v>0</v>
      </c>
      <c r="G11250" s="7" t="n">
        <v>1</v>
      </c>
      <c r="H11250" s="7" t="n">
        <v>13</v>
      </c>
      <c r="I11250" s="7" t="n">
        <v>19</v>
      </c>
      <c r="J11250" s="7" t="n">
        <v>1</v>
      </c>
    </row>
    <row r="11251" spans="1:8">
      <c r="A11251" t="s">
        <v>4</v>
      </c>
      <c r="B11251" s="4" t="s">
        <v>5</v>
      </c>
      <c r="C11251" s="4" t="s">
        <v>7</v>
      </c>
      <c r="D11251" s="4" t="s">
        <v>10</v>
      </c>
      <c r="E11251" s="4" t="s">
        <v>7</v>
      </c>
    </row>
    <row r="11252" spans="1:8">
      <c r="A11252" t="n">
        <v>106992</v>
      </c>
      <c r="B11252" s="29" t="n">
        <v>36</v>
      </c>
      <c r="C11252" s="7" t="n">
        <v>9</v>
      </c>
      <c r="D11252" s="7" t="n">
        <v>0</v>
      </c>
      <c r="E11252" s="7" t="n">
        <v>0</v>
      </c>
    </row>
    <row r="11253" spans="1:8">
      <c r="A11253" t="s">
        <v>4</v>
      </c>
      <c r="B11253" s="4" t="s">
        <v>5</v>
      </c>
      <c r="C11253" s="4" t="s">
        <v>7</v>
      </c>
      <c r="D11253" s="4" t="s">
        <v>10</v>
      </c>
      <c r="E11253" s="4" t="s">
        <v>7</v>
      </c>
    </row>
    <row r="11254" spans="1:8">
      <c r="A11254" t="n">
        <v>106997</v>
      </c>
      <c r="B11254" s="29" t="n">
        <v>36</v>
      </c>
      <c r="C11254" s="7" t="n">
        <v>9</v>
      </c>
      <c r="D11254" s="7" t="n">
        <v>14</v>
      </c>
      <c r="E11254" s="7" t="n">
        <v>0</v>
      </c>
    </row>
    <row r="11255" spans="1:8">
      <c r="A11255" t="s">
        <v>4</v>
      </c>
      <c r="B11255" s="4" t="s">
        <v>5</v>
      </c>
      <c r="C11255" s="4" t="s">
        <v>10</v>
      </c>
    </row>
    <row r="11256" spans="1:8">
      <c r="A11256" t="n">
        <v>107002</v>
      </c>
      <c r="B11256" s="11" t="n">
        <v>12</v>
      </c>
      <c r="C11256" s="7" t="n">
        <v>10873</v>
      </c>
    </row>
    <row r="11257" spans="1:8">
      <c r="A11257" t="s">
        <v>4</v>
      </c>
      <c r="B11257" s="4" t="s">
        <v>5</v>
      </c>
      <c r="C11257" s="4" t="s">
        <v>7</v>
      </c>
      <c r="D11257" s="4" t="s">
        <v>10</v>
      </c>
      <c r="E11257" s="4" t="s">
        <v>10</v>
      </c>
    </row>
    <row r="11258" spans="1:8">
      <c r="A11258" t="n">
        <v>107005</v>
      </c>
      <c r="B11258" s="72" t="n">
        <v>135</v>
      </c>
      <c r="C11258" s="7" t="n">
        <v>0</v>
      </c>
      <c r="D11258" s="7" t="n">
        <v>14</v>
      </c>
      <c r="E11258" s="7" t="n">
        <v>32</v>
      </c>
    </row>
    <row r="11259" spans="1:8">
      <c r="A11259" t="s">
        <v>4</v>
      </c>
      <c r="B11259" s="4" t="s">
        <v>5</v>
      </c>
      <c r="C11259" s="4" t="s">
        <v>7</v>
      </c>
      <c r="D11259" s="4" t="s">
        <v>8</v>
      </c>
      <c r="E11259" s="4" t="s">
        <v>10</v>
      </c>
    </row>
    <row r="11260" spans="1:8">
      <c r="A11260" t="n">
        <v>107011</v>
      </c>
      <c r="B11260" s="20" t="n">
        <v>94</v>
      </c>
      <c r="C11260" s="7" t="n">
        <v>1</v>
      </c>
      <c r="D11260" s="7" t="s">
        <v>885</v>
      </c>
      <c r="E11260" s="7" t="n">
        <v>1</v>
      </c>
    </row>
    <row r="11261" spans="1:8">
      <c r="A11261" t="s">
        <v>4</v>
      </c>
      <c r="B11261" s="4" t="s">
        <v>5</v>
      </c>
      <c r="C11261" s="4" t="s">
        <v>7</v>
      </c>
      <c r="D11261" s="4" t="s">
        <v>8</v>
      </c>
      <c r="E11261" s="4" t="s">
        <v>10</v>
      </c>
    </row>
    <row r="11262" spans="1:8">
      <c r="A11262" t="n">
        <v>107024</v>
      </c>
      <c r="B11262" s="20" t="n">
        <v>94</v>
      </c>
      <c r="C11262" s="7" t="n">
        <v>1</v>
      </c>
      <c r="D11262" s="7" t="s">
        <v>885</v>
      </c>
      <c r="E11262" s="7" t="n">
        <v>2</v>
      </c>
    </row>
    <row r="11263" spans="1:8">
      <c r="A11263" t="s">
        <v>4</v>
      </c>
      <c r="B11263" s="4" t="s">
        <v>5</v>
      </c>
      <c r="C11263" s="4" t="s">
        <v>7</v>
      </c>
      <c r="D11263" s="4" t="s">
        <v>8</v>
      </c>
      <c r="E11263" s="4" t="s">
        <v>10</v>
      </c>
    </row>
    <row r="11264" spans="1:8">
      <c r="A11264" t="n">
        <v>107037</v>
      </c>
      <c r="B11264" s="20" t="n">
        <v>94</v>
      </c>
      <c r="C11264" s="7" t="n">
        <v>0</v>
      </c>
      <c r="D11264" s="7" t="s">
        <v>885</v>
      </c>
      <c r="E11264" s="7" t="n">
        <v>4</v>
      </c>
    </row>
    <row r="11265" spans="1:10">
      <c r="A11265" t="s">
        <v>4</v>
      </c>
      <c r="B11265" s="4" t="s">
        <v>5</v>
      </c>
      <c r="C11265" s="4" t="s">
        <v>7</v>
      </c>
      <c r="D11265" s="4" t="s">
        <v>8</v>
      </c>
      <c r="E11265" s="4" t="s">
        <v>10</v>
      </c>
    </row>
    <row r="11266" spans="1:10">
      <c r="A11266" t="n">
        <v>107050</v>
      </c>
      <c r="B11266" s="20" t="n">
        <v>94</v>
      </c>
      <c r="C11266" s="7" t="n">
        <v>1</v>
      </c>
      <c r="D11266" s="7" t="s">
        <v>886</v>
      </c>
      <c r="E11266" s="7" t="n">
        <v>1</v>
      </c>
    </row>
    <row r="11267" spans="1:10">
      <c r="A11267" t="s">
        <v>4</v>
      </c>
      <c r="B11267" s="4" t="s">
        <v>5</v>
      </c>
      <c r="C11267" s="4" t="s">
        <v>7</v>
      </c>
      <c r="D11267" s="4" t="s">
        <v>8</v>
      </c>
      <c r="E11267" s="4" t="s">
        <v>10</v>
      </c>
    </row>
    <row r="11268" spans="1:10">
      <c r="A11268" t="n">
        <v>107063</v>
      </c>
      <c r="B11268" s="20" t="n">
        <v>94</v>
      </c>
      <c r="C11268" s="7" t="n">
        <v>1</v>
      </c>
      <c r="D11268" s="7" t="s">
        <v>886</v>
      </c>
      <c r="E11268" s="7" t="n">
        <v>2</v>
      </c>
    </row>
    <row r="11269" spans="1:10">
      <c r="A11269" t="s">
        <v>4</v>
      </c>
      <c r="B11269" s="4" t="s">
        <v>5</v>
      </c>
      <c r="C11269" s="4" t="s">
        <v>7</v>
      </c>
      <c r="D11269" s="4" t="s">
        <v>8</v>
      </c>
      <c r="E11269" s="4" t="s">
        <v>10</v>
      </c>
    </row>
    <row r="11270" spans="1:10">
      <c r="A11270" t="n">
        <v>107076</v>
      </c>
      <c r="B11270" s="20" t="n">
        <v>94</v>
      </c>
      <c r="C11270" s="7" t="n">
        <v>0</v>
      </c>
      <c r="D11270" s="7" t="s">
        <v>886</v>
      </c>
      <c r="E11270" s="7" t="n">
        <v>4</v>
      </c>
    </row>
    <row r="11271" spans="1:10">
      <c r="A11271" t="s">
        <v>4</v>
      </c>
      <c r="B11271" s="4" t="s">
        <v>5</v>
      </c>
      <c r="C11271" s="4" t="s">
        <v>7</v>
      </c>
    </row>
    <row r="11272" spans="1:10">
      <c r="A11272" t="n">
        <v>107089</v>
      </c>
      <c r="B11272" s="17" t="n">
        <v>49</v>
      </c>
      <c r="C11272" s="7" t="n">
        <v>7</v>
      </c>
    </row>
    <row r="11273" spans="1:10">
      <c r="A11273" t="s">
        <v>4</v>
      </c>
      <c r="B11273" s="4" t="s">
        <v>5</v>
      </c>
      <c r="C11273" s="4" t="s">
        <v>7</v>
      </c>
      <c r="D11273" s="4" t="s">
        <v>10</v>
      </c>
      <c r="E11273" s="4" t="s">
        <v>16</v>
      </c>
      <c r="F11273" s="4" t="s">
        <v>10</v>
      </c>
    </row>
    <row r="11274" spans="1:10">
      <c r="A11274" t="n">
        <v>107091</v>
      </c>
      <c r="B11274" s="18" t="n">
        <v>50</v>
      </c>
      <c r="C11274" s="7" t="n">
        <v>3</v>
      </c>
      <c r="D11274" s="7" t="n">
        <v>8100</v>
      </c>
      <c r="E11274" s="7" t="n">
        <v>1036831949</v>
      </c>
      <c r="F11274" s="7" t="n">
        <v>1000</v>
      </c>
    </row>
    <row r="11275" spans="1:10">
      <c r="A11275" t="s">
        <v>4</v>
      </c>
      <c r="B11275" s="4" t="s">
        <v>5</v>
      </c>
      <c r="C11275" s="4" t="s">
        <v>10</v>
      </c>
      <c r="D11275" s="4" t="s">
        <v>15</v>
      </c>
      <c r="E11275" s="4" t="s">
        <v>15</v>
      </c>
      <c r="F11275" s="4" t="s">
        <v>15</v>
      </c>
      <c r="G11275" s="4" t="s">
        <v>15</v>
      </c>
    </row>
    <row r="11276" spans="1:10">
      <c r="A11276" t="n">
        <v>107101</v>
      </c>
      <c r="B11276" s="26" t="n">
        <v>46</v>
      </c>
      <c r="C11276" s="7" t="n">
        <v>61456</v>
      </c>
      <c r="D11276" s="7" t="n">
        <v>0</v>
      </c>
      <c r="E11276" s="7" t="n">
        <v>0</v>
      </c>
      <c r="F11276" s="7" t="n">
        <v>0</v>
      </c>
      <c r="G11276" s="7" t="n">
        <v>0</v>
      </c>
    </row>
    <row r="11277" spans="1:10">
      <c r="A11277" t="s">
        <v>4</v>
      </c>
      <c r="B11277" s="4" t="s">
        <v>5</v>
      </c>
      <c r="C11277" s="4" t="s">
        <v>7</v>
      </c>
      <c r="D11277" s="4" t="s">
        <v>10</v>
      </c>
    </row>
    <row r="11278" spans="1:10">
      <c r="A11278" t="n">
        <v>107120</v>
      </c>
      <c r="B11278" s="8" t="n">
        <v>162</v>
      </c>
      <c r="C11278" s="7" t="n">
        <v>1</v>
      </c>
      <c r="D11278" s="7" t="n">
        <v>0</v>
      </c>
    </row>
    <row r="11279" spans="1:10">
      <c r="A11279" t="s">
        <v>4</v>
      </c>
      <c r="B11279" s="4" t="s">
        <v>5</v>
      </c>
    </row>
    <row r="11280" spans="1:10">
      <c r="A11280" t="n">
        <v>107124</v>
      </c>
      <c r="B11280" s="5" t="n">
        <v>1</v>
      </c>
    </row>
    <row r="11281" spans="1:7" s="3" customFormat="1" customHeight="0">
      <c r="A11281" s="3" t="s">
        <v>2</v>
      </c>
      <c r="B11281" s="3" t="s">
        <v>996</v>
      </c>
    </row>
    <row r="11282" spans="1:7">
      <c r="A11282" t="s">
        <v>4</v>
      </c>
      <c r="B11282" s="4" t="s">
        <v>5</v>
      </c>
      <c r="C11282" s="4" t="s">
        <v>7</v>
      </c>
      <c r="D11282" s="4" t="s">
        <v>7</v>
      </c>
      <c r="E11282" s="4" t="s">
        <v>7</v>
      </c>
      <c r="F11282" s="4" t="s">
        <v>7</v>
      </c>
    </row>
    <row r="11283" spans="1:7">
      <c r="A11283" t="n">
        <v>107128</v>
      </c>
      <c r="B11283" s="15" t="n">
        <v>14</v>
      </c>
      <c r="C11283" s="7" t="n">
        <v>2</v>
      </c>
      <c r="D11283" s="7" t="n">
        <v>0</v>
      </c>
      <c r="E11283" s="7" t="n">
        <v>0</v>
      </c>
      <c r="F11283" s="7" t="n">
        <v>0</v>
      </c>
    </row>
    <row r="11284" spans="1:7">
      <c r="A11284" t="s">
        <v>4</v>
      </c>
      <c r="B11284" s="4" t="s">
        <v>5</v>
      </c>
      <c r="C11284" s="4" t="s">
        <v>7</v>
      </c>
      <c r="D11284" s="13" t="s">
        <v>12</v>
      </c>
      <c r="E11284" s="4" t="s">
        <v>5</v>
      </c>
      <c r="F11284" s="4" t="s">
        <v>7</v>
      </c>
      <c r="G11284" s="4" t="s">
        <v>10</v>
      </c>
      <c r="H11284" s="13" t="s">
        <v>13</v>
      </c>
      <c r="I11284" s="4" t="s">
        <v>7</v>
      </c>
      <c r="J11284" s="4" t="s">
        <v>16</v>
      </c>
      <c r="K11284" s="4" t="s">
        <v>7</v>
      </c>
      <c r="L11284" s="4" t="s">
        <v>7</v>
      </c>
      <c r="M11284" s="13" t="s">
        <v>12</v>
      </c>
      <c r="N11284" s="4" t="s">
        <v>5</v>
      </c>
      <c r="O11284" s="4" t="s">
        <v>7</v>
      </c>
      <c r="P11284" s="4" t="s">
        <v>10</v>
      </c>
      <c r="Q11284" s="13" t="s">
        <v>13</v>
      </c>
      <c r="R11284" s="4" t="s">
        <v>7</v>
      </c>
      <c r="S11284" s="4" t="s">
        <v>16</v>
      </c>
      <c r="T11284" s="4" t="s">
        <v>7</v>
      </c>
      <c r="U11284" s="4" t="s">
        <v>7</v>
      </c>
      <c r="V11284" s="4" t="s">
        <v>7</v>
      </c>
      <c r="W11284" s="4" t="s">
        <v>11</v>
      </c>
    </row>
    <row r="11285" spans="1:7">
      <c r="A11285" t="n">
        <v>107133</v>
      </c>
      <c r="B11285" s="9" t="n">
        <v>5</v>
      </c>
      <c r="C11285" s="7" t="n">
        <v>28</v>
      </c>
      <c r="D11285" s="13" t="s">
        <v>3</v>
      </c>
      <c r="E11285" s="8" t="n">
        <v>162</v>
      </c>
      <c r="F11285" s="7" t="n">
        <v>3</v>
      </c>
      <c r="G11285" s="7" t="n">
        <v>32927</v>
      </c>
      <c r="H11285" s="13" t="s">
        <v>3</v>
      </c>
      <c r="I11285" s="7" t="n">
        <v>0</v>
      </c>
      <c r="J11285" s="7" t="n">
        <v>1</v>
      </c>
      <c r="K11285" s="7" t="n">
        <v>2</v>
      </c>
      <c r="L11285" s="7" t="n">
        <v>28</v>
      </c>
      <c r="M11285" s="13" t="s">
        <v>3</v>
      </c>
      <c r="N11285" s="8" t="n">
        <v>162</v>
      </c>
      <c r="O11285" s="7" t="n">
        <v>3</v>
      </c>
      <c r="P11285" s="7" t="n">
        <v>32927</v>
      </c>
      <c r="Q11285" s="13" t="s">
        <v>3</v>
      </c>
      <c r="R11285" s="7" t="n">
        <v>0</v>
      </c>
      <c r="S11285" s="7" t="n">
        <v>2</v>
      </c>
      <c r="T11285" s="7" t="n">
        <v>2</v>
      </c>
      <c r="U11285" s="7" t="n">
        <v>11</v>
      </c>
      <c r="V11285" s="7" t="n">
        <v>1</v>
      </c>
      <c r="W11285" s="10" t="n">
        <f t="normal" ca="1">A11289</f>
        <v>0</v>
      </c>
    </row>
    <row r="11286" spans="1:7">
      <c r="A11286" t="s">
        <v>4</v>
      </c>
      <c r="B11286" s="4" t="s">
        <v>5</v>
      </c>
      <c r="C11286" s="4" t="s">
        <v>7</v>
      </c>
      <c r="D11286" s="4" t="s">
        <v>10</v>
      </c>
      <c r="E11286" s="4" t="s">
        <v>15</v>
      </c>
    </row>
    <row r="11287" spans="1:7">
      <c r="A11287" t="n">
        <v>107162</v>
      </c>
      <c r="B11287" s="41" t="n">
        <v>58</v>
      </c>
      <c r="C11287" s="7" t="n">
        <v>0</v>
      </c>
      <c r="D11287" s="7" t="n">
        <v>0</v>
      </c>
      <c r="E11287" s="7" t="n">
        <v>1</v>
      </c>
    </row>
    <row r="11288" spans="1:7">
      <c r="A11288" t="s">
        <v>4</v>
      </c>
      <c r="B11288" s="4" t="s">
        <v>5</v>
      </c>
      <c r="C11288" s="4" t="s">
        <v>7</v>
      </c>
      <c r="D11288" s="13" t="s">
        <v>12</v>
      </c>
      <c r="E11288" s="4" t="s">
        <v>5</v>
      </c>
      <c r="F11288" s="4" t="s">
        <v>7</v>
      </c>
      <c r="G11288" s="4" t="s">
        <v>10</v>
      </c>
      <c r="H11288" s="13" t="s">
        <v>13</v>
      </c>
      <c r="I11288" s="4" t="s">
        <v>7</v>
      </c>
      <c r="J11288" s="4" t="s">
        <v>16</v>
      </c>
      <c r="K11288" s="4" t="s">
        <v>7</v>
      </c>
      <c r="L11288" s="4" t="s">
        <v>7</v>
      </c>
      <c r="M11288" s="13" t="s">
        <v>12</v>
      </c>
      <c r="N11288" s="4" t="s">
        <v>5</v>
      </c>
      <c r="O11288" s="4" t="s">
        <v>7</v>
      </c>
      <c r="P11288" s="4" t="s">
        <v>10</v>
      </c>
      <c r="Q11288" s="13" t="s">
        <v>13</v>
      </c>
      <c r="R11288" s="4" t="s">
        <v>7</v>
      </c>
      <c r="S11288" s="4" t="s">
        <v>16</v>
      </c>
      <c r="T11288" s="4" t="s">
        <v>7</v>
      </c>
      <c r="U11288" s="4" t="s">
        <v>7</v>
      </c>
      <c r="V11288" s="4" t="s">
        <v>7</v>
      </c>
      <c r="W11288" s="4" t="s">
        <v>11</v>
      </c>
    </row>
    <row r="11289" spans="1:7">
      <c r="A11289" t="n">
        <v>107170</v>
      </c>
      <c r="B11289" s="9" t="n">
        <v>5</v>
      </c>
      <c r="C11289" s="7" t="n">
        <v>28</v>
      </c>
      <c r="D11289" s="13" t="s">
        <v>3</v>
      </c>
      <c r="E11289" s="8" t="n">
        <v>162</v>
      </c>
      <c r="F11289" s="7" t="n">
        <v>3</v>
      </c>
      <c r="G11289" s="7" t="n">
        <v>32927</v>
      </c>
      <c r="H11289" s="13" t="s">
        <v>3</v>
      </c>
      <c r="I11289" s="7" t="n">
        <v>0</v>
      </c>
      <c r="J11289" s="7" t="n">
        <v>1</v>
      </c>
      <c r="K11289" s="7" t="n">
        <v>3</v>
      </c>
      <c r="L11289" s="7" t="n">
        <v>28</v>
      </c>
      <c r="M11289" s="13" t="s">
        <v>3</v>
      </c>
      <c r="N11289" s="8" t="n">
        <v>162</v>
      </c>
      <c r="O11289" s="7" t="n">
        <v>3</v>
      </c>
      <c r="P11289" s="7" t="n">
        <v>32927</v>
      </c>
      <c r="Q11289" s="13" t="s">
        <v>3</v>
      </c>
      <c r="R11289" s="7" t="n">
        <v>0</v>
      </c>
      <c r="S11289" s="7" t="n">
        <v>2</v>
      </c>
      <c r="T11289" s="7" t="n">
        <v>3</v>
      </c>
      <c r="U11289" s="7" t="n">
        <v>9</v>
      </c>
      <c r="V11289" s="7" t="n">
        <v>1</v>
      </c>
      <c r="W11289" s="10" t="n">
        <f t="normal" ca="1">A11299</f>
        <v>0</v>
      </c>
    </row>
    <row r="11290" spans="1:7">
      <c r="A11290" t="s">
        <v>4</v>
      </c>
      <c r="B11290" s="4" t="s">
        <v>5</v>
      </c>
      <c r="C11290" s="4" t="s">
        <v>7</v>
      </c>
      <c r="D11290" s="13" t="s">
        <v>12</v>
      </c>
      <c r="E11290" s="4" t="s">
        <v>5</v>
      </c>
      <c r="F11290" s="4" t="s">
        <v>10</v>
      </c>
      <c r="G11290" s="4" t="s">
        <v>7</v>
      </c>
      <c r="H11290" s="4" t="s">
        <v>7</v>
      </c>
      <c r="I11290" s="4" t="s">
        <v>8</v>
      </c>
      <c r="J11290" s="13" t="s">
        <v>13</v>
      </c>
      <c r="K11290" s="4" t="s">
        <v>7</v>
      </c>
      <c r="L11290" s="4" t="s">
        <v>7</v>
      </c>
      <c r="M11290" s="13" t="s">
        <v>12</v>
      </c>
      <c r="N11290" s="4" t="s">
        <v>5</v>
      </c>
      <c r="O11290" s="4" t="s">
        <v>7</v>
      </c>
      <c r="P11290" s="13" t="s">
        <v>13</v>
      </c>
      <c r="Q11290" s="4" t="s">
        <v>7</v>
      </c>
      <c r="R11290" s="4" t="s">
        <v>16</v>
      </c>
      <c r="S11290" s="4" t="s">
        <v>7</v>
      </c>
      <c r="T11290" s="4" t="s">
        <v>7</v>
      </c>
      <c r="U11290" s="4" t="s">
        <v>7</v>
      </c>
      <c r="V11290" s="13" t="s">
        <v>12</v>
      </c>
      <c r="W11290" s="4" t="s">
        <v>5</v>
      </c>
      <c r="X11290" s="4" t="s">
        <v>7</v>
      </c>
      <c r="Y11290" s="13" t="s">
        <v>13</v>
      </c>
      <c r="Z11290" s="4" t="s">
        <v>7</v>
      </c>
      <c r="AA11290" s="4" t="s">
        <v>16</v>
      </c>
      <c r="AB11290" s="4" t="s">
        <v>7</v>
      </c>
      <c r="AC11290" s="4" t="s">
        <v>7</v>
      </c>
      <c r="AD11290" s="4" t="s">
        <v>7</v>
      </c>
      <c r="AE11290" s="4" t="s">
        <v>11</v>
      </c>
    </row>
    <row r="11291" spans="1:7">
      <c r="A11291" t="n">
        <v>107199</v>
      </c>
      <c r="B11291" s="9" t="n">
        <v>5</v>
      </c>
      <c r="C11291" s="7" t="n">
        <v>28</v>
      </c>
      <c r="D11291" s="13" t="s">
        <v>3</v>
      </c>
      <c r="E11291" s="46" t="n">
        <v>47</v>
      </c>
      <c r="F11291" s="7" t="n">
        <v>61456</v>
      </c>
      <c r="G11291" s="7" t="n">
        <v>2</v>
      </c>
      <c r="H11291" s="7" t="n">
        <v>0</v>
      </c>
      <c r="I11291" s="7" t="s">
        <v>273</v>
      </c>
      <c r="J11291" s="13" t="s">
        <v>3</v>
      </c>
      <c r="K11291" s="7" t="n">
        <v>8</v>
      </c>
      <c r="L11291" s="7" t="n">
        <v>28</v>
      </c>
      <c r="M11291" s="13" t="s">
        <v>3</v>
      </c>
      <c r="N11291" s="35" t="n">
        <v>74</v>
      </c>
      <c r="O11291" s="7" t="n">
        <v>65</v>
      </c>
      <c r="P11291" s="13" t="s">
        <v>3</v>
      </c>
      <c r="Q11291" s="7" t="n">
        <v>0</v>
      </c>
      <c r="R11291" s="7" t="n">
        <v>1</v>
      </c>
      <c r="S11291" s="7" t="n">
        <v>3</v>
      </c>
      <c r="T11291" s="7" t="n">
        <v>9</v>
      </c>
      <c r="U11291" s="7" t="n">
        <v>28</v>
      </c>
      <c r="V11291" s="13" t="s">
        <v>3</v>
      </c>
      <c r="W11291" s="35" t="n">
        <v>74</v>
      </c>
      <c r="X11291" s="7" t="n">
        <v>65</v>
      </c>
      <c r="Y11291" s="13" t="s">
        <v>3</v>
      </c>
      <c r="Z11291" s="7" t="n">
        <v>0</v>
      </c>
      <c r="AA11291" s="7" t="n">
        <v>2</v>
      </c>
      <c r="AB11291" s="7" t="n">
        <v>3</v>
      </c>
      <c r="AC11291" s="7" t="n">
        <v>9</v>
      </c>
      <c r="AD11291" s="7" t="n">
        <v>1</v>
      </c>
      <c r="AE11291" s="10" t="n">
        <f t="normal" ca="1">A11295</f>
        <v>0</v>
      </c>
    </row>
    <row r="11292" spans="1:7">
      <c r="A11292" t="s">
        <v>4</v>
      </c>
      <c r="B11292" s="4" t="s">
        <v>5</v>
      </c>
      <c r="C11292" s="4" t="s">
        <v>10</v>
      </c>
      <c r="D11292" s="4" t="s">
        <v>7</v>
      </c>
      <c r="E11292" s="4" t="s">
        <v>7</v>
      </c>
      <c r="F11292" s="4" t="s">
        <v>8</v>
      </c>
    </row>
    <row r="11293" spans="1:7">
      <c r="A11293" t="n">
        <v>107247</v>
      </c>
      <c r="B11293" s="46" t="n">
        <v>47</v>
      </c>
      <c r="C11293" s="7" t="n">
        <v>61456</v>
      </c>
      <c r="D11293" s="7" t="n">
        <v>0</v>
      </c>
      <c r="E11293" s="7" t="n">
        <v>0</v>
      </c>
      <c r="F11293" s="7" t="s">
        <v>220</v>
      </c>
    </row>
    <row r="11294" spans="1:7">
      <c r="A11294" t="s">
        <v>4</v>
      </c>
      <c r="B11294" s="4" t="s">
        <v>5</v>
      </c>
      <c r="C11294" s="4" t="s">
        <v>7</v>
      </c>
      <c r="D11294" s="4" t="s">
        <v>10</v>
      </c>
      <c r="E11294" s="4" t="s">
        <v>15</v>
      </c>
    </row>
    <row r="11295" spans="1:7">
      <c r="A11295" t="n">
        <v>107260</v>
      </c>
      <c r="B11295" s="41" t="n">
        <v>58</v>
      </c>
      <c r="C11295" s="7" t="n">
        <v>0</v>
      </c>
      <c r="D11295" s="7" t="n">
        <v>300</v>
      </c>
      <c r="E11295" s="7" t="n">
        <v>1</v>
      </c>
    </row>
    <row r="11296" spans="1:7">
      <c r="A11296" t="s">
        <v>4</v>
      </c>
      <c r="B11296" s="4" t="s">
        <v>5</v>
      </c>
      <c r="C11296" s="4" t="s">
        <v>7</v>
      </c>
      <c r="D11296" s="4" t="s">
        <v>10</v>
      </c>
    </row>
    <row r="11297" spans="1:31">
      <c r="A11297" t="n">
        <v>107268</v>
      </c>
      <c r="B11297" s="41" t="n">
        <v>58</v>
      </c>
      <c r="C11297" s="7" t="n">
        <v>255</v>
      </c>
      <c r="D11297" s="7" t="n">
        <v>0</v>
      </c>
    </row>
    <row r="11298" spans="1:31">
      <c r="A11298" t="s">
        <v>4</v>
      </c>
      <c r="B11298" s="4" t="s">
        <v>5</v>
      </c>
      <c r="C11298" s="4" t="s">
        <v>7</v>
      </c>
      <c r="D11298" s="4" t="s">
        <v>7</v>
      </c>
      <c r="E11298" s="4" t="s">
        <v>7</v>
      </c>
      <c r="F11298" s="4" t="s">
        <v>7</v>
      </c>
    </row>
    <row r="11299" spans="1:31">
      <c r="A11299" t="n">
        <v>107272</v>
      </c>
      <c r="B11299" s="15" t="n">
        <v>14</v>
      </c>
      <c r="C11299" s="7" t="n">
        <v>0</v>
      </c>
      <c r="D11299" s="7" t="n">
        <v>0</v>
      </c>
      <c r="E11299" s="7" t="n">
        <v>0</v>
      </c>
      <c r="F11299" s="7" t="n">
        <v>64</v>
      </c>
    </row>
    <row r="11300" spans="1:31">
      <c r="A11300" t="s">
        <v>4</v>
      </c>
      <c r="B11300" s="4" t="s">
        <v>5</v>
      </c>
      <c r="C11300" s="4" t="s">
        <v>7</v>
      </c>
      <c r="D11300" s="4" t="s">
        <v>10</v>
      </c>
    </row>
    <row r="11301" spans="1:31">
      <c r="A11301" t="n">
        <v>107277</v>
      </c>
      <c r="B11301" s="36" t="n">
        <v>22</v>
      </c>
      <c r="C11301" s="7" t="n">
        <v>0</v>
      </c>
      <c r="D11301" s="7" t="n">
        <v>32927</v>
      </c>
    </row>
    <row r="11302" spans="1:31">
      <c r="A11302" t="s">
        <v>4</v>
      </c>
      <c r="B11302" s="4" t="s">
        <v>5</v>
      </c>
      <c r="C11302" s="4" t="s">
        <v>7</v>
      </c>
      <c r="D11302" s="4" t="s">
        <v>10</v>
      </c>
    </row>
    <row r="11303" spans="1:31">
      <c r="A11303" t="n">
        <v>107281</v>
      </c>
      <c r="B11303" s="41" t="n">
        <v>58</v>
      </c>
      <c r="C11303" s="7" t="n">
        <v>5</v>
      </c>
      <c r="D11303" s="7" t="n">
        <v>300</v>
      </c>
    </row>
    <row r="11304" spans="1:31">
      <c r="A11304" t="s">
        <v>4</v>
      </c>
      <c r="B11304" s="4" t="s">
        <v>5</v>
      </c>
      <c r="C11304" s="4" t="s">
        <v>15</v>
      </c>
      <c r="D11304" s="4" t="s">
        <v>10</v>
      </c>
    </row>
    <row r="11305" spans="1:31">
      <c r="A11305" t="n">
        <v>107285</v>
      </c>
      <c r="B11305" s="47" t="n">
        <v>103</v>
      </c>
      <c r="C11305" s="7" t="n">
        <v>0</v>
      </c>
      <c r="D11305" s="7" t="n">
        <v>300</v>
      </c>
    </row>
    <row r="11306" spans="1:31">
      <c r="A11306" t="s">
        <v>4</v>
      </c>
      <c r="B11306" s="4" t="s">
        <v>5</v>
      </c>
      <c r="C11306" s="4" t="s">
        <v>7</v>
      </c>
    </row>
    <row r="11307" spans="1:31">
      <c r="A11307" t="n">
        <v>107292</v>
      </c>
      <c r="B11307" s="48" t="n">
        <v>64</v>
      </c>
      <c r="C11307" s="7" t="n">
        <v>7</v>
      </c>
    </row>
    <row r="11308" spans="1:31">
      <c r="A11308" t="s">
        <v>4</v>
      </c>
      <c r="B11308" s="4" t="s">
        <v>5</v>
      </c>
      <c r="C11308" s="4" t="s">
        <v>7</v>
      </c>
      <c r="D11308" s="4" t="s">
        <v>10</v>
      </c>
    </row>
    <row r="11309" spans="1:31">
      <c r="A11309" t="n">
        <v>107294</v>
      </c>
      <c r="B11309" s="49" t="n">
        <v>72</v>
      </c>
      <c r="C11309" s="7" t="n">
        <v>5</v>
      </c>
      <c r="D11309" s="7" t="n">
        <v>0</v>
      </c>
    </row>
    <row r="11310" spans="1:31">
      <c r="A11310" t="s">
        <v>4</v>
      </c>
      <c r="B11310" s="4" t="s">
        <v>5</v>
      </c>
      <c r="C11310" s="4" t="s">
        <v>7</v>
      </c>
      <c r="D11310" s="13" t="s">
        <v>12</v>
      </c>
      <c r="E11310" s="4" t="s">
        <v>5</v>
      </c>
      <c r="F11310" s="4" t="s">
        <v>7</v>
      </c>
      <c r="G11310" s="4" t="s">
        <v>10</v>
      </c>
      <c r="H11310" s="13" t="s">
        <v>13</v>
      </c>
      <c r="I11310" s="4" t="s">
        <v>7</v>
      </c>
      <c r="J11310" s="4" t="s">
        <v>16</v>
      </c>
      <c r="K11310" s="4" t="s">
        <v>7</v>
      </c>
      <c r="L11310" s="4" t="s">
        <v>7</v>
      </c>
      <c r="M11310" s="4" t="s">
        <v>11</v>
      </c>
    </row>
    <row r="11311" spans="1:31">
      <c r="A11311" t="n">
        <v>107298</v>
      </c>
      <c r="B11311" s="9" t="n">
        <v>5</v>
      </c>
      <c r="C11311" s="7" t="n">
        <v>28</v>
      </c>
      <c r="D11311" s="13" t="s">
        <v>3</v>
      </c>
      <c r="E11311" s="8" t="n">
        <v>162</v>
      </c>
      <c r="F11311" s="7" t="n">
        <v>4</v>
      </c>
      <c r="G11311" s="7" t="n">
        <v>32927</v>
      </c>
      <c r="H11311" s="13" t="s">
        <v>3</v>
      </c>
      <c r="I11311" s="7" t="n">
        <v>0</v>
      </c>
      <c r="J11311" s="7" t="n">
        <v>1</v>
      </c>
      <c r="K11311" s="7" t="n">
        <v>2</v>
      </c>
      <c r="L11311" s="7" t="n">
        <v>1</v>
      </c>
      <c r="M11311" s="10" t="n">
        <f t="normal" ca="1">A11317</f>
        <v>0</v>
      </c>
    </row>
    <row r="11312" spans="1:31">
      <c r="A11312" t="s">
        <v>4</v>
      </c>
      <c r="B11312" s="4" t="s">
        <v>5</v>
      </c>
      <c r="C11312" s="4" t="s">
        <v>7</v>
      </c>
      <c r="D11312" s="4" t="s">
        <v>8</v>
      </c>
    </row>
    <row r="11313" spans="1:13">
      <c r="A11313" t="n">
        <v>107315</v>
      </c>
      <c r="B11313" s="6" t="n">
        <v>2</v>
      </c>
      <c r="C11313" s="7" t="n">
        <v>10</v>
      </c>
      <c r="D11313" s="7" t="s">
        <v>274</v>
      </c>
    </row>
    <row r="11314" spans="1:13">
      <c r="A11314" t="s">
        <v>4</v>
      </c>
      <c r="B11314" s="4" t="s">
        <v>5</v>
      </c>
      <c r="C11314" s="4" t="s">
        <v>10</v>
      </c>
    </row>
    <row r="11315" spans="1:13">
      <c r="A11315" t="n">
        <v>107332</v>
      </c>
      <c r="B11315" s="27" t="n">
        <v>16</v>
      </c>
      <c r="C11315" s="7" t="n">
        <v>0</v>
      </c>
    </row>
    <row r="11316" spans="1:13">
      <c r="A11316" t="s">
        <v>4</v>
      </c>
      <c r="B11316" s="4" t="s">
        <v>5</v>
      </c>
      <c r="C11316" s="4" t="s">
        <v>10</v>
      </c>
      <c r="D11316" s="4" t="s">
        <v>15</v>
      </c>
      <c r="E11316" s="4" t="s">
        <v>15</v>
      </c>
      <c r="F11316" s="4" t="s">
        <v>15</v>
      </c>
      <c r="G11316" s="4" t="s">
        <v>15</v>
      </c>
    </row>
    <row r="11317" spans="1:13">
      <c r="A11317" t="n">
        <v>107335</v>
      </c>
      <c r="B11317" s="26" t="n">
        <v>46</v>
      </c>
      <c r="C11317" s="7" t="n">
        <v>61456</v>
      </c>
      <c r="D11317" s="7" t="n">
        <v>14.5699996948242</v>
      </c>
      <c r="E11317" s="7" t="n">
        <v>4.01000022888184</v>
      </c>
      <c r="F11317" s="7" t="n">
        <v>-6.5</v>
      </c>
      <c r="G11317" s="7" t="n">
        <v>159.800003051758</v>
      </c>
    </row>
    <row r="11318" spans="1:13">
      <c r="A11318" t="s">
        <v>4</v>
      </c>
      <c r="B11318" s="4" t="s">
        <v>5</v>
      </c>
      <c r="C11318" s="4" t="s">
        <v>7</v>
      </c>
      <c r="D11318" s="4" t="s">
        <v>7</v>
      </c>
      <c r="E11318" s="4" t="s">
        <v>15</v>
      </c>
      <c r="F11318" s="4" t="s">
        <v>15</v>
      </c>
      <c r="G11318" s="4" t="s">
        <v>15</v>
      </c>
      <c r="H11318" s="4" t="s">
        <v>10</v>
      </c>
      <c r="I11318" s="4" t="s">
        <v>7</v>
      </c>
    </row>
    <row r="11319" spans="1:13">
      <c r="A11319" t="n">
        <v>107354</v>
      </c>
      <c r="B11319" s="54" t="n">
        <v>45</v>
      </c>
      <c r="C11319" s="7" t="n">
        <v>4</v>
      </c>
      <c r="D11319" s="7" t="n">
        <v>3</v>
      </c>
      <c r="E11319" s="7" t="n">
        <v>7</v>
      </c>
      <c r="F11319" s="7" t="n">
        <v>17.4599990844727</v>
      </c>
      <c r="G11319" s="7" t="n">
        <v>0</v>
      </c>
      <c r="H11319" s="7" t="n">
        <v>0</v>
      </c>
      <c r="I11319" s="7" t="n">
        <v>0</v>
      </c>
    </row>
    <row r="11320" spans="1:13">
      <c r="A11320" t="s">
        <v>4</v>
      </c>
      <c r="B11320" s="4" t="s">
        <v>5</v>
      </c>
      <c r="C11320" s="4" t="s">
        <v>7</v>
      </c>
      <c r="D11320" s="4" t="s">
        <v>8</v>
      </c>
    </row>
    <row r="11321" spans="1:13">
      <c r="A11321" t="n">
        <v>107372</v>
      </c>
      <c r="B11321" s="6" t="n">
        <v>2</v>
      </c>
      <c r="C11321" s="7" t="n">
        <v>10</v>
      </c>
      <c r="D11321" s="7" t="s">
        <v>393</v>
      </c>
    </row>
    <row r="11322" spans="1:13">
      <c r="A11322" t="s">
        <v>4</v>
      </c>
      <c r="B11322" s="4" t="s">
        <v>5</v>
      </c>
      <c r="C11322" s="4" t="s">
        <v>10</v>
      </c>
    </row>
    <row r="11323" spans="1:13">
      <c r="A11323" t="n">
        <v>107387</v>
      </c>
      <c r="B11323" s="27" t="n">
        <v>16</v>
      </c>
      <c r="C11323" s="7" t="n">
        <v>0</v>
      </c>
    </row>
    <row r="11324" spans="1:13">
      <c r="A11324" t="s">
        <v>4</v>
      </c>
      <c r="B11324" s="4" t="s">
        <v>5</v>
      </c>
      <c r="C11324" s="4" t="s">
        <v>7</v>
      </c>
      <c r="D11324" s="4" t="s">
        <v>10</v>
      </c>
    </row>
    <row r="11325" spans="1:13">
      <c r="A11325" t="n">
        <v>107390</v>
      </c>
      <c r="B11325" s="41" t="n">
        <v>58</v>
      </c>
      <c r="C11325" s="7" t="n">
        <v>105</v>
      </c>
      <c r="D11325" s="7" t="n">
        <v>300</v>
      </c>
    </row>
    <row r="11326" spans="1:13">
      <c r="A11326" t="s">
        <v>4</v>
      </c>
      <c r="B11326" s="4" t="s">
        <v>5</v>
      </c>
      <c r="C11326" s="4" t="s">
        <v>15</v>
      </c>
      <c r="D11326" s="4" t="s">
        <v>10</v>
      </c>
    </row>
    <row r="11327" spans="1:13">
      <c r="A11327" t="n">
        <v>107394</v>
      </c>
      <c r="B11327" s="47" t="n">
        <v>103</v>
      </c>
      <c r="C11327" s="7" t="n">
        <v>1</v>
      </c>
      <c r="D11327" s="7" t="n">
        <v>300</v>
      </c>
    </row>
    <row r="11328" spans="1:13">
      <c r="A11328" t="s">
        <v>4</v>
      </c>
      <c r="B11328" s="4" t="s">
        <v>5</v>
      </c>
      <c r="C11328" s="4" t="s">
        <v>7</v>
      </c>
      <c r="D11328" s="4" t="s">
        <v>10</v>
      </c>
    </row>
    <row r="11329" spans="1:9">
      <c r="A11329" t="n">
        <v>107401</v>
      </c>
      <c r="B11329" s="49" t="n">
        <v>72</v>
      </c>
      <c r="C11329" s="7" t="n">
        <v>4</v>
      </c>
      <c r="D11329" s="7" t="n">
        <v>0</v>
      </c>
    </row>
    <row r="11330" spans="1:9">
      <c r="A11330" t="s">
        <v>4</v>
      </c>
      <c r="B11330" s="4" t="s">
        <v>5</v>
      </c>
      <c r="C11330" s="4" t="s">
        <v>16</v>
      </c>
    </row>
    <row r="11331" spans="1:9">
      <c r="A11331" t="n">
        <v>107405</v>
      </c>
      <c r="B11331" s="62" t="n">
        <v>15</v>
      </c>
      <c r="C11331" s="7" t="n">
        <v>1073741824</v>
      </c>
    </row>
    <row r="11332" spans="1:9">
      <c r="A11332" t="s">
        <v>4</v>
      </c>
      <c r="B11332" s="4" t="s">
        <v>5</v>
      </c>
      <c r="C11332" s="4" t="s">
        <v>7</v>
      </c>
    </row>
    <row r="11333" spans="1:9">
      <c r="A11333" t="n">
        <v>107410</v>
      </c>
      <c r="B11333" s="48" t="n">
        <v>64</v>
      </c>
      <c r="C11333" s="7" t="n">
        <v>3</v>
      </c>
    </row>
    <row r="11334" spans="1:9">
      <c r="A11334" t="s">
        <v>4</v>
      </c>
      <c r="B11334" s="4" t="s">
        <v>5</v>
      </c>
      <c r="C11334" s="4" t="s">
        <v>7</v>
      </c>
    </row>
    <row r="11335" spans="1:9">
      <c r="A11335" t="n">
        <v>107412</v>
      </c>
      <c r="B11335" s="35" t="n">
        <v>74</v>
      </c>
      <c r="C11335" s="7" t="n">
        <v>67</v>
      </c>
    </row>
    <row r="11336" spans="1:9">
      <c r="A11336" t="s">
        <v>4</v>
      </c>
      <c r="B11336" s="4" t="s">
        <v>5</v>
      </c>
      <c r="C11336" s="4" t="s">
        <v>7</v>
      </c>
      <c r="D11336" s="4" t="s">
        <v>7</v>
      </c>
      <c r="E11336" s="4" t="s">
        <v>10</v>
      </c>
    </row>
    <row r="11337" spans="1:9">
      <c r="A11337" t="n">
        <v>107414</v>
      </c>
      <c r="B11337" s="54" t="n">
        <v>45</v>
      </c>
      <c r="C11337" s="7" t="n">
        <v>8</v>
      </c>
      <c r="D11337" s="7" t="n">
        <v>1</v>
      </c>
      <c r="E11337" s="7" t="n">
        <v>0</v>
      </c>
    </row>
    <row r="11338" spans="1:9">
      <c r="A11338" t="s">
        <v>4</v>
      </c>
      <c r="B11338" s="4" t="s">
        <v>5</v>
      </c>
      <c r="C11338" s="4" t="s">
        <v>10</v>
      </c>
    </row>
    <row r="11339" spans="1:9">
      <c r="A11339" t="n">
        <v>107419</v>
      </c>
      <c r="B11339" s="14" t="n">
        <v>13</v>
      </c>
      <c r="C11339" s="7" t="n">
        <v>6409</v>
      </c>
    </row>
    <row r="11340" spans="1:9">
      <c r="A11340" t="s">
        <v>4</v>
      </c>
      <c r="B11340" s="4" t="s">
        <v>5</v>
      </c>
      <c r="C11340" s="4" t="s">
        <v>10</v>
      </c>
    </row>
    <row r="11341" spans="1:9">
      <c r="A11341" t="n">
        <v>107422</v>
      </c>
      <c r="B11341" s="14" t="n">
        <v>13</v>
      </c>
      <c r="C11341" s="7" t="n">
        <v>6408</v>
      </c>
    </row>
    <row r="11342" spans="1:9">
      <c r="A11342" t="s">
        <v>4</v>
      </c>
      <c r="B11342" s="4" t="s">
        <v>5</v>
      </c>
      <c r="C11342" s="4" t="s">
        <v>10</v>
      </c>
    </row>
    <row r="11343" spans="1:9">
      <c r="A11343" t="n">
        <v>107425</v>
      </c>
      <c r="B11343" s="11" t="n">
        <v>12</v>
      </c>
      <c r="C11343" s="7" t="n">
        <v>6464</v>
      </c>
    </row>
    <row r="11344" spans="1:9">
      <c r="A11344" t="s">
        <v>4</v>
      </c>
      <c r="B11344" s="4" t="s">
        <v>5</v>
      </c>
      <c r="C11344" s="4" t="s">
        <v>10</v>
      </c>
    </row>
    <row r="11345" spans="1:5">
      <c r="A11345" t="n">
        <v>107428</v>
      </c>
      <c r="B11345" s="14" t="n">
        <v>13</v>
      </c>
      <c r="C11345" s="7" t="n">
        <v>6465</v>
      </c>
    </row>
    <row r="11346" spans="1:5">
      <c r="A11346" t="s">
        <v>4</v>
      </c>
      <c r="B11346" s="4" t="s">
        <v>5</v>
      </c>
      <c r="C11346" s="4" t="s">
        <v>10</v>
      </c>
    </row>
    <row r="11347" spans="1:5">
      <c r="A11347" t="n">
        <v>107431</v>
      </c>
      <c r="B11347" s="14" t="n">
        <v>13</v>
      </c>
      <c r="C11347" s="7" t="n">
        <v>6466</v>
      </c>
    </row>
    <row r="11348" spans="1:5">
      <c r="A11348" t="s">
        <v>4</v>
      </c>
      <c r="B11348" s="4" t="s">
        <v>5</v>
      </c>
      <c r="C11348" s="4" t="s">
        <v>10</v>
      </c>
    </row>
    <row r="11349" spans="1:5">
      <c r="A11349" t="n">
        <v>107434</v>
      </c>
      <c r="B11349" s="14" t="n">
        <v>13</v>
      </c>
      <c r="C11349" s="7" t="n">
        <v>6467</v>
      </c>
    </row>
    <row r="11350" spans="1:5">
      <c r="A11350" t="s">
        <v>4</v>
      </c>
      <c r="B11350" s="4" t="s">
        <v>5</v>
      </c>
      <c r="C11350" s="4" t="s">
        <v>10</v>
      </c>
    </row>
    <row r="11351" spans="1:5">
      <c r="A11351" t="n">
        <v>107437</v>
      </c>
      <c r="B11351" s="14" t="n">
        <v>13</v>
      </c>
      <c r="C11351" s="7" t="n">
        <v>6468</v>
      </c>
    </row>
    <row r="11352" spans="1:5">
      <c r="A11352" t="s">
        <v>4</v>
      </c>
      <c r="B11352" s="4" t="s">
        <v>5</v>
      </c>
      <c r="C11352" s="4" t="s">
        <v>10</v>
      </c>
    </row>
    <row r="11353" spans="1:5">
      <c r="A11353" t="n">
        <v>107440</v>
      </c>
      <c r="B11353" s="14" t="n">
        <v>13</v>
      </c>
      <c r="C11353" s="7" t="n">
        <v>6469</v>
      </c>
    </row>
    <row r="11354" spans="1:5">
      <c r="A11354" t="s">
        <v>4</v>
      </c>
      <c r="B11354" s="4" t="s">
        <v>5</v>
      </c>
      <c r="C11354" s="4" t="s">
        <v>10</v>
      </c>
    </row>
    <row r="11355" spans="1:5">
      <c r="A11355" t="n">
        <v>107443</v>
      </c>
      <c r="B11355" s="14" t="n">
        <v>13</v>
      </c>
      <c r="C11355" s="7" t="n">
        <v>6470</v>
      </c>
    </row>
    <row r="11356" spans="1:5">
      <c r="A11356" t="s">
        <v>4</v>
      </c>
      <c r="B11356" s="4" t="s">
        <v>5</v>
      </c>
      <c r="C11356" s="4" t="s">
        <v>10</v>
      </c>
    </row>
    <row r="11357" spans="1:5">
      <c r="A11357" t="n">
        <v>107446</v>
      </c>
      <c r="B11357" s="14" t="n">
        <v>13</v>
      </c>
      <c r="C11357" s="7" t="n">
        <v>6471</v>
      </c>
    </row>
    <row r="11358" spans="1:5">
      <c r="A11358" t="s">
        <v>4</v>
      </c>
      <c r="B11358" s="4" t="s">
        <v>5</v>
      </c>
      <c r="C11358" s="4" t="s">
        <v>7</v>
      </c>
    </row>
    <row r="11359" spans="1:5">
      <c r="A11359" t="n">
        <v>107449</v>
      </c>
      <c r="B11359" s="35" t="n">
        <v>74</v>
      </c>
      <c r="C11359" s="7" t="n">
        <v>18</v>
      </c>
    </row>
    <row r="11360" spans="1:5">
      <c r="A11360" t="s">
        <v>4</v>
      </c>
      <c r="B11360" s="4" t="s">
        <v>5</v>
      </c>
      <c r="C11360" s="4" t="s">
        <v>7</v>
      </c>
    </row>
    <row r="11361" spans="1:3">
      <c r="A11361" t="n">
        <v>107451</v>
      </c>
      <c r="B11361" s="35" t="n">
        <v>74</v>
      </c>
      <c r="C11361" s="7" t="n">
        <v>45</v>
      </c>
    </row>
    <row r="11362" spans="1:3">
      <c r="A11362" t="s">
        <v>4</v>
      </c>
      <c r="B11362" s="4" t="s">
        <v>5</v>
      </c>
      <c r="C11362" s="4" t="s">
        <v>10</v>
      </c>
    </row>
    <row r="11363" spans="1:3">
      <c r="A11363" t="n">
        <v>107453</v>
      </c>
      <c r="B11363" s="27" t="n">
        <v>16</v>
      </c>
      <c r="C11363" s="7" t="n">
        <v>0</v>
      </c>
    </row>
    <row r="11364" spans="1:3">
      <c r="A11364" t="s">
        <v>4</v>
      </c>
      <c r="B11364" s="4" t="s">
        <v>5</v>
      </c>
      <c r="C11364" s="4" t="s">
        <v>7</v>
      </c>
      <c r="D11364" s="4" t="s">
        <v>7</v>
      </c>
      <c r="E11364" s="4" t="s">
        <v>7</v>
      </c>
      <c r="F11364" s="4" t="s">
        <v>7</v>
      </c>
    </row>
    <row r="11365" spans="1:3">
      <c r="A11365" t="n">
        <v>107456</v>
      </c>
      <c r="B11365" s="15" t="n">
        <v>14</v>
      </c>
      <c r="C11365" s="7" t="n">
        <v>0</v>
      </c>
      <c r="D11365" s="7" t="n">
        <v>8</v>
      </c>
      <c r="E11365" s="7" t="n">
        <v>0</v>
      </c>
      <c r="F11365" s="7" t="n">
        <v>0</v>
      </c>
    </row>
    <row r="11366" spans="1:3">
      <c r="A11366" t="s">
        <v>4</v>
      </c>
      <c r="B11366" s="4" t="s">
        <v>5</v>
      </c>
      <c r="C11366" s="4" t="s">
        <v>7</v>
      </c>
      <c r="D11366" s="4" t="s">
        <v>8</v>
      </c>
    </row>
    <row r="11367" spans="1:3">
      <c r="A11367" t="n">
        <v>107461</v>
      </c>
      <c r="B11367" s="6" t="n">
        <v>2</v>
      </c>
      <c r="C11367" s="7" t="n">
        <v>11</v>
      </c>
      <c r="D11367" s="7" t="s">
        <v>19</v>
      </c>
    </row>
    <row r="11368" spans="1:3">
      <c r="A11368" t="s">
        <v>4</v>
      </c>
      <c r="B11368" s="4" t="s">
        <v>5</v>
      </c>
      <c r="C11368" s="4" t="s">
        <v>10</v>
      </c>
    </row>
    <row r="11369" spans="1:3">
      <c r="A11369" t="n">
        <v>107475</v>
      </c>
      <c r="B11369" s="27" t="n">
        <v>16</v>
      </c>
      <c r="C11369" s="7" t="n">
        <v>0</v>
      </c>
    </row>
    <row r="11370" spans="1:3">
      <c r="A11370" t="s">
        <v>4</v>
      </c>
      <c r="B11370" s="4" t="s">
        <v>5</v>
      </c>
      <c r="C11370" s="4" t="s">
        <v>7</v>
      </c>
      <c r="D11370" s="4" t="s">
        <v>8</v>
      </c>
    </row>
    <row r="11371" spans="1:3">
      <c r="A11371" t="n">
        <v>107478</v>
      </c>
      <c r="B11371" s="6" t="n">
        <v>2</v>
      </c>
      <c r="C11371" s="7" t="n">
        <v>11</v>
      </c>
      <c r="D11371" s="7" t="s">
        <v>394</v>
      </c>
    </row>
    <row r="11372" spans="1:3">
      <c r="A11372" t="s">
        <v>4</v>
      </c>
      <c r="B11372" s="4" t="s">
        <v>5</v>
      </c>
      <c r="C11372" s="4" t="s">
        <v>10</v>
      </c>
    </row>
    <row r="11373" spans="1:3">
      <c r="A11373" t="n">
        <v>107487</v>
      </c>
      <c r="B11373" s="27" t="n">
        <v>16</v>
      </c>
      <c r="C11373" s="7" t="n">
        <v>0</v>
      </c>
    </row>
    <row r="11374" spans="1:3">
      <c r="A11374" t="s">
        <v>4</v>
      </c>
      <c r="B11374" s="4" t="s">
        <v>5</v>
      </c>
      <c r="C11374" s="4" t="s">
        <v>16</v>
      </c>
    </row>
    <row r="11375" spans="1:3">
      <c r="A11375" t="n">
        <v>107490</v>
      </c>
      <c r="B11375" s="62" t="n">
        <v>15</v>
      </c>
      <c r="C11375" s="7" t="n">
        <v>2048</v>
      </c>
    </row>
    <row r="11376" spans="1:3">
      <c r="A11376" t="s">
        <v>4</v>
      </c>
      <c r="B11376" s="4" t="s">
        <v>5</v>
      </c>
      <c r="C11376" s="4" t="s">
        <v>7</v>
      </c>
      <c r="D11376" s="4" t="s">
        <v>8</v>
      </c>
    </row>
    <row r="11377" spans="1:6">
      <c r="A11377" t="n">
        <v>107495</v>
      </c>
      <c r="B11377" s="6" t="n">
        <v>2</v>
      </c>
      <c r="C11377" s="7" t="n">
        <v>10</v>
      </c>
      <c r="D11377" s="7" t="s">
        <v>395</v>
      </c>
    </row>
    <row r="11378" spans="1:6">
      <c r="A11378" t="s">
        <v>4</v>
      </c>
      <c r="B11378" s="4" t="s">
        <v>5</v>
      </c>
      <c r="C11378" s="4" t="s">
        <v>10</v>
      </c>
    </row>
    <row r="11379" spans="1:6">
      <c r="A11379" t="n">
        <v>107513</v>
      </c>
      <c r="B11379" s="27" t="n">
        <v>16</v>
      </c>
      <c r="C11379" s="7" t="n">
        <v>0</v>
      </c>
    </row>
    <row r="11380" spans="1:6">
      <c r="A11380" t="s">
        <v>4</v>
      </c>
      <c r="B11380" s="4" t="s">
        <v>5</v>
      </c>
      <c r="C11380" s="4" t="s">
        <v>7</v>
      </c>
      <c r="D11380" s="4" t="s">
        <v>8</v>
      </c>
    </row>
    <row r="11381" spans="1:6">
      <c r="A11381" t="n">
        <v>107516</v>
      </c>
      <c r="B11381" s="6" t="n">
        <v>2</v>
      </c>
      <c r="C11381" s="7" t="n">
        <v>10</v>
      </c>
      <c r="D11381" s="7" t="s">
        <v>396</v>
      </c>
    </row>
    <row r="11382" spans="1:6">
      <c r="A11382" t="s">
        <v>4</v>
      </c>
      <c r="B11382" s="4" t="s">
        <v>5</v>
      </c>
      <c r="C11382" s="4" t="s">
        <v>10</v>
      </c>
    </row>
    <row r="11383" spans="1:6">
      <c r="A11383" t="n">
        <v>107535</v>
      </c>
      <c r="B11383" s="27" t="n">
        <v>16</v>
      </c>
      <c r="C11383" s="7" t="n">
        <v>0</v>
      </c>
    </row>
    <row r="11384" spans="1:6">
      <c r="A11384" t="s">
        <v>4</v>
      </c>
      <c r="B11384" s="4" t="s">
        <v>5</v>
      </c>
      <c r="C11384" s="4" t="s">
        <v>7</v>
      </c>
      <c r="D11384" s="4" t="s">
        <v>10</v>
      </c>
      <c r="E11384" s="4" t="s">
        <v>15</v>
      </c>
    </row>
    <row r="11385" spans="1:6">
      <c r="A11385" t="n">
        <v>107538</v>
      </c>
      <c r="B11385" s="41" t="n">
        <v>58</v>
      </c>
      <c r="C11385" s="7" t="n">
        <v>100</v>
      </c>
      <c r="D11385" s="7" t="n">
        <v>300</v>
      </c>
      <c r="E11385" s="7" t="n">
        <v>1</v>
      </c>
    </row>
    <row r="11386" spans="1:6">
      <c r="A11386" t="s">
        <v>4</v>
      </c>
      <c r="B11386" s="4" t="s">
        <v>5</v>
      </c>
      <c r="C11386" s="4" t="s">
        <v>7</v>
      </c>
      <c r="D11386" s="4" t="s">
        <v>10</v>
      </c>
    </row>
    <row r="11387" spans="1:6">
      <c r="A11387" t="n">
        <v>107546</v>
      </c>
      <c r="B11387" s="41" t="n">
        <v>58</v>
      </c>
      <c r="C11387" s="7" t="n">
        <v>255</v>
      </c>
      <c r="D11387" s="7" t="n">
        <v>0</v>
      </c>
    </row>
    <row r="11388" spans="1:6">
      <c r="A11388" t="s">
        <v>4</v>
      </c>
      <c r="B11388" s="4" t="s">
        <v>5</v>
      </c>
      <c r="C11388" s="4" t="s">
        <v>7</v>
      </c>
    </row>
    <row r="11389" spans="1:6">
      <c r="A11389" t="n">
        <v>107550</v>
      </c>
      <c r="B11389" s="45" t="n">
        <v>23</v>
      </c>
      <c r="C11389" s="7" t="n">
        <v>0</v>
      </c>
    </row>
    <row r="11390" spans="1:6">
      <c r="A11390" t="s">
        <v>4</v>
      </c>
      <c r="B11390" s="4" t="s">
        <v>5</v>
      </c>
    </row>
    <row r="11391" spans="1:6">
      <c r="A11391" t="n">
        <v>107552</v>
      </c>
      <c r="B11391" s="5" t="n">
        <v>1</v>
      </c>
    </row>
    <row r="11392" spans="1:6" s="3" customFormat="1" customHeight="0">
      <c r="A11392" s="3" t="s">
        <v>2</v>
      </c>
      <c r="B11392" s="3" t="s">
        <v>997</v>
      </c>
    </row>
    <row r="11393" spans="1:5">
      <c r="A11393" t="s">
        <v>4</v>
      </c>
      <c r="B11393" s="4" t="s">
        <v>5</v>
      </c>
      <c r="C11393" s="4" t="s">
        <v>7</v>
      </c>
      <c r="D11393" s="4" t="s">
        <v>7</v>
      </c>
      <c r="E11393" s="4" t="s">
        <v>7</v>
      </c>
      <c r="F11393" s="4" t="s">
        <v>7</v>
      </c>
    </row>
    <row r="11394" spans="1:5">
      <c r="A11394" t="n">
        <v>107556</v>
      </c>
      <c r="B11394" s="15" t="n">
        <v>14</v>
      </c>
      <c r="C11394" s="7" t="n">
        <v>2</v>
      </c>
      <c r="D11394" s="7" t="n">
        <v>0</v>
      </c>
      <c r="E11394" s="7" t="n">
        <v>0</v>
      </c>
      <c r="F11394" s="7" t="n">
        <v>0</v>
      </c>
    </row>
    <row r="11395" spans="1:5">
      <c r="A11395" t="s">
        <v>4</v>
      </c>
      <c r="B11395" s="4" t="s">
        <v>5</v>
      </c>
      <c r="C11395" s="4" t="s">
        <v>7</v>
      </c>
      <c r="D11395" s="13" t="s">
        <v>12</v>
      </c>
      <c r="E11395" s="4" t="s">
        <v>5</v>
      </c>
      <c r="F11395" s="4" t="s">
        <v>7</v>
      </c>
      <c r="G11395" s="4" t="s">
        <v>10</v>
      </c>
      <c r="H11395" s="13" t="s">
        <v>13</v>
      </c>
      <c r="I11395" s="4" t="s">
        <v>7</v>
      </c>
      <c r="J11395" s="4" t="s">
        <v>16</v>
      </c>
      <c r="K11395" s="4" t="s">
        <v>7</v>
      </c>
      <c r="L11395" s="4" t="s">
        <v>7</v>
      </c>
      <c r="M11395" s="13" t="s">
        <v>12</v>
      </c>
      <c r="N11395" s="4" t="s">
        <v>5</v>
      </c>
      <c r="O11395" s="4" t="s">
        <v>7</v>
      </c>
      <c r="P11395" s="4" t="s">
        <v>10</v>
      </c>
      <c r="Q11395" s="13" t="s">
        <v>13</v>
      </c>
      <c r="R11395" s="4" t="s">
        <v>7</v>
      </c>
      <c r="S11395" s="4" t="s">
        <v>16</v>
      </c>
      <c r="T11395" s="4" t="s">
        <v>7</v>
      </c>
      <c r="U11395" s="4" t="s">
        <v>7</v>
      </c>
      <c r="V11395" s="4" t="s">
        <v>7</v>
      </c>
      <c r="W11395" s="4" t="s">
        <v>11</v>
      </c>
    </row>
    <row r="11396" spans="1:5">
      <c r="A11396" t="n">
        <v>107561</v>
      </c>
      <c r="B11396" s="9" t="n">
        <v>5</v>
      </c>
      <c r="C11396" s="7" t="n">
        <v>28</v>
      </c>
      <c r="D11396" s="13" t="s">
        <v>3</v>
      </c>
      <c r="E11396" s="8" t="n">
        <v>162</v>
      </c>
      <c r="F11396" s="7" t="n">
        <v>3</v>
      </c>
      <c r="G11396" s="7" t="n">
        <v>32956</v>
      </c>
      <c r="H11396" s="13" t="s">
        <v>3</v>
      </c>
      <c r="I11396" s="7" t="n">
        <v>0</v>
      </c>
      <c r="J11396" s="7" t="n">
        <v>1</v>
      </c>
      <c r="K11396" s="7" t="n">
        <v>2</v>
      </c>
      <c r="L11396" s="7" t="n">
        <v>28</v>
      </c>
      <c r="M11396" s="13" t="s">
        <v>3</v>
      </c>
      <c r="N11396" s="8" t="n">
        <v>162</v>
      </c>
      <c r="O11396" s="7" t="n">
        <v>3</v>
      </c>
      <c r="P11396" s="7" t="n">
        <v>32956</v>
      </c>
      <c r="Q11396" s="13" t="s">
        <v>3</v>
      </c>
      <c r="R11396" s="7" t="n">
        <v>0</v>
      </c>
      <c r="S11396" s="7" t="n">
        <v>2</v>
      </c>
      <c r="T11396" s="7" t="n">
        <v>2</v>
      </c>
      <c r="U11396" s="7" t="n">
        <v>11</v>
      </c>
      <c r="V11396" s="7" t="n">
        <v>1</v>
      </c>
      <c r="W11396" s="10" t="n">
        <f t="normal" ca="1">A11400</f>
        <v>0</v>
      </c>
    </row>
    <row r="11397" spans="1:5">
      <c r="A11397" t="s">
        <v>4</v>
      </c>
      <c r="B11397" s="4" t="s">
        <v>5</v>
      </c>
      <c r="C11397" s="4" t="s">
        <v>7</v>
      </c>
      <c r="D11397" s="4" t="s">
        <v>10</v>
      </c>
      <c r="E11397" s="4" t="s">
        <v>15</v>
      </c>
    </row>
    <row r="11398" spans="1:5">
      <c r="A11398" t="n">
        <v>107590</v>
      </c>
      <c r="B11398" s="41" t="n">
        <v>58</v>
      </c>
      <c r="C11398" s="7" t="n">
        <v>0</v>
      </c>
      <c r="D11398" s="7" t="n">
        <v>0</v>
      </c>
      <c r="E11398" s="7" t="n">
        <v>1</v>
      </c>
    </row>
    <row r="11399" spans="1:5">
      <c r="A11399" t="s">
        <v>4</v>
      </c>
      <c r="B11399" s="4" t="s">
        <v>5</v>
      </c>
      <c r="C11399" s="4" t="s">
        <v>7</v>
      </c>
      <c r="D11399" s="13" t="s">
        <v>12</v>
      </c>
      <c r="E11399" s="4" t="s">
        <v>5</v>
      </c>
      <c r="F11399" s="4" t="s">
        <v>7</v>
      </c>
      <c r="G11399" s="4" t="s">
        <v>10</v>
      </c>
      <c r="H11399" s="13" t="s">
        <v>13</v>
      </c>
      <c r="I11399" s="4" t="s">
        <v>7</v>
      </c>
      <c r="J11399" s="4" t="s">
        <v>16</v>
      </c>
      <c r="K11399" s="4" t="s">
        <v>7</v>
      </c>
      <c r="L11399" s="4" t="s">
        <v>7</v>
      </c>
      <c r="M11399" s="13" t="s">
        <v>12</v>
      </c>
      <c r="N11399" s="4" t="s">
        <v>5</v>
      </c>
      <c r="O11399" s="4" t="s">
        <v>7</v>
      </c>
      <c r="P11399" s="4" t="s">
        <v>10</v>
      </c>
      <c r="Q11399" s="13" t="s">
        <v>13</v>
      </c>
      <c r="R11399" s="4" t="s">
        <v>7</v>
      </c>
      <c r="S11399" s="4" t="s">
        <v>16</v>
      </c>
      <c r="T11399" s="4" t="s">
        <v>7</v>
      </c>
      <c r="U11399" s="4" t="s">
        <v>7</v>
      </c>
      <c r="V11399" s="4" t="s">
        <v>7</v>
      </c>
      <c r="W11399" s="4" t="s">
        <v>11</v>
      </c>
    </row>
    <row r="11400" spans="1:5">
      <c r="A11400" t="n">
        <v>107598</v>
      </c>
      <c r="B11400" s="9" t="n">
        <v>5</v>
      </c>
      <c r="C11400" s="7" t="n">
        <v>28</v>
      </c>
      <c r="D11400" s="13" t="s">
        <v>3</v>
      </c>
      <c r="E11400" s="8" t="n">
        <v>162</v>
      </c>
      <c r="F11400" s="7" t="n">
        <v>3</v>
      </c>
      <c r="G11400" s="7" t="n">
        <v>32956</v>
      </c>
      <c r="H11400" s="13" t="s">
        <v>3</v>
      </c>
      <c r="I11400" s="7" t="n">
        <v>0</v>
      </c>
      <c r="J11400" s="7" t="n">
        <v>1</v>
      </c>
      <c r="K11400" s="7" t="n">
        <v>3</v>
      </c>
      <c r="L11400" s="7" t="n">
        <v>28</v>
      </c>
      <c r="M11400" s="13" t="s">
        <v>3</v>
      </c>
      <c r="N11400" s="8" t="n">
        <v>162</v>
      </c>
      <c r="O11400" s="7" t="n">
        <v>3</v>
      </c>
      <c r="P11400" s="7" t="n">
        <v>32956</v>
      </c>
      <c r="Q11400" s="13" t="s">
        <v>3</v>
      </c>
      <c r="R11400" s="7" t="n">
        <v>0</v>
      </c>
      <c r="S11400" s="7" t="n">
        <v>2</v>
      </c>
      <c r="T11400" s="7" t="n">
        <v>3</v>
      </c>
      <c r="U11400" s="7" t="n">
        <v>9</v>
      </c>
      <c r="V11400" s="7" t="n">
        <v>1</v>
      </c>
      <c r="W11400" s="10" t="n">
        <f t="normal" ca="1">A11410</f>
        <v>0</v>
      </c>
    </row>
    <row r="11401" spans="1:5">
      <c r="A11401" t="s">
        <v>4</v>
      </c>
      <c r="B11401" s="4" t="s">
        <v>5</v>
      </c>
      <c r="C11401" s="4" t="s">
        <v>7</v>
      </c>
      <c r="D11401" s="13" t="s">
        <v>12</v>
      </c>
      <c r="E11401" s="4" t="s">
        <v>5</v>
      </c>
      <c r="F11401" s="4" t="s">
        <v>10</v>
      </c>
      <c r="G11401" s="4" t="s">
        <v>7</v>
      </c>
      <c r="H11401" s="4" t="s">
        <v>7</v>
      </c>
      <c r="I11401" s="4" t="s">
        <v>8</v>
      </c>
      <c r="J11401" s="13" t="s">
        <v>13</v>
      </c>
      <c r="K11401" s="4" t="s">
        <v>7</v>
      </c>
      <c r="L11401" s="4" t="s">
        <v>7</v>
      </c>
      <c r="M11401" s="13" t="s">
        <v>12</v>
      </c>
      <c r="N11401" s="4" t="s">
        <v>5</v>
      </c>
      <c r="O11401" s="4" t="s">
        <v>7</v>
      </c>
      <c r="P11401" s="13" t="s">
        <v>13</v>
      </c>
      <c r="Q11401" s="4" t="s">
        <v>7</v>
      </c>
      <c r="R11401" s="4" t="s">
        <v>16</v>
      </c>
      <c r="S11401" s="4" t="s">
        <v>7</v>
      </c>
      <c r="T11401" s="4" t="s">
        <v>7</v>
      </c>
      <c r="U11401" s="4" t="s">
        <v>7</v>
      </c>
      <c r="V11401" s="13" t="s">
        <v>12</v>
      </c>
      <c r="W11401" s="4" t="s">
        <v>5</v>
      </c>
      <c r="X11401" s="4" t="s">
        <v>7</v>
      </c>
      <c r="Y11401" s="13" t="s">
        <v>13</v>
      </c>
      <c r="Z11401" s="4" t="s">
        <v>7</v>
      </c>
      <c r="AA11401" s="4" t="s">
        <v>16</v>
      </c>
      <c r="AB11401" s="4" t="s">
        <v>7</v>
      </c>
      <c r="AC11401" s="4" t="s">
        <v>7</v>
      </c>
      <c r="AD11401" s="4" t="s">
        <v>7</v>
      </c>
      <c r="AE11401" s="4" t="s">
        <v>11</v>
      </c>
    </row>
    <row r="11402" spans="1:5">
      <c r="A11402" t="n">
        <v>107627</v>
      </c>
      <c r="B11402" s="9" t="n">
        <v>5</v>
      </c>
      <c r="C11402" s="7" t="n">
        <v>28</v>
      </c>
      <c r="D11402" s="13" t="s">
        <v>3</v>
      </c>
      <c r="E11402" s="46" t="n">
        <v>47</v>
      </c>
      <c r="F11402" s="7" t="n">
        <v>61456</v>
      </c>
      <c r="G11402" s="7" t="n">
        <v>2</v>
      </c>
      <c r="H11402" s="7" t="n">
        <v>0</v>
      </c>
      <c r="I11402" s="7" t="s">
        <v>273</v>
      </c>
      <c r="J11402" s="13" t="s">
        <v>3</v>
      </c>
      <c r="K11402" s="7" t="n">
        <v>8</v>
      </c>
      <c r="L11402" s="7" t="n">
        <v>28</v>
      </c>
      <c r="M11402" s="13" t="s">
        <v>3</v>
      </c>
      <c r="N11402" s="35" t="n">
        <v>74</v>
      </c>
      <c r="O11402" s="7" t="n">
        <v>65</v>
      </c>
      <c r="P11402" s="13" t="s">
        <v>3</v>
      </c>
      <c r="Q11402" s="7" t="n">
        <v>0</v>
      </c>
      <c r="R11402" s="7" t="n">
        <v>1</v>
      </c>
      <c r="S11402" s="7" t="n">
        <v>3</v>
      </c>
      <c r="T11402" s="7" t="n">
        <v>9</v>
      </c>
      <c r="U11402" s="7" t="n">
        <v>28</v>
      </c>
      <c r="V11402" s="13" t="s">
        <v>3</v>
      </c>
      <c r="W11402" s="35" t="n">
        <v>74</v>
      </c>
      <c r="X11402" s="7" t="n">
        <v>65</v>
      </c>
      <c r="Y11402" s="13" t="s">
        <v>3</v>
      </c>
      <c r="Z11402" s="7" t="n">
        <v>0</v>
      </c>
      <c r="AA11402" s="7" t="n">
        <v>2</v>
      </c>
      <c r="AB11402" s="7" t="n">
        <v>3</v>
      </c>
      <c r="AC11402" s="7" t="n">
        <v>9</v>
      </c>
      <c r="AD11402" s="7" t="n">
        <v>1</v>
      </c>
      <c r="AE11402" s="10" t="n">
        <f t="normal" ca="1">A11406</f>
        <v>0</v>
      </c>
    </row>
    <row r="11403" spans="1:5">
      <c r="A11403" t="s">
        <v>4</v>
      </c>
      <c r="B11403" s="4" t="s">
        <v>5</v>
      </c>
      <c r="C11403" s="4" t="s">
        <v>10</v>
      </c>
      <c r="D11403" s="4" t="s">
        <v>7</v>
      </c>
      <c r="E11403" s="4" t="s">
        <v>7</v>
      </c>
      <c r="F11403" s="4" t="s">
        <v>8</v>
      </c>
    </row>
    <row r="11404" spans="1:5">
      <c r="A11404" t="n">
        <v>107675</v>
      </c>
      <c r="B11404" s="46" t="n">
        <v>47</v>
      </c>
      <c r="C11404" s="7" t="n">
        <v>61456</v>
      </c>
      <c r="D11404" s="7" t="n">
        <v>0</v>
      </c>
      <c r="E11404" s="7" t="n">
        <v>0</v>
      </c>
      <c r="F11404" s="7" t="s">
        <v>220</v>
      </c>
    </row>
    <row r="11405" spans="1:5">
      <c r="A11405" t="s">
        <v>4</v>
      </c>
      <c r="B11405" s="4" t="s">
        <v>5</v>
      </c>
      <c r="C11405" s="4" t="s">
        <v>7</v>
      </c>
      <c r="D11405" s="4" t="s">
        <v>10</v>
      </c>
      <c r="E11405" s="4" t="s">
        <v>15</v>
      </c>
    </row>
    <row r="11406" spans="1:5">
      <c r="A11406" t="n">
        <v>107688</v>
      </c>
      <c r="B11406" s="41" t="n">
        <v>58</v>
      </c>
      <c r="C11406" s="7" t="n">
        <v>0</v>
      </c>
      <c r="D11406" s="7" t="n">
        <v>300</v>
      </c>
      <c r="E11406" s="7" t="n">
        <v>1</v>
      </c>
    </row>
    <row r="11407" spans="1:5">
      <c r="A11407" t="s">
        <v>4</v>
      </c>
      <c r="B11407" s="4" t="s">
        <v>5</v>
      </c>
      <c r="C11407" s="4" t="s">
        <v>7</v>
      </c>
      <c r="D11407" s="4" t="s">
        <v>10</v>
      </c>
    </row>
    <row r="11408" spans="1:5">
      <c r="A11408" t="n">
        <v>107696</v>
      </c>
      <c r="B11408" s="41" t="n">
        <v>58</v>
      </c>
      <c r="C11408" s="7" t="n">
        <v>255</v>
      </c>
      <c r="D11408" s="7" t="n">
        <v>0</v>
      </c>
    </row>
    <row r="11409" spans="1:31">
      <c r="A11409" t="s">
        <v>4</v>
      </c>
      <c r="B11409" s="4" t="s">
        <v>5</v>
      </c>
      <c r="C11409" s="4" t="s">
        <v>7</v>
      </c>
      <c r="D11409" s="4" t="s">
        <v>7</v>
      </c>
      <c r="E11409" s="4" t="s">
        <v>7</v>
      </c>
      <c r="F11409" s="4" t="s">
        <v>7</v>
      </c>
    </row>
    <row r="11410" spans="1:31">
      <c r="A11410" t="n">
        <v>107700</v>
      </c>
      <c r="B11410" s="15" t="n">
        <v>14</v>
      </c>
      <c r="C11410" s="7" t="n">
        <v>0</v>
      </c>
      <c r="D11410" s="7" t="n">
        <v>0</v>
      </c>
      <c r="E11410" s="7" t="n">
        <v>0</v>
      </c>
      <c r="F11410" s="7" t="n">
        <v>64</v>
      </c>
    </row>
    <row r="11411" spans="1:31">
      <c r="A11411" t="s">
        <v>4</v>
      </c>
      <c r="B11411" s="4" t="s">
        <v>5</v>
      </c>
      <c r="C11411" s="4" t="s">
        <v>7</v>
      </c>
      <c r="D11411" s="4" t="s">
        <v>10</v>
      </c>
    </row>
    <row r="11412" spans="1:31">
      <c r="A11412" t="n">
        <v>107705</v>
      </c>
      <c r="B11412" s="36" t="n">
        <v>22</v>
      </c>
      <c r="C11412" s="7" t="n">
        <v>0</v>
      </c>
      <c r="D11412" s="7" t="n">
        <v>32956</v>
      </c>
    </row>
    <row r="11413" spans="1:31">
      <c r="A11413" t="s">
        <v>4</v>
      </c>
      <c r="B11413" s="4" t="s">
        <v>5</v>
      </c>
      <c r="C11413" s="4" t="s">
        <v>7</v>
      </c>
      <c r="D11413" s="4" t="s">
        <v>10</v>
      </c>
    </row>
    <row r="11414" spans="1:31">
      <c r="A11414" t="n">
        <v>107709</v>
      </c>
      <c r="B11414" s="41" t="n">
        <v>58</v>
      </c>
      <c r="C11414" s="7" t="n">
        <v>5</v>
      </c>
      <c r="D11414" s="7" t="n">
        <v>300</v>
      </c>
    </row>
    <row r="11415" spans="1:31">
      <c r="A11415" t="s">
        <v>4</v>
      </c>
      <c r="B11415" s="4" t="s">
        <v>5</v>
      </c>
      <c r="C11415" s="4" t="s">
        <v>15</v>
      </c>
      <c r="D11415" s="4" t="s">
        <v>10</v>
      </c>
    </row>
    <row r="11416" spans="1:31">
      <c r="A11416" t="n">
        <v>107713</v>
      </c>
      <c r="B11416" s="47" t="n">
        <v>103</v>
      </c>
      <c r="C11416" s="7" t="n">
        <v>0</v>
      </c>
      <c r="D11416" s="7" t="n">
        <v>300</v>
      </c>
    </row>
    <row r="11417" spans="1:31">
      <c r="A11417" t="s">
        <v>4</v>
      </c>
      <c r="B11417" s="4" t="s">
        <v>5</v>
      </c>
      <c r="C11417" s="4" t="s">
        <v>7</v>
      </c>
    </row>
    <row r="11418" spans="1:31">
      <c r="A11418" t="n">
        <v>107720</v>
      </c>
      <c r="B11418" s="48" t="n">
        <v>64</v>
      </c>
      <c r="C11418" s="7" t="n">
        <v>7</v>
      </c>
    </row>
    <row r="11419" spans="1:31">
      <c r="A11419" t="s">
        <v>4</v>
      </c>
      <c r="B11419" s="4" t="s">
        <v>5</v>
      </c>
      <c r="C11419" s="4" t="s">
        <v>7</v>
      </c>
      <c r="D11419" s="4" t="s">
        <v>10</v>
      </c>
    </row>
    <row r="11420" spans="1:31">
      <c r="A11420" t="n">
        <v>107722</v>
      </c>
      <c r="B11420" s="49" t="n">
        <v>72</v>
      </c>
      <c r="C11420" s="7" t="n">
        <v>5</v>
      </c>
      <c r="D11420" s="7" t="n">
        <v>0</v>
      </c>
    </row>
    <row r="11421" spans="1:31">
      <c r="A11421" t="s">
        <v>4</v>
      </c>
      <c r="B11421" s="4" t="s">
        <v>5</v>
      </c>
      <c r="C11421" s="4" t="s">
        <v>7</v>
      </c>
      <c r="D11421" s="13" t="s">
        <v>12</v>
      </c>
      <c r="E11421" s="4" t="s">
        <v>5</v>
      </c>
      <c r="F11421" s="4" t="s">
        <v>7</v>
      </c>
      <c r="G11421" s="4" t="s">
        <v>10</v>
      </c>
      <c r="H11421" s="13" t="s">
        <v>13</v>
      </c>
      <c r="I11421" s="4" t="s">
        <v>7</v>
      </c>
      <c r="J11421" s="4" t="s">
        <v>16</v>
      </c>
      <c r="K11421" s="4" t="s">
        <v>7</v>
      </c>
      <c r="L11421" s="4" t="s">
        <v>7</v>
      </c>
      <c r="M11421" s="4" t="s">
        <v>11</v>
      </c>
    </row>
    <row r="11422" spans="1:31">
      <c r="A11422" t="n">
        <v>107726</v>
      </c>
      <c r="B11422" s="9" t="n">
        <v>5</v>
      </c>
      <c r="C11422" s="7" t="n">
        <v>28</v>
      </c>
      <c r="D11422" s="13" t="s">
        <v>3</v>
      </c>
      <c r="E11422" s="8" t="n">
        <v>162</v>
      </c>
      <c r="F11422" s="7" t="n">
        <v>4</v>
      </c>
      <c r="G11422" s="7" t="n">
        <v>32956</v>
      </c>
      <c r="H11422" s="13" t="s">
        <v>3</v>
      </c>
      <c r="I11422" s="7" t="n">
        <v>0</v>
      </c>
      <c r="J11422" s="7" t="n">
        <v>1</v>
      </c>
      <c r="K11422" s="7" t="n">
        <v>2</v>
      </c>
      <c r="L11422" s="7" t="n">
        <v>1</v>
      </c>
      <c r="M11422" s="10" t="n">
        <f t="normal" ca="1">A11428</f>
        <v>0</v>
      </c>
    </row>
    <row r="11423" spans="1:31">
      <c r="A11423" t="s">
        <v>4</v>
      </c>
      <c r="B11423" s="4" t="s">
        <v>5</v>
      </c>
      <c r="C11423" s="4" t="s">
        <v>7</v>
      </c>
      <c r="D11423" s="4" t="s">
        <v>8</v>
      </c>
    </row>
    <row r="11424" spans="1:31">
      <c r="A11424" t="n">
        <v>107743</v>
      </c>
      <c r="B11424" s="6" t="n">
        <v>2</v>
      </c>
      <c r="C11424" s="7" t="n">
        <v>10</v>
      </c>
      <c r="D11424" s="7" t="s">
        <v>274</v>
      </c>
    </row>
    <row r="11425" spans="1:13">
      <c r="A11425" t="s">
        <v>4</v>
      </c>
      <c r="B11425" s="4" t="s">
        <v>5</v>
      </c>
      <c r="C11425" s="4" t="s">
        <v>10</v>
      </c>
    </row>
    <row r="11426" spans="1:13">
      <c r="A11426" t="n">
        <v>107760</v>
      </c>
      <c r="B11426" s="27" t="n">
        <v>16</v>
      </c>
      <c r="C11426" s="7" t="n">
        <v>0</v>
      </c>
    </row>
    <row r="11427" spans="1:13">
      <c r="A11427" t="s">
        <v>4</v>
      </c>
      <c r="B11427" s="4" t="s">
        <v>5</v>
      </c>
      <c r="C11427" s="4" t="s">
        <v>10</v>
      </c>
      <c r="D11427" s="4" t="s">
        <v>15</v>
      </c>
      <c r="E11427" s="4" t="s">
        <v>15</v>
      </c>
      <c r="F11427" s="4" t="s">
        <v>15</v>
      </c>
      <c r="G11427" s="4" t="s">
        <v>15</v>
      </c>
    </row>
    <row r="11428" spans="1:13">
      <c r="A11428" t="n">
        <v>107763</v>
      </c>
      <c r="B11428" s="26" t="n">
        <v>46</v>
      </c>
      <c r="C11428" s="7" t="n">
        <v>61456</v>
      </c>
      <c r="D11428" s="7" t="n">
        <v>11.1400003433228</v>
      </c>
      <c r="E11428" s="7" t="n">
        <v>0</v>
      </c>
      <c r="F11428" s="7" t="n">
        <v>5.42000007629395</v>
      </c>
      <c r="G11428" s="7" t="n">
        <v>26.7999992370605</v>
      </c>
    </row>
    <row r="11429" spans="1:13">
      <c r="A11429" t="s">
        <v>4</v>
      </c>
      <c r="B11429" s="4" t="s">
        <v>5</v>
      </c>
      <c r="C11429" s="4" t="s">
        <v>7</v>
      </c>
      <c r="D11429" s="4" t="s">
        <v>7</v>
      </c>
      <c r="E11429" s="4" t="s">
        <v>15</v>
      </c>
      <c r="F11429" s="4" t="s">
        <v>15</v>
      </c>
      <c r="G11429" s="4" t="s">
        <v>15</v>
      </c>
      <c r="H11429" s="4" t="s">
        <v>10</v>
      </c>
      <c r="I11429" s="4" t="s">
        <v>7</v>
      </c>
    </row>
    <row r="11430" spans="1:13">
      <c r="A11430" t="n">
        <v>107782</v>
      </c>
      <c r="B11430" s="54" t="n">
        <v>45</v>
      </c>
      <c r="C11430" s="7" t="n">
        <v>4</v>
      </c>
      <c r="D11430" s="7" t="n">
        <v>3</v>
      </c>
      <c r="E11430" s="7" t="n">
        <v>7.05999994277954</v>
      </c>
      <c r="F11430" s="7" t="n">
        <v>332.359985351563</v>
      </c>
      <c r="G11430" s="7" t="n">
        <v>0</v>
      </c>
      <c r="H11430" s="7" t="n">
        <v>0</v>
      </c>
      <c r="I11430" s="7" t="n">
        <v>0</v>
      </c>
    </row>
    <row r="11431" spans="1:13">
      <c r="A11431" t="s">
        <v>4</v>
      </c>
      <c r="B11431" s="4" t="s">
        <v>5</v>
      </c>
      <c r="C11431" s="4" t="s">
        <v>7</v>
      </c>
      <c r="D11431" s="4" t="s">
        <v>8</v>
      </c>
    </row>
    <row r="11432" spans="1:13">
      <c r="A11432" t="n">
        <v>107800</v>
      </c>
      <c r="B11432" s="6" t="n">
        <v>2</v>
      </c>
      <c r="C11432" s="7" t="n">
        <v>10</v>
      </c>
      <c r="D11432" s="7" t="s">
        <v>393</v>
      </c>
    </row>
    <row r="11433" spans="1:13">
      <c r="A11433" t="s">
        <v>4</v>
      </c>
      <c r="B11433" s="4" t="s">
        <v>5</v>
      </c>
      <c r="C11433" s="4" t="s">
        <v>10</v>
      </c>
    </row>
    <row r="11434" spans="1:13">
      <c r="A11434" t="n">
        <v>107815</v>
      </c>
      <c r="B11434" s="27" t="n">
        <v>16</v>
      </c>
      <c r="C11434" s="7" t="n">
        <v>0</v>
      </c>
    </row>
    <row r="11435" spans="1:13">
      <c r="A11435" t="s">
        <v>4</v>
      </c>
      <c r="B11435" s="4" t="s">
        <v>5</v>
      </c>
      <c r="C11435" s="4" t="s">
        <v>7</v>
      </c>
      <c r="D11435" s="4" t="s">
        <v>10</v>
      </c>
    </row>
    <row r="11436" spans="1:13">
      <c r="A11436" t="n">
        <v>107818</v>
      </c>
      <c r="B11436" s="41" t="n">
        <v>58</v>
      </c>
      <c r="C11436" s="7" t="n">
        <v>105</v>
      </c>
      <c r="D11436" s="7" t="n">
        <v>300</v>
      </c>
    </row>
    <row r="11437" spans="1:13">
      <c r="A11437" t="s">
        <v>4</v>
      </c>
      <c r="B11437" s="4" t="s">
        <v>5</v>
      </c>
      <c r="C11437" s="4" t="s">
        <v>15</v>
      </c>
      <c r="D11437" s="4" t="s">
        <v>10</v>
      </c>
    </row>
    <row r="11438" spans="1:13">
      <c r="A11438" t="n">
        <v>107822</v>
      </c>
      <c r="B11438" s="47" t="n">
        <v>103</v>
      </c>
      <c r="C11438" s="7" t="n">
        <v>1</v>
      </c>
      <c r="D11438" s="7" t="n">
        <v>300</v>
      </c>
    </row>
    <row r="11439" spans="1:13">
      <c r="A11439" t="s">
        <v>4</v>
      </c>
      <c r="B11439" s="4" t="s">
        <v>5</v>
      </c>
      <c r="C11439" s="4" t="s">
        <v>7</v>
      </c>
      <c r="D11439" s="4" t="s">
        <v>10</v>
      </c>
    </row>
    <row r="11440" spans="1:13">
      <c r="A11440" t="n">
        <v>107829</v>
      </c>
      <c r="B11440" s="49" t="n">
        <v>72</v>
      </c>
      <c r="C11440" s="7" t="n">
        <v>4</v>
      </c>
      <c r="D11440" s="7" t="n">
        <v>0</v>
      </c>
    </row>
    <row r="11441" spans="1:9">
      <c r="A11441" t="s">
        <v>4</v>
      </c>
      <c r="B11441" s="4" t="s">
        <v>5</v>
      </c>
      <c r="C11441" s="4" t="s">
        <v>16</v>
      </c>
    </row>
    <row r="11442" spans="1:9">
      <c r="A11442" t="n">
        <v>107833</v>
      </c>
      <c r="B11442" s="62" t="n">
        <v>15</v>
      </c>
      <c r="C11442" s="7" t="n">
        <v>1073741824</v>
      </c>
    </row>
    <row r="11443" spans="1:9">
      <c r="A11443" t="s">
        <v>4</v>
      </c>
      <c r="B11443" s="4" t="s">
        <v>5</v>
      </c>
      <c r="C11443" s="4" t="s">
        <v>7</v>
      </c>
    </row>
    <row r="11444" spans="1:9">
      <c r="A11444" t="n">
        <v>107838</v>
      </c>
      <c r="B11444" s="48" t="n">
        <v>64</v>
      </c>
      <c r="C11444" s="7" t="n">
        <v>3</v>
      </c>
    </row>
    <row r="11445" spans="1:9">
      <c r="A11445" t="s">
        <v>4</v>
      </c>
      <c r="B11445" s="4" t="s">
        <v>5</v>
      </c>
      <c r="C11445" s="4" t="s">
        <v>7</v>
      </c>
    </row>
    <row r="11446" spans="1:9">
      <c r="A11446" t="n">
        <v>107840</v>
      </c>
      <c r="B11446" s="35" t="n">
        <v>74</v>
      </c>
      <c r="C11446" s="7" t="n">
        <v>67</v>
      </c>
    </row>
    <row r="11447" spans="1:9">
      <c r="A11447" t="s">
        <v>4</v>
      </c>
      <c r="B11447" s="4" t="s">
        <v>5</v>
      </c>
      <c r="C11447" s="4" t="s">
        <v>7</v>
      </c>
      <c r="D11447" s="4" t="s">
        <v>7</v>
      </c>
      <c r="E11447" s="4" t="s">
        <v>10</v>
      </c>
    </row>
    <row r="11448" spans="1:9">
      <c r="A11448" t="n">
        <v>107842</v>
      </c>
      <c r="B11448" s="54" t="n">
        <v>45</v>
      </c>
      <c r="C11448" s="7" t="n">
        <v>8</v>
      </c>
      <c r="D11448" s="7" t="n">
        <v>1</v>
      </c>
      <c r="E11448" s="7" t="n">
        <v>0</v>
      </c>
    </row>
    <row r="11449" spans="1:9">
      <c r="A11449" t="s">
        <v>4</v>
      </c>
      <c r="B11449" s="4" t="s">
        <v>5</v>
      </c>
      <c r="C11449" s="4" t="s">
        <v>10</v>
      </c>
    </row>
    <row r="11450" spans="1:9">
      <c r="A11450" t="n">
        <v>107847</v>
      </c>
      <c r="B11450" s="14" t="n">
        <v>13</v>
      </c>
      <c r="C11450" s="7" t="n">
        <v>6409</v>
      </c>
    </row>
    <row r="11451" spans="1:9">
      <c r="A11451" t="s">
        <v>4</v>
      </c>
      <c r="B11451" s="4" t="s">
        <v>5</v>
      </c>
      <c r="C11451" s="4" t="s">
        <v>10</v>
      </c>
    </row>
    <row r="11452" spans="1:9">
      <c r="A11452" t="n">
        <v>107850</v>
      </c>
      <c r="B11452" s="14" t="n">
        <v>13</v>
      </c>
      <c r="C11452" s="7" t="n">
        <v>6408</v>
      </c>
    </row>
    <row r="11453" spans="1:9">
      <c r="A11453" t="s">
        <v>4</v>
      </c>
      <c r="B11453" s="4" t="s">
        <v>5</v>
      </c>
      <c r="C11453" s="4" t="s">
        <v>10</v>
      </c>
    </row>
    <row r="11454" spans="1:9">
      <c r="A11454" t="n">
        <v>107853</v>
      </c>
      <c r="B11454" s="11" t="n">
        <v>12</v>
      </c>
      <c r="C11454" s="7" t="n">
        <v>6464</v>
      </c>
    </row>
    <row r="11455" spans="1:9">
      <c r="A11455" t="s">
        <v>4</v>
      </c>
      <c r="B11455" s="4" t="s">
        <v>5</v>
      </c>
      <c r="C11455" s="4" t="s">
        <v>10</v>
      </c>
    </row>
    <row r="11456" spans="1:9">
      <c r="A11456" t="n">
        <v>107856</v>
      </c>
      <c r="B11456" s="14" t="n">
        <v>13</v>
      </c>
      <c r="C11456" s="7" t="n">
        <v>6465</v>
      </c>
    </row>
    <row r="11457" spans="1:5">
      <c r="A11457" t="s">
        <v>4</v>
      </c>
      <c r="B11457" s="4" t="s">
        <v>5</v>
      </c>
      <c r="C11457" s="4" t="s">
        <v>10</v>
      </c>
    </row>
    <row r="11458" spans="1:5">
      <c r="A11458" t="n">
        <v>107859</v>
      </c>
      <c r="B11458" s="14" t="n">
        <v>13</v>
      </c>
      <c r="C11458" s="7" t="n">
        <v>6466</v>
      </c>
    </row>
    <row r="11459" spans="1:5">
      <c r="A11459" t="s">
        <v>4</v>
      </c>
      <c r="B11459" s="4" t="s">
        <v>5</v>
      </c>
      <c r="C11459" s="4" t="s">
        <v>10</v>
      </c>
    </row>
    <row r="11460" spans="1:5">
      <c r="A11460" t="n">
        <v>107862</v>
      </c>
      <c r="B11460" s="14" t="n">
        <v>13</v>
      </c>
      <c r="C11460" s="7" t="n">
        <v>6467</v>
      </c>
    </row>
    <row r="11461" spans="1:5">
      <c r="A11461" t="s">
        <v>4</v>
      </c>
      <c r="B11461" s="4" t="s">
        <v>5</v>
      </c>
      <c r="C11461" s="4" t="s">
        <v>10</v>
      </c>
    </row>
    <row r="11462" spans="1:5">
      <c r="A11462" t="n">
        <v>107865</v>
      </c>
      <c r="B11462" s="14" t="n">
        <v>13</v>
      </c>
      <c r="C11462" s="7" t="n">
        <v>6468</v>
      </c>
    </row>
    <row r="11463" spans="1:5">
      <c r="A11463" t="s">
        <v>4</v>
      </c>
      <c r="B11463" s="4" t="s">
        <v>5</v>
      </c>
      <c r="C11463" s="4" t="s">
        <v>10</v>
      </c>
    </row>
    <row r="11464" spans="1:5">
      <c r="A11464" t="n">
        <v>107868</v>
      </c>
      <c r="B11464" s="14" t="n">
        <v>13</v>
      </c>
      <c r="C11464" s="7" t="n">
        <v>6469</v>
      </c>
    </row>
    <row r="11465" spans="1:5">
      <c r="A11465" t="s">
        <v>4</v>
      </c>
      <c r="B11465" s="4" t="s">
        <v>5</v>
      </c>
      <c r="C11465" s="4" t="s">
        <v>10</v>
      </c>
    </row>
    <row r="11466" spans="1:5">
      <c r="A11466" t="n">
        <v>107871</v>
      </c>
      <c r="B11466" s="14" t="n">
        <v>13</v>
      </c>
      <c r="C11466" s="7" t="n">
        <v>6470</v>
      </c>
    </row>
    <row r="11467" spans="1:5">
      <c r="A11467" t="s">
        <v>4</v>
      </c>
      <c r="B11467" s="4" t="s">
        <v>5</v>
      </c>
      <c r="C11467" s="4" t="s">
        <v>10</v>
      </c>
    </row>
    <row r="11468" spans="1:5">
      <c r="A11468" t="n">
        <v>107874</v>
      </c>
      <c r="B11468" s="14" t="n">
        <v>13</v>
      </c>
      <c r="C11468" s="7" t="n">
        <v>6471</v>
      </c>
    </row>
    <row r="11469" spans="1:5">
      <c r="A11469" t="s">
        <v>4</v>
      </c>
      <c r="B11469" s="4" t="s">
        <v>5</v>
      </c>
      <c r="C11469" s="4" t="s">
        <v>7</v>
      </c>
    </row>
    <row r="11470" spans="1:5">
      <c r="A11470" t="n">
        <v>107877</v>
      </c>
      <c r="B11470" s="35" t="n">
        <v>74</v>
      </c>
      <c r="C11470" s="7" t="n">
        <v>18</v>
      </c>
    </row>
    <row r="11471" spans="1:5">
      <c r="A11471" t="s">
        <v>4</v>
      </c>
      <c r="B11471" s="4" t="s">
        <v>5</v>
      </c>
      <c r="C11471" s="4" t="s">
        <v>7</v>
      </c>
    </row>
    <row r="11472" spans="1:5">
      <c r="A11472" t="n">
        <v>107879</v>
      </c>
      <c r="B11472" s="35" t="n">
        <v>74</v>
      </c>
      <c r="C11472" s="7" t="n">
        <v>45</v>
      </c>
    </row>
    <row r="11473" spans="1:3">
      <c r="A11473" t="s">
        <v>4</v>
      </c>
      <c r="B11473" s="4" t="s">
        <v>5</v>
      </c>
      <c r="C11473" s="4" t="s">
        <v>10</v>
      </c>
    </row>
    <row r="11474" spans="1:3">
      <c r="A11474" t="n">
        <v>107881</v>
      </c>
      <c r="B11474" s="27" t="n">
        <v>16</v>
      </c>
      <c r="C11474" s="7" t="n">
        <v>0</v>
      </c>
    </row>
    <row r="11475" spans="1:3">
      <c r="A11475" t="s">
        <v>4</v>
      </c>
      <c r="B11475" s="4" t="s">
        <v>5</v>
      </c>
      <c r="C11475" s="4" t="s">
        <v>7</v>
      </c>
      <c r="D11475" s="4" t="s">
        <v>7</v>
      </c>
      <c r="E11475" s="4" t="s">
        <v>7</v>
      </c>
      <c r="F11475" s="4" t="s">
        <v>7</v>
      </c>
    </row>
    <row r="11476" spans="1:3">
      <c r="A11476" t="n">
        <v>107884</v>
      </c>
      <c r="B11476" s="15" t="n">
        <v>14</v>
      </c>
      <c r="C11476" s="7" t="n">
        <v>0</v>
      </c>
      <c r="D11476" s="7" t="n">
        <v>8</v>
      </c>
      <c r="E11476" s="7" t="n">
        <v>0</v>
      </c>
      <c r="F11476" s="7" t="n">
        <v>0</v>
      </c>
    </row>
    <row r="11477" spans="1:3">
      <c r="A11477" t="s">
        <v>4</v>
      </c>
      <c r="B11477" s="4" t="s">
        <v>5</v>
      </c>
      <c r="C11477" s="4" t="s">
        <v>7</v>
      </c>
      <c r="D11477" s="4" t="s">
        <v>8</v>
      </c>
    </row>
    <row r="11478" spans="1:3">
      <c r="A11478" t="n">
        <v>107889</v>
      </c>
      <c r="B11478" s="6" t="n">
        <v>2</v>
      </c>
      <c r="C11478" s="7" t="n">
        <v>11</v>
      </c>
      <c r="D11478" s="7" t="s">
        <v>19</v>
      </c>
    </row>
    <row r="11479" spans="1:3">
      <c r="A11479" t="s">
        <v>4</v>
      </c>
      <c r="B11479" s="4" t="s">
        <v>5</v>
      </c>
      <c r="C11479" s="4" t="s">
        <v>10</v>
      </c>
    </row>
    <row r="11480" spans="1:3">
      <c r="A11480" t="n">
        <v>107903</v>
      </c>
      <c r="B11480" s="27" t="n">
        <v>16</v>
      </c>
      <c r="C11480" s="7" t="n">
        <v>0</v>
      </c>
    </row>
    <row r="11481" spans="1:3">
      <c r="A11481" t="s">
        <v>4</v>
      </c>
      <c r="B11481" s="4" t="s">
        <v>5</v>
      </c>
      <c r="C11481" s="4" t="s">
        <v>7</v>
      </c>
      <c r="D11481" s="4" t="s">
        <v>8</v>
      </c>
    </row>
    <row r="11482" spans="1:3">
      <c r="A11482" t="n">
        <v>107906</v>
      </c>
      <c r="B11482" s="6" t="n">
        <v>2</v>
      </c>
      <c r="C11482" s="7" t="n">
        <v>11</v>
      </c>
      <c r="D11482" s="7" t="s">
        <v>394</v>
      </c>
    </row>
    <row r="11483" spans="1:3">
      <c r="A11483" t="s">
        <v>4</v>
      </c>
      <c r="B11483" s="4" t="s">
        <v>5</v>
      </c>
      <c r="C11483" s="4" t="s">
        <v>10</v>
      </c>
    </row>
    <row r="11484" spans="1:3">
      <c r="A11484" t="n">
        <v>107915</v>
      </c>
      <c r="B11484" s="27" t="n">
        <v>16</v>
      </c>
      <c r="C11484" s="7" t="n">
        <v>0</v>
      </c>
    </row>
    <row r="11485" spans="1:3">
      <c r="A11485" t="s">
        <v>4</v>
      </c>
      <c r="B11485" s="4" t="s">
        <v>5</v>
      </c>
      <c r="C11485" s="4" t="s">
        <v>16</v>
      </c>
    </row>
    <row r="11486" spans="1:3">
      <c r="A11486" t="n">
        <v>107918</v>
      </c>
      <c r="B11486" s="62" t="n">
        <v>15</v>
      </c>
      <c r="C11486" s="7" t="n">
        <v>2048</v>
      </c>
    </row>
    <row r="11487" spans="1:3">
      <c r="A11487" t="s">
        <v>4</v>
      </c>
      <c r="B11487" s="4" t="s">
        <v>5</v>
      </c>
      <c r="C11487" s="4" t="s">
        <v>7</v>
      </c>
      <c r="D11487" s="4" t="s">
        <v>8</v>
      </c>
    </row>
    <row r="11488" spans="1:3">
      <c r="A11488" t="n">
        <v>107923</v>
      </c>
      <c r="B11488" s="6" t="n">
        <v>2</v>
      </c>
      <c r="C11488" s="7" t="n">
        <v>10</v>
      </c>
      <c r="D11488" s="7" t="s">
        <v>395</v>
      </c>
    </row>
    <row r="11489" spans="1:6">
      <c r="A11489" t="s">
        <v>4</v>
      </c>
      <c r="B11489" s="4" t="s">
        <v>5</v>
      </c>
      <c r="C11489" s="4" t="s">
        <v>10</v>
      </c>
    </row>
    <row r="11490" spans="1:6">
      <c r="A11490" t="n">
        <v>107941</v>
      </c>
      <c r="B11490" s="27" t="n">
        <v>16</v>
      </c>
      <c r="C11490" s="7" t="n">
        <v>0</v>
      </c>
    </row>
    <row r="11491" spans="1:6">
      <c r="A11491" t="s">
        <v>4</v>
      </c>
      <c r="B11491" s="4" t="s">
        <v>5</v>
      </c>
      <c r="C11491" s="4" t="s">
        <v>7</v>
      </c>
      <c r="D11491" s="4" t="s">
        <v>8</v>
      </c>
    </row>
    <row r="11492" spans="1:6">
      <c r="A11492" t="n">
        <v>107944</v>
      </c>
      <c r="B11492" s="6" t="n">
        <v>2</v>
      </c>
      <c r="C11492" s="7" t="n">
        <v>10</v>
      </c>
      <c r="D11492" s="7" t="s">
        <v>396</v>
      </c>
    </row>
    <row r="11493" spans="1:6">
      <c r="A11493" t="s">
        <v>4</v>
      </c>
      <c r="B11493" s="4" t="s">
        <v>5</v>
      </c>
      <c r="C11493" s="4" t="s">
        <v>10</v>
      </c>
    </row>
    <row r="11494" spans="1:6">
      <c r="A11494" t="n">
        <v>107963</v>
      </c>
      <c r="B11494" s="27" t="n">
        <v>16</v>
      </c>
      <c r="C11494" s="7" t="n">
        <v>0</v>
      </c>
    </row>
    <row r="11495" spans="1:6">
      <c r="A11495" t="s">
        <v>4</v>
      </c>
      <c r="B11495" s="4" t="s">
        <v>5</v>
      </c>
      <c r="C11495" s="4" t="s">
        <v>7</v>
      </c>
      <c r="D11495" s="4" t="s">
        <v>10</v>
      </c>
      <c r="E11495" s="4" t="s">
        <v>15</v>
      </c>
    </row>
    <row r="11496" spans="1:6">
      <c r="A11496" t="n">
        <v>107966</v>
      </c>
      <c r="B11496" s="41" t="n">
        <v>58</v>
      </c>
      <c r="C11496" s="7" t="n">
        <v>100</v>
      </c>
      <c r="D11496" s="7" t="n">
        <v>300</v>
      </c>
      <c r="E11496" s="7" t="n">
        <v>1</v>
      </c>
    </row>
    <row r="11497" spans="1:6">
      <c r="A11497" t="s">
        <v>4</v>
      </c>
      <c r="B11497" s="4" t="s">
        <v>5</v>
      </c>
      <c r="C11497" s="4" t="s">
        <v>7</v>
      </c>
      <c r="D11497" s="4" t="s">
        <v>10</v>
      </c>
    </row>
    <row r="11498" spans="1:6">
      <c r="A11498" t="n">
        <v>107974</v>
      </c>
      <c r="B11498" s="41" t="n">
        <v>58</v>
      </c>
      <c r="C11498" s="7" t="n">
        <v>255</v>
      </c>
      <c r="D11498" s="7" t="n">
        <v>0</v>
      </c>
    </row>
    <row r="11499" spans="1:6">
      <c r="A11499" t="s">
        <v>4</v>
      </c>
      <c r="B11499" s="4" t="s">
        <v>5</v>
      </c>
      <c r="C11499" s="4" t="s">
        <v>7</v>
      </c>
    </row>
    <row r="11500" spans="1:6">
      <c r="A11500" t="n">
        <v>107978</v>
      </c>
      <c r="B11500" s="45" t="n">
        <v>23</v>
      </c>
      <c r="C11500" s="7" t="n">
        <v>0</v>
      </c>
    </row>
    <row r="11501" spans="1:6">
      <c r="A11501" t="s">
        <v>4</v>
      </c>
      <c r="B11501" s="4" t="s">
        <v>5</v>
      </c>
    </row>
    <row r="11502" spans="1:6">
      <c r="A11502" t="n">
        <v>107980</v>
      </c>
      <c r="B11502" s="5" t="n">
        <v>1</v>
      </c>
    </row>
    <row r="11503" spans="1:6" s="3" customFormat="1" customHeight="0">
      <c r="A11503" s="3" t="s">
        <v>2</v>
      </c>
      <c r="B11503" s="3" t="s">
        <v>998</v>
      </c>
    </row>
    <row r="11504" spans="1:6">
      <c r="A11504" t="s">
        <v>4</v>
      </c>
      <c r="B11504" s="4" t="s">
        <v>5</v>
      </c>
      <c r="C11504" s="4" t="s">
        <v>7</v>
      </c>
      <c r="D11504" s="4" t="s">
        <v>7</v>
      </c>
      <c r="E11504" s="4" t="s">
        <v>7</v>
      </c>
      <c r="F11504" s="4" t="s">
        <v>7</v>
      </c>
    </row>
    <row r="11505" spans="1:6">
      <c r="A11505" t="n">
        <v>107984</v>
      </c>
      <c r="B11505" s="15" t="n">
        <v>14</v>
      </c>
      <c r="C11505" s="7" t="n">
        <v>2</v>
      </c>
      <c r="D11505" s="7" t="n">
        <v>0</v>
      </c>
      <c r="E11505" s="7" t="n">
        <v>0</v>
      </c>
      <c r="F11505" s="7" t="n">
        <v>0</v>
      </c>
    </row>
    <row r="11506" spans="1:6">
      <c r="A11506" t="s">
        <v>4</v>
      </c>
      <c r="B11506" s="4" t="s">
        <v>5</v>
      </c>
      <c r="C11506" s="4" t="s">
        <v>7</v>
      </c>
      <c r="D11506" s="13" t="s">
        <v>12</v>
      </c>
      <c r="E11506" s="4" t="s">
        <v>5</v>
      </c>
      <c r="F11506" s="4" t="s">
        <v>7</v>
      </c>
      <c r="G11506" s="4" t="s">
        <v>10</v>
      </c>
      <c r="H11506" s="13" t="s">
        <v>13</v>
      </c>
      <c r="I11506" s="4" t="s">
        <v>7</v>
      </c>
      <c r="J11506" s="4" t="s">
        <v>16</v>
      </c>
      <c r="K11506" s="4" t="s">
        <v>7</v>
      </c>
      <c r="L11506" s="4" t="s">
        <v>7</v>
      </c>
      <c r="M11506" s="13" t="s">
        <v>12</v>
      </c>
      <c r="N11506" s="4" t="s">
        <v>5</v>
      </c>
      <c r="O11506" s="4" t="s">
        <v>7</v>
      </c>
      <c r="P11506" s="4" t="s">
        <v>10</v>
      </c>
      <c r="Q11506" s="13" t="s">
        <v>13</v>
      </c>
      <c r="R11506" s="4" t="s">
        <v>7</v>
      </c>
      <c r="S11506" s="4" t="s">
        <v>16</v>
      </c>
      <c r="T11506" s="4" t="s">
        <v>7</v>
      </c>
      <c r="U11506" s="4" t="s">
        <v>7</v>
      </c>
      <c r="V11506" s="4" t="s">
        <v>7</v>
      </c>
      <c r="W11506" s="4" t="s">
        <v>11</v>
      </c>
    </row>
    <row r="11507" spans="1:6">
      <c r="A11507" t="n">
        <v>107989</v>
      </c>
      <c r="B11507" s="9" t="n">
        <v>5</v>
      </c>
      <c r="C11507" s="7" t="n">
        <v>28</v>
      </c>
      <c r="D11507" s="13" t="s">
        <v>3</v>
      </c>
      <c r="E11507" s="8" t="n">
        <v>162</v>
      </c>
      <c r="F11507" s="7" t="n">
        <v>3</v>
      </c>
      <c r="G11507" s="7" t="n">
        <v>32986</v>
      </c>
      <c r="H11507" s="13" t="s">
        <v>3</v>
      </c>
      <c r="I11507" s="7" t="n">
        <v>0</v>
      </c>
      <c r="J11507" s="7" t="n">
        <v>1</v>
      </c>
      <c r="K11507" s="7" t="n">
        <v>2</v>
      </c>
      <c r="L11507" s="7" t="n">
        <v>28</v>
      </c>
      <c r="M11507" s="13" t="s">
        <v>3</v>
      </c>
      <c r="N11507" s="8" t="n">
        <v>162</v>
      </c>
      <c r="O11507" s="7" t="n">
        <v>3</v>
      </c>
      <c r="P11507" s="7" t="n">
        <v>32986</v>
      </c>
      <c r="Q11507" s="13" t="s">
        <v>3</v>
      </c>
      <c r="R11507" s="7" t="n">
        <v>0</v>
      </c>
      <c r="S11507" s="7" t="n">
        <v>2</v>
      </c>
      <c r="T11507" s="7" t="n">
        <v>2</v>
      </c>
      <c r="U11507" s="7" t="n">
        <v>11</v>
      </c>
      <c r="V11507" s="7" t="n">
        <v>1</v>
      </c>
      <c r="W11507" s="10" t="n">
        <f t="normal" ca="1">A11511</f>
        <v>0</v>
      </c>
    </row>
    <row r="11508" spans="1:6">
      <c r="A11508" t="s">
        <v>4</v>
      </c>
      <c r="B11508" s="4" t="s">
        <v>5</v>
      </c>
      <c r="C11508" s="4" t="s">
        <v>7</v>
      </c>
      <c r="D11508" s="4" t="s">
        <v>10</v>
      </c>
      <c r="E11508" s="4" t="s">
        <v>15</v>
      </c>
    </row>
    <row r="11509" spans="1:6">
      <c r="A11509" t="n">
        <v>108018</v>
      </c>
      <c r="B11509" s="41" t="n">
        <v>58</v>
      </c>
      <c r="C11509" s="7" t="n">
        <v>0</v>
      </c>
      <c r="D11509" s="7" t="n">
        <v>0</v>
      </c>
      <c r="E11509" s="7" t="n">
        <v>1</v>
      </c>
    </row>
    <row r="11510" spans="1:6">
      <c r="A11510" t="s">
        <v>4</v>
      </c>
      <c r="B11510" s="4" t="s">
        <v>5</v>
      </c>
      <c r="C11510" s="4" t="s">
        <v>7</v>
      </c>
      <c r="D11510" s="13" t="s">
        <v>12</v>
      </c>
      <c r="E11510" s="4" t="s">
        <v>5</v>
      </c>
      <c r="F11510" s="4" t="s">
        <v>7</v>
      </c>
      <c r="G11510" s="4" t="s">
        <v>10</v>
      </c>
      <c r="H11510" s="13" t="s">
        <v>13</v>
      </c>
      <c r="I11510" s="4" t="s">
        <v>7</v>
      </c>
      <c r="J11510" s="4" t="s">
        <v>16</v>
      </c>
      <c r="K11510" s="4" t="s">
        <v>7</v>
      </c>
      <c r="L11510" s="4" t="s">
        <v>7</v>
      </c>
      <c r="M11510" s="13" t="s">
        <v>12</v>
      </c>
      <c r="N11510" s="4" t="s">
        <v>5</v>
      </c>
      <c r="O11510" s="4" t="s">
        <v>7</v>
      </c>
      <c r="P11510" s="4" t="s">
        <v>10</v>
      </c>
      <c r="Q11510" s="13" t="s">
        <v>13</v>
      </c>
      <c r="R11510" s="4" t="s">
        <v>7</v>
      </c>
      <c r="S11510" s="4" t="s">
        <v>16</v>
      </c>
      <c r="T11510" s="4" t="s">
        <v>7</v>
      </c>
      <c r="U11510" s="4" t="s">
        <v>7</v>
      </c>
      <c r="V11510" s="4" t="s">
        <v>7</v>
      </c>
      <c r="W11510" s="4" t="s">
        <v>11</v>
      </c>
    </row>
    <row r="11511" spans="1:6">
      <c r="A11511" t="n">
        <v>108026</v>
      </c>
      <c r="B11511" s="9" t="n">
        <v>5</v>
      </c>
      <c r="C11511" s="7" t="n">
        <v>28</v>
      </c>
      <c r="D11511" s="13" t="s">
        <v>3</v>
      </c>
      <c r="E11511" s="8" t="n">
        <v>162</v>
      </c>
      <c r="F11511" s="7" t="n">
        <v>3</v>
      </c>
      <c r="G11511" s="7" t="n">
        <v>32986</v>
      </c>
      <c r="H11511" s="13" t="s">
        <v>3</v>
      </c>
      <c r="I11511" s="7" t="n">
        <v>0</v>
      </c>
      <c r="J11511" s="7" t="n">
        <v>1</v>
      </c>
      <c r="K11511" s="7" t="n">
        <v>3</v>
      </c>
      <c r="L11511" s="7" t="n">
        <v>28</v>
      </c>
      <c r="M11511" s="13" t="s">
        <v>3</v>
      </c>
      <c r="N11511" s="8" t="n">
        <v>162</v>
      </c>
      <c r="O11511" s="7" t="n">
        <v>3</v>
      </c>
      <c r="P11511" s="7" t="n">
        <v>32986</v>
      </c>
      <c r="Q11511" s="13" t="s">
        <v>3</v>
      </c>
      <c r="R11511" s="7" t="n">
        <v>0</v>
      </c>
      <c r="S11511" s="7" t="n">
        <v>2</v>
      </c>
      <c r="T11511" s="7" t="n">
        <v>3</v>
      </c>
      <c r="U11511" s="7" t="n">
        <v>9</v>
      </c>
      <c r="V11511" s="7" t="n">
        <v>1</v>
      </c>
      <c r="W11511" s="10" t="n">
        <f t="normal" ca="1">A11521</f>
        <v>0</v>
      </c>
    </row>
    <row r="11512" spans="1:6">
      <c r="A11512" t="s">
        <v>4</v>
      </c>
      <c r="B11512" s="4" t="s">
        <v>5</v>
      </c>
      <c r="C11512" s="4" t="s">
        <v>7</v>
      </c>
      <c r="D11512" s="13" t="s">
        <v>12</v>
      </c>
      <c r="E11512" s="4" t="s">
        <v>5</v>
      </c>
      <c r="F11512" s="4" t="s">
        <v>10</v>
      </c>
      <c r="G11512" s="4" t="s">
        <v>7</v>
      </c>
      <c r="H11512" s="4" t="s">
        <v>7</v>
      </c>
      <c r="I11512" s="4" t="s">
        <v>8</v>
      </c>
      <c r="J11512" s="13" t="s">
        <v>13</v>
      </c>
      <c r="K11512" s="4" t="s">
        <v>7</v>
      </c>
      <c r="L11512" s="4" t="s">
        <v>7</v>
      </c>
      <c r="M11512" s="13" t="s">
        <v>12</v>
      </c>
      <c r="N11512" s="4" t="s">
        <v>5</v>
      </c>
      <c r="O11512" s="4" t="s">
        <v>7</v>
      </c>
      <c r="P11512" s="13" t="s">
        <v>13</v>
      </c>
      <c r="Q11512" s="4" t="s">
        <v>7</v>
      </c>
      <c r="R11512" s="4" t="s">
        <v>16</v>
      </c>
      <c r="S11512" s="4" t="s">
        <v>7</v>
      </c>
      <c r="T11512" s="4" t="s">
        <v>7</v>
      </c>
      <c r="U11512" s="4" t="s">
        <v>7</v>
      </c>
      <c r="V11512" s="13" t="s">
        <v>12</v>
      </c>
      <c r="W11512" s="4" t="s">
        <v>5</v>
      </c>
      <c r="X11512" s="4" t="s">
        <v>7</v>
      </c>
      <c r="Y11512" s="13" t="s">
        <v>13</v>
      </c>
      <c r="Z11512" s="4" t="s">
        <v>7</v>
      </c>
      <c r="AA11512" s="4" t="s">
        <v>16</v>
      </c>
      <c r="AB11512" s="4" t="s">
        <v>7</v>
      </c>
      <c r="AC11512" s="4" t="s">
        <v>7</v>
      </c>
      <c r="AD11512" s="4" t="s">
        <v>7</v>
      </c>
      <c r="AE11512" s="4" t="s">
        <v>11</v>
      </c>
    </row>
    <row r="11513" spans="1:6">
      <c r="A11513" t="n">
        <v>108055</v>
      </c>
      <c r="B11513" s="9" t="n">
        <v>5</v>
      </c>
      <c r="C11513" s="7" t="n">
        <v>28</v>
      </c>
      <c r="D11513" s="13" t="s">
        <v>3</v>
      </c>
      <c r="E11513" s="46" t="n">
        <v>47</v>
      </c>
      <c r="F11513" s="7" t="n">
        <v>61456</v>
      </c>
      <c r="G11513" s="7" t="n">
        <v>2</v>
      </c>
      <c r="H11513" s="7" t="n">
        <v>0</v>
      </c>
      <c r="I11513" s="7" t="s">
        <v>273</v>
      </c>
      <c r="J11513" s="13" t="s">
        <v>3</v>
      </c>
      <c r="K11513" s="7" t="n">
        <v>8</v>
      </c>
      <c r="L11513" s="7" t="n">
        <v>28</v>
      </c>
      <c r="M11513" s="13" t="s">
        <v>3</v>
      </c>
      <c r="N11513" s="35" t="n">
        <v>74</v>
      </c>
      <c r="O11513" s="7" t="n">
        <v>65</v>
      </c>
      <c r="P11513" s="13" t="s">
        <v>3</v>
      </c>
      <c r="Q11513" s="7" t="n">
        <v>0</v>
      </c>
      <c r="R11513" s="7" t="n">
        <v>1</v>
      </c>
      <c r="S11513" s="7" t="n">
        <v>3</v>
      </c>
      <c r="T11513" s="7" t="n">
        <v>9</v>
      </c>
      <c r="U11513" s="7" t="n">
        <v>28</v>
      </c>
      <c r="V11513" s="13" t="s">
        <v>3</v>
      </c>
      <c r="W11513" s="35" t="n">
        <v>74</v>
      </c>
      <c r="X11513" s="7" t="n">
        <v>65</v>
      </c>
      <c r="Y11513" s="13" t="s">
        <v>3</v>
      </c>
      <c r="Z11513" s="7" t="n">
        <v>0</v>
      </c>
      <c r="AA11513" s="7" t="n">
        <v>2</v>
      </c>
      <c r="AB11513" s="7" t="n">
        <v>3</v>
      </c>
      <c r="AC11513" s="7" t="n">
        <v>9</v>
      </c>
      <c r="AD11513" s="7" t="n">
        <v>1</v>
      </c>
      <c r="AE11513" s="10" t="n">
        <f t="normal" ca="1">A11517</f>
        <v>0</v>
      </c>
    </row>
    <row r="11514" spans="1:6">
      <c r="A11514" t="s">
        <v>4</v>
      </c>
      <c r="B11514" s="4" t="s">
        <v>5</v>
      </c>
      <c r="C11514" s="4" t="s">
        <v>10</v>
      </c>
      <c r="D11514" s="4" t="s">
        <v>7</v>
      </c>
      <c r="E11514" s="4" t="s">
        <v>7</v>
      </c>
      <c r="F11514" s="4" t="s">
        <v>8</v>
      </c>
    </row>
    <row r="11515" spans="1:6">
      <c r="A11515" t="n">
        <v>108103</v>
      </c>
      <c r="B11515" s="46" t="n">
        <v>47</v>
      </c>
      <c r="C11515" s="7" t="n">
        <v>61456</v>
      </c>
      <c r="D11515" s="7" t="n">
        <v>0</v>
      </c>
      <c r="E11515" s="7" t="n">
        <v>0</v>
      </c>
      <c r="F11515" s="7" t="s">
        <v>220</v>
      </c>
    </row>
    <row r="11516" spans="1:6">
      <c r="A11516" t="s">
        <v>4</v>
      </c>
      <c r="B11516" s="4" t="s">
        <v>5</v>
      </c>
      <c r="C11516" s="4" t="s">
        <v>7</v>
      </c>
      <c r="D11516" s="4" t="s">
        <v>10</v>
      </c>
      <c r="E11516" s="4" t="s">
        <v>15</v>
      </c>
    </row>
    <row r="11517" spans="1:6">
      <c r="A11517" t="n">
        <v>108116</v>
      </c>
      <c r="B11517" s="41" t="n">
        <v>58</v>
      </c>
      <c r="C11517" s="7" t="n">
        <v>0</v>
      </c>
      <c r="D11517" s="7" t="n">
        <v>300</v>
      </c>
      <c r="E11517" s="7" t="n">
        <v>1</v>
      </c>
    </row>
    <row r="11518" spans="1:6">
      <c r="A11518" t="s">
        <v>4</v>
      </c>
      <c r="B11518" s="4" t="s">
        <v>5</v>
      </c>
      <c r="C11518" s="4" t="s">
        <v>7</v>
      </c>
      <c r="D11518" s="4" t="s">
        <v>10</v>
      </c>
    </row>
    <row r="11519" spans="1:6">
      <c r="A11519" t="n">
        <v>108124</v>
      </c>
      <c r="B11519" s="41" t="n">
        <v>58</v>
      </c>
      <c r="C11519" s="7" t="n">
        <v>255</v>
      </c>
      <c r="D11519" s="7" t="n">
        <v>0</v>
      </c>
    </row>
    <row r="11520" spans="1:6">
      <c r="A11520" t="s">
        <v>4</v>
      </c>
      <c r="B11520" s="4" t="s">
        <v>5</v>
      </c>
      <c r="C11520" s="4" t="s">
        <v>7</v>
      </c>
      <c r="D11520" s="4" t="s">
        <v>7</v>
      </c>
      <c r="E11520" s="4" t="s">
        <v>7</v>
      </c>
      <c r="F11520" s="4" t="s">
        <v>7</v>
      </c>
    </row>
    <row r="11521" spans="1:31">
      <c r="A11521" t="n">
        <v>108128</v>
      </c>
      <c r="B11521" s="15" t="n">
        <v>14</v>
      </c>
      <c r="C11521" s="7" t="n">
        <v>0</v>
      </c>
      <c r="D11521" s="7" t="n">
        <v>0</v>
      </c>
      <c r="E11521" s="7" t="n">
        <v>0</v>
      </c>
      <c r="F11521" s="7" t="n">
        <v>64</v>
      </c>
    </row>
    <row r="11522" spans="1:31">
      <c r="A11522" t="s">
        <v>4</v>
      </c>
      <c r="B11522" s="4" t="s">
        <v>5</v>
      </c>
      <c r="C11522" s="4" t="s">
        <v>7</v>
      </c>
      <c r="D11522" s="4" t="s">
        <v>10</v>
      </c>
    </row>
    <row r="11523" spans="1:31">
      <c r="A11523" t="n">
        <v>108133</v>
      </c>
      <c r="B11523" s="36" t="n">
        <v>22</v>
      </c>
      <c r="C11523" s="7" t="n">
        <v>0</v>
      </c>
      <c r="D11523" s="7" t="n">
        <v>32986</v>
      </c>
    </row>
    <row r="11524" spans="1:31">
      <c r="A11524" t="s">
        <v>4</v>
      </c>
      <c r="B11524" s="4" t="s">
        <v>5</v>
      </c>
      <c r="C11524" s="4" t="s">
        <v>7</v>
      </c>
      <c r="D11524" s="4" t="s">
        <v>10</v>
      </c>
    </row>
    <row r="11525" spans="1:31">
      <c r="A11525" t="n">
        <v>108137</v>
      </c>
      <c r="B11525" s="41" t="n">
        <v>58</v>
      </c>
      <c r="C11525" s="7" t="n">
        <v>5</v>
      </c>
      <c r="D11525" s="7" t="n">
        <v>300</v>
      </c>
    </row>
    <row r="11526" spans="1:31">
      <c r="A11526" t="s">
        <v>4</v>
      </c>
      <c r="B11526" s="4" t="s">
        <v>5</v>
      </c>
      <c r="C11526" s="4" t="s">
        <v>15</v>
      </c>
      <c r="D11526" s="4" t="s">
        <v>10</v>
      </c>
    </row>
    <row r="11527" spans="1:31">
      <c r="A11527" t="n">
        <v>108141</v>
      </c>
      <c r="B11527" s="47" t="n">
        <v>103</v>
      </c>
      <c r="C11527" s="7" t="n">
        <v>0</v>
      </c>
      <c r="D11527" s="7" t="n">
        <v>300</v>
      </c>
    </row>
    <row r="11528" spans="1:31">
      <c r="A11528" t="s">
        <v>4</v>
      </c>
      <c r="B11528" s="4" t="s">
        <v>5</v>
      </c>
      <c r="C11528" s="4" t="s">
        <v>7</v>
      </c>
    </row>
    <row r="11529" spans="1:31">
      <c r="A11529" t="n">
        <v>108148</v>
      </c>
      <c r="B11529" s="48" t="n">
        <v>64</v>
      </c>
      <c r="C11529" s="7" t="n">
        <v>7</v>
      </c>
    </row>
    <row r="11530" spans="1:31">
      <c r="A11530" t="s">
        <v>4</v>
      </c>
      <c r="B11530" s="4" t="s">
        <v>5</v>
      </c>
      <c r="C11530" s="4" t="s">
        <v>7</v>
      </c>
      <c r="D11530" s="4" t="s">
        <v>10</v>
      </c>
    </row>
    <row r="11531" spans="1:31">
      <c r="A11531" t="n">
        <v>108150</v>
      </c>
      <c r="B11531" s="49" t="n">
        <v>72</v>
      </c>
      <c r="C11531" s="7" t="n">
        <v>5</v>
      </c>
      <c r="D11531" s="7" t="n">
        <v>0</v>
      </c>
    </row>
    <row r="11532" spans="1:31">
      <c r="A11532" t="s">
        <v>4</v>
      </c>
      <c r="B11532" s="4" t="s">
        <v>5</v>
      </c>
      <c r="C11532" s="4" t="s">
        <v>7</v>
      </c>
      <c r="D11532" s="13" t="s">
        <v>12</v>
      </c>
      <c r="E11532" s="4" t="s">
        <v>5</v>
      </c>
      <c r="F11532" s="4" t="s">
        <v>7</v>
      </c>
      <c r="G11532" s="4" t="s">
        <v>10</v>
      </c>
      <c r="H11532" s="13" t="s">
        <v>13</v>
      </c>
      <c r="I11532" s="4" t="s">
        <v>7</v>
      </c>
      <c r="J11532" s="4" t="s">
        <v>16</v>
      </c>
      <c r="K11532" s="4" t="s">
        <v>7</v>
      </c>
      <c r="L11532" s="4" t="s">
        <v>7</v>
      </c>
      <c r="M11532" s="4" t="s">
        <v>11</v>
      </c>
    </row>
    <row r="11533" spans="1:31">
      <c r="A11533" t="n">
        <v>108154</v>
      </c>
      <c r="B11533" s="9" t="n">
        <v>5</v>
      </c>
      <c r="C11533" s="7" t="n">
        <v>28</v>
      </c>
      <c r="D11533" s="13" t="s">
        <v>3</v>
      </c>
      <c r="E11533" s="8" t="n">
        <v>162</v>
      </c>
      <c r="F11533" s="7" t="n">
        <v>4</v>
      </c>
      <c r="G11533" s="7" t="n">
        <v>32986</v>
      </c>
      <c r="H11533" s="13" t="s">
        <v>3</v>
      </c>
      <c r="I11533" s="7" t="n">
        <v>0</v>
      </c>
      <c r="J11533" s="7" t="n">
        <v>1</v>
      </c>
      <c r="K11533" s="7" t="n">
        <v>2</v>
      </c>
      <c r="L11533" s="7" t="n">
        <v>1</v>
      </c>
      <c r="M11533" s="10" t="n">
        <f t="normal" ca="1">A11539</f>
        <v>0</v>
      </c>
    </row>
    <row r="11534" spans="1:31">
      <c r="A11534" t="s">
        <v>4</v>
      </c>
      <c r="B11534" s="4" t="s">
        <v>5</v>
      </c>
      <c r="C11534" s="4" t="s">
        <v>7</v>
      </c>
      <c r="D11534" s="4" t="s">
        <v>8</v>
      </c>
    </row>
    <row r="11535" spans="1:31">
      <c r="A11535" t="n">
        <v>108171</v>
      </c>
      <c r="B11535" s="6" t="n">
        <v>2</v>
      </c>
      <c r="C11535" s="7" t="n">
        <v>10</v>
      </c>
      <c r="D11535" s="7" t="s">
        <v>274</v>
      </c>
    </row>
    <row r="11536" spans="1:31">
      <c r="A11536" t="s">
        <v>4</v>
      </c>
      <c r="B11536" s="4" t="s">
        <v>5</v>
      </c>
      <c r="C11536" s="4" t="s">
        <v>10</v>
      </c>
    </row>
    <row r="11537" spans="1:13">
      <c r="A11537" t="n">
        <v>108188</v>
      </c>
      <c r="B11537" s="27" t="n">
        <v>16</v>
      </c>
      <c r="C11537" s="7" t="n">
        <v>0</v>
      </c>
    </row>
    <row r="11538" spans="1:13">
      <c r="A11538" t="s">
        <v>4</v>
      </c>
      <c r="B11538" s="4" t="s">
        <v>5</v>
      </c>
      <c r="C11538" s="4" t="s">
        <v>10</v>
      </c>
      <c r="D11538" s="4" t="s">
        <v>15</v>
      </c>
      <c r="E11538" s="4" t="s">
        <v>15</v>
      </c>
      <c r="F11538" s="4" t="s">
        <v>15</v>
      </c>
      <c r="G11538" s="4" t="s">
        <v>15</v>
      </c>
    </row>
    <row r="11539" spans="1:13">
      <c r="A11539" t="n">
        <v>108191</v>
      </c>
      <c r="B11539" s="26" t="n">
        <v>46</v>
      </c>
      <c r="C11539" s="7" t="n">
        <v>61456</v>
      </c>
      <c r="D11539" s="7" t="n">
        <v>-11.6499996185303</v>
      </c>
      <c r="E11539" s="7" t="n">
        <v>0</v>
      </c>
      <c r="F11539" s="7" t="n">
        <v>-7.21000003814697</v>
      </c>
      <c r="G11539" s="7" t="n">
        <v>212.899993896484</v>
      </c>
    </row>
    <row r="11540" spans="1:13">
      <c r="A11540" t="s">
        <v>4</v>
      </c>
      <c r="B11540" s="4" t="s">
        <v>5</v>
      </c>
      <c r="C11540" s="4" t="s">
        <v>7</v>
      </c>
      <c r="D11540" s="4" t="s">
        <v>7</v>
      </c>
      <c r="E11540" s="4" t="s">
        <v>15</v>
      </c>
      <c r="F11540" s="4" t="s">
        <v>15</v>
      </c>
      <c r="G11540" s="4" t="s">
        <v>15</v>
      </c>
      <c r="H11540" s="4" t="s">
        <v>10</v>
      </c>
      <c r="I11540" s="4" t="s">
        <v>7</v>
      </c>
    </row>
    <row r="11541" spans="1:13">
      <c r="A11541" t="n">
        <v>108210</v>
      </c>
      <c r="B11541" s="54" t="n">
        <v>45</v>
      </c>
      <c r="C11541" s="7" t="n">
        <v>4</v>
      </c>
      <c r="D11541" s="7" t="n">
        <v>3</v>
      </c>
      <c r="E11541" s="7" t="n">
        <v>10.9799995422363</v>
      </c>
      <c r="F11541" s="7" t="n">
        <v>81.4700012207031</v>
      </c>
      <c r="G11541" s="7" t="n">
        <v>0</v>
      </c>
      <c r="H11541" s="7" t="n">
        <v>0</v>
      </c>
      <c r="I11541" s="7" t="n">
        <v>0</v>
      </c>
    </row>
    <row r="11542" spans="1:13">
      <c r="A11542" t="s">
        <v>4</v>
      </c>
      <c r="B11542" s="4" t="s">
        <v>5</v>
      </c>
      <c r="C11542" s="4" t="s">
        <v>7</v>
      </c>
      <c r="D11542" s="4" t="s">
        <v>8</v>
      </c>
    </row>
    <row r="11543" spans="1:13">
      <c r="A11543" t="n">
        <v>108228</v>
      </c>
      <c r="B11543" s="6" t="n">
        <v>2</v>
      </c>
      <c r="C11543" s="7" t="n">
        <v>10</v>
      </c>
      <c r="D11543" s="7" t="s">
        <v>393</v>
      </c>
    </row>
    <row r="11544" spans="1:13">
      <c r="A11544" t="s">
        <v>4</v>
      </c>
      <c r="B11544" s="4" t="s">
        <v>5</v>
      </c>
      <c r="C11544" s="4" t="s">
        <v>10</v>
      </c>
    </row>
    <row r="11545" spans="1:13">
      <c r="A11545" t="n">
        <v>108243</v>
      </c>
      <c r="B11545" s="27" t="n">
        <v>16</v>
      </c>
      <c r="C11545" s="7" t="n">
        <v>0</v>
      </c>
    </row>
    <row r="11546" spans="1:13">
      <c r="A11546" t="s">
        <v>4</v>
      </c>
      <c r="B11546" s="4" t="s">
        <v>5</v>
      </c>
      <c r="C11546" s="4" t="s">
        <v>7</v>
      </c>
      <c r="D11546" s="4" t="s">
        <v>10</v>
      </c>
    </row>
    <row r="11547" spans="1:13">
      <c r="A11547" t="n">
        <v>108246</v>
      </c>
      <c r="B11547" s="41" t="n">
        <v>58</v>
      </c>
      <c r="C11547" s="7" t="n">
        <v>105</v>
      </c>
      <c r="D11547" s="7" t="n">
        <v>300</v>
      </c>
    </row>
    <row r="11548" spans="1:13">
      <c r="A11548" t="s">
        <v>4</v>
      </c>
      <c r="B11548" s="4" t="s">
        <v>5</v>
      </c>
      <c r="C11548" s="4" t="s">
        <v>15</v>
      </c>
      <c r="D11548" s="4" t="s">
        <v>10</v>
      </c>
    </row>
    <row r="11549" spans="1:13">
      <c r="A11549" t="n">
        <v>108250</v>
      </c>
      <c r="B11549" s="47" t="n">
        <v>103</v>
      </c>
      <c r="C11549" s="7" t="n">
        <v>1</v>
      </c>
      <c r="D11549" s="7" t="n">
        <v>300</v>
      </c>
    </row>
    <row r="11550" spans="1:13">
      <c r="A11550" t="s">
        <v>4</v>
      </c>
      <c r="B11550" s="4" t="s">
        <v>5</v>
      </c>
      <c r="C11550" s="4" t="s">
        <v>7</v>
      </c>
      <c r="D11550" s="4" t="s">
        <v>10</v>
      </c>
    </row>
    <row r="11551" spans="1:13">
      <c r="A11551" t="n">
        <v>108257</v>
      </c>
      <c r="B11551" s="49" t="n">
        <v>72</v>
      </c>
      <c r="C11551" s="7" t="n">
        <v>4</v>
      </c>
      <c r="D11551" s="7" t="n">
        <v>0</v>
      </c>
    </row>
    <row r="11552" spans="1:13">
      <c r="A11552" t="s">
        <v>4</v>
      </c>
      <c r="B11552" s="4" t="s">
        <v>5</v>
      </c>
      <c r="C11552" s="4" t="s">
        <v>16</v>
      </c>
    </row>
    <row r="11553" spans="1:9">
      <c r="A11553" t="n">
        <v>108261</v>
      </c>
      <c r="B11553" s="62" t="n">
        <v>15</v>
      </c>
      <c r="C11553" s="7" t="n">
        <v>1073741824</v>
      </c>
    </row>
    <row r="11554" spans="1:9">
      <c r="A11554" t="s">
        <v>4</v>
      </c>
      <c r="B11554" s="4" t="s">
        <v>5</v>
      </c>
      <c r="C11554" s="4" t="s">
        <v>7</v>
      </c>
    </row>
    <row r="11555" spans="1:9">
      <c r="A11555" t="n">
        <v>108266</v>
      </c>
      <c r="B11555" s="48" t="n">
        <v>64</v>
      </c>
      <c r="C11555" s="7" t="n">
        <v>3</v>
      </c>
    </row>
    <row r="11556" spans="1:9">
      <c r="A11556" t="s">
        <v>4</v>
      </c>
      <c r="B11556" s="4" t="s">
        <v>5</v>
      </c>
      <c r="C11556" s="4" t="s">
        <v>7</v>
      </c>
    </row>
    <row r="11557" spans="1:9">
      <c r="A11557" t="n">
        <v>108268</v>
      </c>
      <c r="B11557" s="35" t="n">
        <v>74</v>
      </c>
      <c r="C11557" s="7" t="n">
        <v>67</v>
      </c>
    </row>
    <row r="11558" spans="1:9">
      <c r="A11558" t="s">
        <v>4</v>
      </c>
      <c r="B11558" s="4" t="s">
        <v>5</v>
      </c>
      <c r="C11558" s="4" t="s">
        <v>7</v>
      </c>
      <c r="D11558" s="4" t="s">
        <v>7</v>
      </c>
      <c r="E11558" s="4" t="s">
        <v>10</v>
      </c>
    </row>
    <row r="11559" spans="1:9">
      <c r="A11559" t="n">
        <v>108270</v>
      </c>
      <c r="B11559" s="54" t="n">
        <v>45</v>
      </c>
      <c r="C11559" s="7" t="n">
        <v>8</v>
      </c>
      <c r="D11559" s="7" t="n">
        <v>1</v>
      </c>
      <c r="E11559" s="7" t="n">
        <v>0</v>
      </c>
    </row>
    <row r="11560" spans="1:9">
      <c r="A11560" t="s">
        <v>4</v>
      </c>
      <c r="B11560" s="4" t="s">
        <v>5</v>
      </c>
      <c r="C11560" s="4" t="s">
        <v>10</v>
      </c>
    </row>
    <row r="11561" spans="1:9">
      <c r="A11561" t="n">
        <v>108275</v>
      </c>
      <c r="B11561" s="14" t="n">
        <v>13</v>
      </c>
      <c r="C11561" s="7" t="n">
        <v>6409</v>
      </c>
    </row>
    <row r="11562" spans="1:9">
      <c r="A11562" t="s">
        <v>4</v>
      </c>
      <c r="B11562" s="4" t="s">
        <v>5</v>
      </c>
      <c r="C11562" s="4" t="s">
        <v>10</v>
      </c>
    </row>
    <row r="11563" spans="1:9">
      <c r="A11563" t="n">
        <v>108278</v>
      </c>
      <c r="B11563" s="14" t="n">
        <v>13</v>
      </c>
      <c r="C11563" s="7" t="n">
        <v>6408</v>
      </c>
    </row>
    <row r="11564" spans="1:9">
      <c r="A11564" t="s">
        <v>4</v>
      </c>
      <c r="B11564" s="4" t="s">
        <v>5</v>
      </c>
      <c r="C11564" s="4" t="s">
        <v>10</v>
      </c>
    </row>
    <row r="11565" spans="1:9">
      <c r="A11565" t="n">
        <v>108281</v>
      </c>
      <c r="B11565" s="11" t="n">
        <v>12</v>
      </c>
      <c r="C11565" s="7" t="n">
        <v>6464</v>
      </c>
    </row>
    <row r="11566" spans="1:9">
      <c r="A11566" t="s">
        <v>4</v>
      </c>
      <c r="B11566" s="4" t="s">
        <v>5</v>
      </c>
      <c r="C11566" s="4" t="s">
        <v>10</v>
      </c>
    </row>
    <row r="11567" spans="1:9">
      <c r="A11567" t="n">
        <v>108284</v>
      </c>
      <c r="B11567" s="14" t="n">
        <v>13</v>
      </c>
      <c r="C11567" s="7" t="n">
        <v>6465</v>
      </c>
    </row>
    <row r="11568" spans="1:9">
      <c r="A11568" t="s">
        <v>4</v>
      </c>
      <c r="B11568" s="4" t="s">
        <v>5</v>
      </c>
      <c r="C11568" s="4" t="s">
        <v>10</v>
      </c>
    </row>
    <row r="11569" spans="1:5">
      <c r="A11569" t="n">
        <v>108287</v>
      </c>
      <c r="B11569" s="14" t="n">
        <v>13</v>
      </c>
      <c r="C11569" s="7" t="n">
        <v>6466</v>
      </c>
    </row>
    <row r="11570" spans="1:5">
      <c r="A11570" t="s">
        <v>4</v>
      </c>
      <c r="B11570" s="4" t="s">
        <v>5</v>
      </c>
      <c r="C11570" s="4" t="s">
        <v>10</v>
      </c>
    </row>
    <row r="11571" spans="1:5">
      <c r="A11571" t="n">
        <v>108290</v>
      </c>
      <c r="B11571" s="14" t="n">
        <v>13</v>
      </c>
      <c r="C11571" s="7" t="n">
        <v>6467</v>
      </c>
    </row>
    <row r="11572" spans="1:5">
      <c r="A11572" t="s">
        <v>4</v>
      </c>
      <c r="B11572" s="4" t="s">
        <v>5</v>
      </c>
      <c r="C11572" s="4" t="s">
        <v>10</v>
      </c>
    </row>
    <row r="11573" spans="1:5">
      <c r="A11573" t="n">
        <v>108293</v>
      </c>
      <c r="B11573" s="14" t="n">
        <v>13</v>
      </c>
      <c r="C11573" s="7" t="n">
        <v>6468</v>
      </c>
    </row>
    <row r="11574" spans="1:5">
      <c r="A11574" t="s">
        <v>4</v>
      </c>
      <c r="B11574" s="4" t="s">
        <v>5</v>
      </c>
      <c r="C11574" s="4" t="s">
        <v>10</v>
      </c>
    </row>
    <row r="11575" spans="1:5">
      <c r="A11575" t="n">
        <v>108296</v>
      </c>
      <c r="B11575" s="14" t="n">
        <v>13</v>
      </c>
      <c r="C11575" s="7" t="n">
        <v>6469</v>
      </c>
    </row>
    <row r="11576" spans="1:5">
      <c r="A11576" t="s">
        <v>4</v>
      </c>
      <c r="B11576" s="4" t="s">
        <v>5</v>
      </c>
      <c r="C11576" s="4" t="s">
        <v>10</v>
      </c>
    </row>
    <row r="11577" spans="1:5">
      <c r="A11577" t="n">
        <v>108299</v>
      </c>
      <c r="B11577" s="14" t="n">
        <v>13</v>
      </c>
      <c r="C11577" s="7" t="n">
        <v>6470</v>
      </c>
    </row>
    <row r="11578" spans="1:5">
      <c r="A11578" t="s">
        <v>4</v>
      </c>
      <c r="B11578" s="4" t="s">
        <v>5</v>
      </c>
      <c r="C11578" s="4" t="s">
        <v>10</v>
      </c>
    </row>
    <row r="11579" spans="1:5">
      <c r="A11579" t="n">
        <v>108302</v>
      </c>
      <c r="B11579" s="14" t="n">
        <v>13</v>
      </c>
      <c r="C11579" s="7" t="n">
        <v>6471</v>
      </c>
    </row>
    <row r="11580" spans="1:5">
      <c r="A11580" t="s">
        <v>4</v>
      </c>
      <c r="B11580" s="4" t="s">
        <v>5</v>
      </c>
      <c r="C11580" s="4" t="s">
        <v>7</v>
      </c>
    </row>
    <row r="11581" spans="1:5">
      <c r="A11581" t="n">
        <v>108305</v>
      </c>
      <c r="B11581" s="35" t="n">
        <v>74</v>
      </c>
      <c r="C11581" s="7" t="n">
        <v>18</v>
      </c>
    </row>
    <row r="11582" spans="1:5">
      <c r="A11582" t="s">
        <v>4</v>
      </c>
      <c r="B11582" s="4" t="s">
        <v>5</v>
      </c>
      <c r="C11582" s="4" t="s">
        <v>7</v>
      </c>
    </row>
    <row r="11583" spans="1:5">
      <c r="A11583" t="n">
        <v>108307</v>
      </c>
      <c r="B11583" s="35" t="n">
        <v>74</v>
      </c>
      <c r="C11583" s="7" t="n">
        <v>45</v>
      </c>
    </row>
    <row r="11584" spans="1:5">
      <c r="A11584" t="s">
        <v>4</v>
      </c>
      <c r="B11584" s="4" t="s">
        <v>5</v>
      </c>
      <c r="C11584" s="4" t="s">
        <v>10</v>
      </c>
    </row>
    <row r="11585" spans="1:3">
      <c r="A11585" t="n">
        <v>108309</v>
      </c>
      <c r="B11585" s="27" t="n">
        <v>16</v>
      </c>
      <c r="C11585" s="7" t="n">
        <v>0</v>
      </c>
    </row>
    <row r="11586" spans="1:3">
      <c r="A11586" t="s">
        <v>4</v>
      </c>
      <c r="B11586" s="4" t="s">
        <v>5</v>
      </c>
      <c r="C11586" s="4" t="s">
        <v>7</v>
      </c>
      <c r="D11586" s="4" t="s">
        <v>7</v>
      </c>
      <c r="E11586" s="4" t="s">
        <v>7</v>
      </c>
      <c r="F11586" s="4" t="s">
        <v>7</v>
      </c>
    </row>
    <row r="11587" spans="1:3">
      <c r="A11587" t="n">
        <v>108312</v>
      </c>
      <c r="B11587" s="15" t="n">
        <v>14</v>
      </c>
      <c r="C11587" s="7" t="n">
        <v>0</v>
      </c>
      <c r="D11587" s="7" t="n">
        <v>8</v>
      </c>
      <c r="E11587" s="7" t="n">
        <v>0</v>
      </c>
      <c r="F11587" s="7" t="n">
        <v>0</v>
      </c>
    </row>
    <row r="11588" spans="1:3">
      <c r="A11588" t="s">
        <v>4</v>
      </c>
      <c r="B11588" s="4" t="s">
        <v>5</v>
      </c>
      <c r="C11588" s="4" t="s">
        <v>7</v>
      </c>
      <c r="D11588" s="4" t="s">
        <v>8</v>
      </c>
    </row>
    <row r="11589" spans="1:3">
      <c r="A11589" t="n">
        <v>108317</v>
      </c>
      <c r="B11589" s="6" t="n">
        <v>2</v>
      </c>
      <c r="C11589" s="7" t="n">
        <v>11</v>
      </c>
      <c r="D11589" s="7" t="s">
        <v>19</v>
      </c>
    </row>
    <row r="11590" spans="1:3">
      <c r="A11590" t="s">
        <v>4</v>
      </c>
      <c r="B11590" s="4" t="s">
        <v>5</v>
      </c>
      <c r="C11590" s="4" t="s">
        <v>10</v>
      </c>
    </row>
    <row r="11591" spans="1:3">
      <c r="A11591" t="n">
        <v>108331</v>
      </c>
      <c r="B11591" s="27" t="n">
        <v>16</v>
      </c>
      <c r="C11591" s="7" t="n">
        <v>0</v>
      </c>
    </row>
    <row r="11592" spans="1:3">
      <c r="A11592" t="s">
        <v>4</v>
      </c>
      <c r="B11592" s="4" t="s">
        <v>5</v>
      </c>
      <c r="C11592" s="4" t="s">
        <v>7</v>
      </c>
      <c r="D11592" s="4" t="s">
        <v>8</v>
      </c>
    </row>
    <row r="11593" spans="1:3">
      <c r="A11593" t="n">
        <v>108334</v>
      </c>
      <c r="B11593" s="6" t="n">
        <v>2</v>
      </c>
      <c r="C11593" s="7" t="n">
        <v>11</v>
      </c>
      <c r="D11593" s="7" t="s">
        <v>394</v>
      </c>
    </row>
    <row r="11594" spans="1:3">
      <c r="A11594" t="s">
        <v>4</v>
      </c>
      <c r="B11594" s="4" t="s">
        <v>5</v>
      </c>
      <c r="C11594" s="4" t="s">
        <v>10</v>
      </c>
    </row>
    <row r="11595" spans="1:3">
      <c r="A11595" t="n">
        <v>108343</v>
      </c>
      <c r="B11595" s="27" t="n">
        <v>16</v>
      </c>
      <c r="C11595" s="7" t="n">
        <v>0</v>
      </c>
    </row>
    <row r="11596" spans="1:3">
      <c r="A11596" t="s">
        <v>4</v>
      </c>
      <c r="B11596" s="4" t="s">
        <v>5</v>
      </c>
      <c r="C11596" s="4" t="s">
        <v>16</v>
      </c>
    </row>
    <row r="11597" spans="1:3">
      <c r="A11597" t="n">
        <v>108346</v>
      </c>
      <c r="B11597" s="62" t="n">
        <v>15</v>
      </c>
      <c r="C11597" s="7" t="n">
        <v>2048</v>
      </c>
    </row>
    <row r="11598" spans="1:3">
      <c r="A11598" t="s">
        <v>4</v>
      </c>
      <c r="B11598" s="4" t="s">
        <v>5</v>
      </c>
      <c r="C11598" s="4" t="s">
        <v>7</v>
      </c>
      <c r="D11598" s="4" t="s">
        <v>8</v>
      </c>
    </row>
    <row r="11599" spans="1:3">
      <c r="A11599" t="n">
        <v>108351</v>
      </c>
      <c r="B11599" s="6" t="n">
        <v>2</v>
      </c>
      <c r="C11599" s="7" t="n">
        <v>10</v>
      </c>
      <c r="D11599" s="7" t="s">
        <v>395</v>
      </c>
    </row>
    <row r="11600" spans="1:3">
      <c r="A11600" t="s">
        <v>4</v>
      </c>
      <c r="B11600" s="4" t="s">
        <v>5</v>
      </c>
      <c r="C11600" s="4" t="s">
        <v>10</v>
      </c>
    </row>
    <row r="11601" spans="1:6">
      <c r="A11601" t="n">
        <v>108369</v>
      </c>
      <c r="B11601" s="27" t="n">
        <v>16</v>
      </c>
      <c r="C11601" s="7" t="n">
        <v>0</v>
      </c>
    </row>
    <row r="11602" spans="1:6">
      <c r="A11602" t="s">
        <v>4</v>
      </c>
      <c r="B11602" s="4" t="s">
        <v>5</v>
      </c>
      <c r="C11602" s="4" t="s">
        <v>7</v>
      </c>
      <c r="D11602" s="4" t="s">
        <v>8</v>
      </c>
    </row>
    <row r="11603" spans="1:6">
      <c r="A11603" t="n">
        <v>108372</v>
      </c>
      <c r="B11603" s="6" t="n">
        <v>2</v>
      </c>
      <c r="C11603" s="7" t="n">
        <v>10</v>
      </c>
      <c r="D11603" s="7" t="s">
        <v>396</v>
      </c>
    </row>
    <row r="11604" spans="1:6">
      <c r="A11604" t="s">
        <v>4</v>
      </c>
      <c r="B11604" s="4" t="s">
        <v>5</v>
      </c>
      <c r="C11604" s="4" t="s">
        <v>10</v>
      </c>
    </row>
    <row r="11605" spans="1:6">
      <c r="A11605" t="n">
        <v>108391</v>
      </c>
      <c r="B11605" s="27" t="n">
        <v>16</v>
      </c>
      <c r="C11605" s="7" t="n">
        <v>0</v>
      </c>
    </row>
    <row r="11606" spans="1:6">
      <c r="A11606" t="s">
        <v>4</v>
      </c>
      <c r="B11606" s="4" t="s">
        <v>5</v>
      </c>
      <c r="C11606" s="4" t="s">
        <v>7</v>
      </c>
      <c r="D11606" s="4" t="s">
        <v>10</v>
      </c>
      <c r="E11606" s="4" t="s">
        <v>15</v>
      </c>
    </row>
    <row r="11607" spans="1:6">
      <c r="A11607" t="n">
        <v>108394</v>
      </c>
      <c r="B11607" s="41" t="n">
        <v>58</v>
      </c>
      <c r="C11607" s="7" t="n">
        <v>100</v>
      </c>
      <c r="D11607" s="7" t="n">
        <v>300</v>
      </c>
      <c r="E11607" s="7" t="n">
        <v>1</v>
      </c>
    </row>
    <row r="11608" spans="1:6">
      <c r="A11608" t="s">
        <v>4</v>
      </c>
      <c r="B11608" s="4" t="s">
        <v>5</v>
      </c>
      <c r="C11608" s="4" t="s">
        <v>7</v>
      </c>
      <c r="D11608" s="4" t="s">
        <v>10</v>
      </c>
    </row>
    <row r="11609" spans="1:6">
      <c r="A11609" t="n">
        <v>108402</v>
      </c>
      <c r="B11609" s="41" t="n">
        <v>58</v>
      </c>
      <c r="C11609" s="7" t="n">
        <v>255</v>
      </c>
      <c r="D11609" s="7" t="n">
        <v>0</v>
      </c>
    </row>
    <row r="11610" spans="1:6">
      <c r="A11610" t="s">
        <v>4</v>
      </c>
      <c r="B11610" s="4" t="s">
        <v>5</v>
      </c>
      <c r="C11610" s="4" t="s">
        <v>7</v>
      </c>
    </row>
    <row r="11611" spans="1:6">
      <c r="A11611" t="n">
        <v>108406</v>
      </c>
      <c r="B11611" s="45" t="n">
        <v>23</v>
      </c>
      <c r="C11611" s="7" t="n">
        <v>0</v>
      </c>
    </row>
    <row r="11612" spans="1:6">
      <c r="A11612" t="s">
        <v>4</v>
      </c>
      <c r="B11612" s="4" t="s">
        <v>5</v>
      </c>
    </row>
    <row r="11613" spans="1:6">
      <c r="A11613" t="n">
        <v>108408</v>
      </c>
      <c r="B11613" s="5" t="n">
        <v>1</v>
      </c>
    </row>
    <row r="11614" spans="1:6" s="3" customFormat="1" customHeight="0">
      <c r="A11614" s="3" t="s">
        <v>2</v>
      </c>
      <c r="B11614" s="3" t="s">
        <v>999</v>
      </c>
    </row>
    <row r="11615" spans="1:6">
      <c r="A11615" t="s">
        <v>4</v>
      </c>
      <c r="B11615" s="4" t="s">
        <v>5</v>
      </c>
      <c r="C11615" s="4" t="s">
        <v>7</v>
      </c>
      <c r="D11615" s="4" t="s">
        <v>7</v>
      </c>
      <c r="E11615" s="4" t="s">
        <v>7</v>
      </c>
      <c r="F11615" s="4" t="s">
        <v>7</v>
      </c>
    </row>
    <row r="11616" spans="1:6">
      <c r="A11616" t="n">
        <v>108412</v>
      </c>
      <c r="B11616" s="15" t="n">
        <v>14</v>
      </c>
      <c r="C11616" s="7" t="n">
        <v>2</v>
      </c>
      <c r="D11616" s="7" t="n">
        <v>0</v>
      </c>
      <c r="E11616" s="7" t="n">
        <v>0</v>
      </c>
      <c r="F11616" s="7" t="n">
        <v>0</v>
      </c>
    </row>
    <row r="11617" spans="1:6">
      <c r="A11617" t="s">
        <v>4</v>
      </c>
      <c r="B11617" s="4" t="s">
        <v>5</v>
      </c>
      <c r="C11617" s="4" t="s">
        <v>7</v>
      </c>
      <c r="D11617" s="13" t="s">
        <v>12</v>
      </c>
      <c r="E11617" s="4" t="s">
        <v>5</v>
      </c>
      <c r="F11617" s="4" t="s">
        <v>7</v>
      </c>
      <c r="G11617" s="4" t="s">
        <v>10</v>
      </c>
      <c r="H11617" s="13" t="s">
        <v>13</v>
      </c>
      <c r="I11617" s="4" t="s">
        <v>7</v>
      </c>
      <c r="J11617" s="4" t="s">
        <v>16</v>
      </c>
      <c r="K11617" s="4" t="s">
        <v>7</v>
      </c>
      <c r="L11617" s="4" t="s">
        <v>7</v>
      </c>
      <c r="M11617" s="13" t="s">
        <v>12</v>
      </c>
      <c r="N11617" s="4" t="s">
        <v>5</v>
      </c>
      <c r="O11617" s="4" t="s">
        <v>7</v>
      </c>
      <c r="P11617" s="4" t="s">
        <v>10</v>
      </c>
      <c r="Q11617" s="13" t="s">
        <v>13</v>
      </c>
      <c r="R11617" s="4" t="s">
        <v>7</v>
      </c>
      <c r="S11617" s="4" t="s">
        <v>16</v>
      </c>
      <c r="T11617" s="4" t="s">
        <v>7</v>
      </c>
      <c r="U11617" s="4" t="s">
        <v>7</v>
      </c>
      <c r="V11617" s="4" t="s">
        <v>7</v>
      </c>
      <c r="W11617" s="4" t="s">
        <v>11</v>
      </c>
    </row>
    <row r="11618" spans="1:6">
      <c r="A11618" t="n">
        <v>108417</v>
      </c>
      <c r="B11618" s="9" t="n">
        <v>5</v>
      </c>
      <c r="C11618" s="7" t="n">
        <v>28</v>
      </c>
      <c r="D11618" s="13" t="s">
        <v>3</v>
      </c>
      <c r="E11618" s="8" t="n">
        <v>162</v>
      </c>
      <c r="F11618" s="7" t="n">
        <v>3</v>
      </c>
      <c r="G11618" s="7" t="n">
        <v>32987</v>
      </c>
      <c r="H11618" s="13" t="s">
        <v>3</v>
      </c>
      <c r="I11618" s="7" t="n">
        <v>0</v>
      </c>
      <c r="J11618" s="7" t="n">
        <v>1</v>
      </c>
      <c r="K11618" s="7" t="n">
        <v>2</v>
      </c>
      <c r="L11618" s="7" t="n">
        <v>28</v>
      </c>
      <c r="M11618" s="13" t="s">
        <v>3</v>
      </c>
      <c r="N11618" s="8" t="n">
        <v>162</v>
      </c>
      <c r="O11618" s="7" t="n">
        <v>3</v>
      </c>
      <c r="P11618" s="7" t="n">
        <v>32987</v>
      </c>
      <c r="Q11618" s="13" t="s">
        <v>3</v>
      </c>
      <c r="R11618" s="7" t="n">
        <v>0</v>
      </c>
      <c r="S11618" s="7" t="n">
        <v>2</v>
      </c>
      <c r="T11618" s="7" t="n">
        <v>2</v>
      </c>
      <c r="U11618" s="7" t="n">
        <v>11</v>
      </c>
      <c r="V11618" s="7" t="n">
        <v>1</v>
      </c>
      <c r="W11618" s="10" t="n">
        <f t="normal" ca="1">A11622</f>
        <v>0</v>
      </c>
    </row>
    <row r="11619" spans="1:6">
      <c r="A11619" t="s">
        <v>4</v>
      </c>
      <c r="B11619" s="4" t="s">
        <v>5</v>
      </c>
      <c r="C11619" s="4" t="s">
        <v>7</v>
      </c>
      <c r="D11619" s="4" t="s">
        <v>10</v>
      </c>
      <c r="E11619" s="4" t="s">
        <v>15</v>
      </c>
    </row>
    <row r="11620" spans="1:6">
      <c r="A11620" t="n">
        <v>108446</v>
      </c>
      <c r="B11620" s="41" t="n">
        <v>58</v>
      </c>
      <c r="C11620" s="7" t="n">
        <v>0</v>
      </c>
      <c r="D11620" s="7" t="n">
        <v>0</v>
      </c>
      <c r="E11620" s="7" t="n">
        <v>1</v>
      </c>
    </row>
    <row r="11621" spans="1:6">
      <c r="A11621" t="s">
        <v>4</v>
      </c>
      <c r="B11621" s="4" t="s">
        <v>5</v>
      </c>
      <c r="C11621" s="4" t="s">
        <v>7</v>
      </c>
      <c r="D11621" s="13" t="s">
        <v>12</v>
      </c>
      <c r="E11621" s="4" t="s">
        <v>5</v>
      </c>
      <c r="F11621" s="4" t="s">
        <v>7</v>
      </c>
      <c r="G11621" s="4" t="s">
        <v>10</v>
      </c>
      <c r="H11621" s="13" t="s">
        <v>13</v>
      </c>
      <c r="I11621" s="4" t="s">
        <v>7</v>
      </c>
      <c r="J11621" s="4" t="s">
        <v>16</v>
      </c>
      <c r="K11621" s="4" t="s">
        <v>7</v>
      </c>
      <c r="L11621" s="4" t="s">
        <v>7</v>
      </c>
      <c r="M11621" s="13" t="s">
        <v>12</v>
      </c>
      <c r="N11621" s="4" t="s">
        <v>5</v>
      </c>
      <c r="O11621" s="4" t="s">
        <v>7</v>
      </c>
      <c r="P11621" s="4" t="s">
        <v>10</v>
      </c>
      <c r="Q11621" s="13" t="s">
        <v>13</v>
      </c>
      <c r="R11621" s="4" t="s">
        <v>7</v>
      </c>
      <c r="S11621" s="4" t="s">
        <v>16</v>
      </c>
      <c r="T11621" s="4" t="s">
        <v>7</v>
      </c>
      <c r="U11621" s="4" t="s">
        <v>7</v>
      </c>
      <c r="V11621" s="4" t="s">
        <v>7</v>
      </c>
      <c r="W11621" s="4" t="s">
        <v>11</v>
      </c>
    </row>
    <row r="11622" spans="1:6">
      <c r="A11622" t="n">
        <v>108454</v>
      </c>
      <c r="B11622" s="9" t="n">
        <v>5</v>
      </c>
      <c r="C11622" s="7" t="n">
        <v>28</v>
      </c>
      <c r="D11622" s="13" t="s">
        <v>3</v>
      </c>
      <c r="E11622" s="8" t="n">
        <v>162</v>
      </c>
      <c r="F11622" s="7" t="n">
        <v>3</v>
      </c>
      <c r="G11622" s="7" t="n">
        <v>32987</v>
      </c>
      <c r="H11622" s="13" t="s">
        <v>3</v>
      </c>
      <c r="I11622" s="7" t="n">
        <v>0</v>
      </c>
      <c r="J11622" s="7" t="n">
        <v>1</v>
      </c>
      <c r="K11622" s="7" t="n">
        <v>3</v>
      </c>
      <c r="L11622" s="7" t="n">
        <v>28</v>
      </c>
      <c r="M11622" s="13" t="s">
        <v>3</v>
      </c>
      <c r="N11622" s="8" t="n">
        <v>162</v>
      </c>
      <c r="O11622" s="7" t="n">
        <v>3</v>
      </c>
      <c r="P11622" s="7" t="n">
        <v>32987</v>
      </c>
      <c r="Q11622" s="13" t="s">
        <v>3</v>
      </c>
      <c r="R11622" s="7" t="n">
        <v>0</v>
      </c>
      <c r="S11622" s="7" t="n">
        <v>2</v>
      </c>
      <c r="T11622" s="7" t="n">
        <v>3</v>
      </c>
      <c r="U11622" s="7" t="n">
        <v>9</v>
      </c>
      <c r="V11622" s="7" t="n">
        <v>1</v>
      </c>
      <c r="W11622" s="10" t="n">
        <f t="normal" ca="1">A11632</f>
        <v>0</v>
      </c>
    </row>
    <row r="11623" spans="1:6">
      <c r="A11623" t="s">
        <v>4</v>
      </c>
      <c r="B11623" s="4" t="s">
        <v>5</v>
      </c>
      <c r="C11623" s="4" t="s">
        <v>7</v>
      </c>
      <c r="D11623" s="13" t="s">
        <v>12</v>
      </c>
      <c r="E11623" s="4" t="s">
        <v>5</v>
      </c>
      <c r="F11623" s="4" t="s">
        <v>10</v>
      </c>
      <c r="G11623" s="4" t="s">
        <v>7</v>
      </c>
      <c r="H11623" s="4" t="s">
        <v>7</v>
      </c>
      <c r="I11623" s="4" t="s">
        <v>8</v>
      </c>
      <c r="J11623" s="13" t="s">
        <v>13</v>
      </c>
      <c r="K11623" s="4" t="s">
        <v>7</v>
      </c>
      <c r="L11623" s="4" t="s">
        <v>7</v>
      </c>
      <c r="M11623" s="13" t="s">
        <v>12</v>
      </c>
      <c r="N11623" s="4" t="s">
        <v>5</v>
      </c>
      <c r="O11623" s="4" t="s">
        <v>7</v>
      </c>
      <c r="P11623" s="13" t="s">
        <v>13</v>
      </c>
      <c r="Q11623" s="4" t="s">
        <v>7</v>
      </c>
      <c r="R11623" s="4" t="s">
        <v>16</v>
      </c>
      <c r="S11623" s="4" t="s">
        <v>7</v>
      </c>
      <c r="T11623" s="4" t="s">
        <v>7</v>
      </c>
      <c r="U11623" s="4" t="s">
        <v>7</v>
      </c>
      <c r="V11623" s="13" t="s">
        <v>12</v>
      </c>
      <c r="W11623" s="4" t="s">
        <v>5</v>
      </c>
      <c r="X11623" s="4" t="s">
        <v>7</v>
      </c>
      <c r="Y11623" s="13" t="s">
        <v>13</v>
      </c>
      <c r="Z11623" s="4" t="s">
        <v>7</v>
      </c>
      <c r="AA11623" s="4" t="s">
        <v>16</v>
      </c>
      <c r="AB11623" s="4" t="s">
        <v>7</v>
      </c>
      <c r="AC11623" s="4" t="s">
        <v>7</v>
      </c>
      <c r="AD11623" s="4" t="s">
        <v>7</v>
      </c>
      <c r="AE11623" s="4" t="s">
        <v>11</v>
      </c>
    </row>
    <row r="11624" spans="1:6">
      <c r="A11624" t="n">
        <v>108483</v>
      </c>
      <c r="B11624" s="9" t="n">
        <v>5</v>
      </c>
      <c r="C11624" s="7" t="n">
        <v>28</v>
      </c>
      <c r="D11624" s="13" t="s">
        <v>3</v>
      </c>
      <c r="E11624" s="46" t="n">
        <v>47</v>
      </c>
      <c r="F11624" s="7" t="n">
        <v>61456</v>
      </c>
      <c r="G11624" s="7" t="n">
        <v>2</v>
      </c>
      <c r="H11624" s="7" t="n">
        <v>0</v>
      </c>
      <c r="I11624" s="7" t="s">
        <v>273</v>
      </c>
      <c r="J11624" s="13" t="s">
        <v>3</v>
      </c>
      <c r="K11624" s="7" t="n">
        <v>8</v>
      </c>
      <c r="L11624" s="7" t="n">
        <v>28</v>
      </c>
      <c r="M11624" s="13" t="s">
        <v>3</v>
      </c>
      <c r="N11624" s="35" t="n">
        <v>74</v>
      </c>
      <c r="O11624" s="7" t="n">
        <v>65</v>
      </c>
      <c r="P11624" s="13" t="s">
        <v>3</v>
      </c>
      <c r="Q11624" s="7" t="n">
        <v>0</v>
      </c>
      <c r="R11624" s="7" t="n">
        <v>1</v>
      </c>
      <c r="S11624" s="7" t="n">
        <v>3</v>
      </c>
      <c r="T11624" s="7" t="n">
        <v>9</v>
      </c>
      <c r="U11624" s="7" t="n">
        <v>28</v>
      </c>
      <c r="V11624" s="13" t="s">
        <v>3</v>
      </c>
      <c r="W11624" s="35" t="n">
        <v>74</v>
      </c>
      <c r="X11624" s="7" t="n">
        <v>65</v>
      </c>
      <c r="Y11624" s="13" t="s">
        <v>3</v>
      </c>
      <c r="Z11624" s="7" t="n">
        <v>0</v>
      </c>
      <c r="AA11624" s="7" t="n">
        <v>2</v>
      </c>
      <c r="AB11624" s="7" t="n">
        <v>3</v>
      </c>
      <c r="AC11624" s="7" t="n">
        <v>9</v>
      </c>
      <c r="AD11624" s="7" t="n">
        <v>1</v>
      </c>
      <c r="AE11624" s="10" t="n">
        <f t="normal" ca="1">A11628</f>
        <v>0</v>
      </c>
    </row>
    <row r="11625" spans="1:6">
      <c r="A11625" t="s">
        <v>4</v>
      </c>
      <c r="B11625" s="4" t="s">
        <v>5</v>
      </c>
      <c r="C11625" s="4" t="s">
        <v>10</v>
      </c>
      <c r="D11625" s="4" t="s">
        <v>7</v>
      </c>
      <c r="E11625" s="4" t="s">
        <v>7</v>
      </c>
      <c r="F11625" s="4" t="s">
        <v>8</v>
      </c>
    </row>
    <row r="11626" spans="1:6">
      <c r="A11626" t="n">
        <v>108531</v>
      </c>
      <c r="B11626" s="46" t="n">
        <v>47</v>
      </c>
      <c r="C11626" s="7" t="n">
        <v>61456</v>
      </c>
      <c r="D11626" s="7" t="n">
        <v>0</v>
      </c>
      <c r="E11626" s="7" t="n">
        <v>0</v>
      </c>
      <c r="F11626" s="7" t="s">
        <v>220</v>
      </c>
    </row>
    <row r="11627" spans="1:6">
      <c r="A11627" t="s">
        <v>4</v>
      </c>
      <c r="B11627" s="4" t="s">
        <v>5</v>
      </c>
      <c r="C11627" s="4" t="s">
        <v>7</v>
      </c>
      <c r="D11627" s="4" t="s">
        <v>10</v>
      </c>
      <c r="E11627" s="4" t="s">
        <v>15</v>
      </c>
    </row>
    <row r="11628" spans="1:6">
      <c r="A11628" t="n">
        <v>108544</v>
      </c>
      <c r="B11628" s="41" t="n">
        <v>58</v>
      </c>
      <c r="C11628" s="7" t="n">
        <v>0</v>
      </c>
      <c r="D11628" s="7" t="n">
        <v>300</v>
      </c>
      <c r="E11628" s="7" t="n">
        <v>1</v>
      </c>
    </row>
    <row r="11629" spans="1:6">
      <c r="A11629" t="s">
        <v>4</v>
      </c>
      <c r="B11629" s="4" t="s">
        <v>5</v>
      </c>
      <c r="C11629" s="4" t="s">
        <v>7</v>
      </c>
      <c r="D11629" s="4" t="s">
        <v>10</v>
      </c>
    </row>
    <row r="11630" spans="1:6">
      <c r="A11630" t="n">
        <v>108552</v>
      </c>
      <c r="B11630" s="41" t="n">
        <v>58</v>
      </c>
      <c r="C11630" s="7" t="n">
        <v>255</v>
      </c>
      <c r="D11630" s="7" t="n">
        <v>0</v>
      </c>
    </row>
    <row r="11631" spans="1:6">
      <c r="A11631" t="s">
        <v>4</v>
      </c>
      <c r="B11631" s="4" t="s">
        <v>5</v>
      </c>
      <c r="C11631" s="4" t="s">
        <v>7</v>
      </c>
      <c r="D11631" s="4" t="s">
        <v>7</v>
      </c>
      <c r="E11631" s="4" t="s">
        <v>7</v>
      </c>
      <c r="F11631" s="4" t="s">
        <v>7</v>
      </c>
    </row>
    <row r="11632" spans="1:6">
      <c r="A11632" t="n">
        <v>108556</v>
      </c>
      <c r="B11632" s="15" t="n">
        <v>14</v>
      </c>
      <c r="C11632" s="7" t="n">
        <v>0</v>
      </c>
      <c r="D11632" s="7" t="n">
        <v>0</v>
      </c>
      <c r="E11632" s="7" t="n">
        <v>0</v>
      </c>
      <c r="F11632" s="7" t="n">
        <v>64</v>
      </c>
    </row>
    <row r="11633" spans="1:31">
      <c r="A11633" t="s">
        <v>4</v>
      </c>
      <c r="B11633" s="4" t="s">
        <v>5</v>
      </c>
      <c r="C11633" s="4" t="s">
        <v>7</v>
      </c>
      <c r="D11633" s="4" t="s">
        <v>10</v>
      </c>
    </row>
    <row r="11634" spans="1:31">
      <c r="A11634" t="n">
        <v>108561</v>
      </c>
      <c r="B11634" s="36" t="n">
        <v>22</v>
      </c>
      <c r="C11634" s="7" t="n">
        <v>0</v>
      </c>
      <c r="D11634" s="7" t="n">
        <v>32987</v>
      </c>
    </row>
    <row r="11635" spans="1:31">
      <c r="A11635" t="s">
        <v>4</v>
      </c>
      <c r="B11635" s="4" t="s">
        <v>5</v>
      </c>
      <c r="C11635" s="4" t="s">
        <v>7</v>
      </c>
      <c r="D11635" s="4" t="s">
        <v>10</v>
      </c>
    </row>
    <row r="11636" spans="1:31">
      <c r="A11636" t="n">
        <v>108565</v>
      </c>
      <c r="B11636" s="41" t="n">
        <v>58</v>
      </c>
      <c r="C11636" s="7" t="n">
        <v>5</v>
      </c>
      <c r="D11636" s="7" t="n">
        <v>300</v>
      </c>
    </row>
    <row r="11637" spans="1:31">
      <c r="A11637" t="s">
        <v>4</v>
      </c>
      <c r="B11637" s="4" t="s">
        <v>5</v>
      </c>
      <c r="C11637" s="4" t="s">
        <v>15</v>
      </c>
      <c r="D11637" s="4" t="s">
        <v>10</v>
      </c>
    </row>
    <row r="11638" spans="1:31">
      <c r="A11638" t="n">
        <v>108569</v>
      </c>
      <c r="B11638" s="47" t="n">
        <v>103</v>
      </c>
      <c r="C11638" s="7" t="n">
        <v>0</v>
      </c>
      <c r="D11638" s="7" t="n">
        <v>300</v>
      </c>
    </row>
    <row r="11639" spans="1:31">
      <c r="A11639" t="s">
        <v>4</v>
      </c>
      <c r="B11639" s="4" t="s">
        <v>5</v>
      </c>
      <c r="C11639" s="4" t="s">
        <v>7</v>
      </c>
    </row>
    <row r="11640" spans="1:31">
      <c r="A11640" t="n">
        <v>108576</v>
      </c>
      <c r="B11640" s="48" t="n">
        <v>64</v>
      </c>
      <c r="C11640" s="7" t="n">
        <v>7</v>
      </c>
    </row>
    <row r="11641" spans="1:31">
      <c r="A11641" t="s">
        <v>4</v>
      </c>
      <c r="B11641" s="4" t="s">
        <v>5</v>
      </c>
      <c r="C11641" s="4" t="s">
        <v>7</v>
      </c>
      <c r="D11641" s="4" t="s">
        <v>10</v>
      </c>
    </row>
    <row r="11642" spans="1:31">
      <c r="A11642" t="n">
        <v>108578</v>
      </c>
      <c r="B11642" s="49" t="n">
        <v>72</v>
      </c>
      <c r="C11642" s="7" t="n">
        <v>5</v>
      </c>
      <c r="D11642" s="7" t="n">
        <v>0</v>
      </c>
    </row>
    <row r="11643" spans="1:31">
      <c r="A11643" t="s">
        <v>4</v>
      </c>
      <c r="B11643" s="4" t="s">
        <v>5</v>
      </c>
      <c r="C11643" s="4" t="s">
        <v>7</v>
      </c>
      <c r="D11643" s="13" t="s">
        <v>12</v>
      </c>
      <c r="E11643" s="4" t="s">
        <v>5</v>
      </c>
      <c r="F11643" s="4" t="s">
        <v>7</v>
      </c>
      <c r="G11643" s="4" t="s">
        <v>10</v>
      </c>
      <c r="H11643" s="13" t="s">
        <v>13</v>
      </c>
      <c r="I11643" s="4" t="s">
        <v>7</v>
      </c>
      <c r="J11643" s="4" t="s">
        <v>16</v>
      </c>
      <c r="K11643" s="4" t="s">
        <v>7</v>
      </c>
      <c r="L11643" s="4" t="s">
        <v>7</v>
      </c>
      <c r="M11643" s="4" t="s">
        <v>11</v>
      </c>
    </row>
    <row r="11644" spans="1:31">
      <c r="A11644" t="n">
        <v>108582</v>
      </c>
      <c r="B11644" s="9" t="n">
        <v>5</v>
      </c>
      <c r="C11644" s="7" t="n">
        <v>28</v>
      </c>
      <c r="D11644" s="13" t="s">
        <v>3</v>
      </c>
      <c r="E11644" s="8" t="n">
        <v>162</v>
      </c>
      <c r="F11644" s="7" t="n">
        <v>4</v>
      </c>
      <c r="G11644" s="7" t="n">
        <v>32987</v>
      </c>
      <c r="H11644" s="13" t="s">
        <v>3</v>
      </c>
      <c r="I11644" s="7" t="n">
        <v>0</v>
      </c>
      <c r="J11644" s="7" t="n">
        <v>1</v>
      </c>
      <c r="K11644" s="7" t="n">
        <v>2</v>
      </c>
      <c r="L11644" s="7" t="n">
        <v>1</v>
      </c>
      <c r="M11644" s="10" t="n">
        <f t="normal" ca="1">A11650</f>
        <v>0</v>
      </c>
    </row>
    <row r="11645" spans="1:31">
      <c r="A11645" t="s">
        <v>4</v>
      </c>
      <c r="B11645" s="4" t="s">
        <v>5</v>
      </c>
      <c r="C11645" s="4" t="s">
        <v>7</v>
      </c>
      <c r="D11645" s="4" t="s">
        <v>8</v>
      </c>
    </row>
    <row r="11646" spans="1:31">
      <c r="A11646" t="n">
        <v>108599</v>
      </c>
      <c r="B11646" s="6" t="n">
        <v>2</v>
      </c>
      <c r="C11646" s="7" t="n">
        <v>10</v>
      </c>
      <c r="D11646" s="7" t="s">
        <v>274</v>
      </c>
    </row>
    <row r="11647" spans="1:31">
      <c r="A11647" t="s">
        <v>4</v>
      </c>
      <c r="B11647" s="4" t="s">
        <v>5</v>
      </c>
      <c r="C11647" s="4" t="s">
        <v>10</v>
      </c>
    </row>
    <row r="11648" spans="1:31">
      <c r="A11648" t="n">
        <v>108616</v>
      </c>
      <c r="B11648" s="27" t="n">
        <v>16</v>
      </c>
      <c r="C11648" s="7" t="n">
        <v>0</v>
      </c>
    </row>
    <row r="11649" spans="1:13">
      <c r="A11649" t="s">
        <v>4</v>
      </c>
      <c r="B11649" s="4" t="s">
        <v>5</v>
      </c>
      <c r="C11649" s="4" t="s">
        <v>10</v>
      </c>
      <c r="D11649" s="4" t="s">
        <v>15</v>
      </c>
      <c r="E11649" s="4" t="s">
        <v>15</v>
      </c>
      <c r="F11649" s="4" t="s">
        <v>15</v>
      </c>
      <c r="G11649" s="4" t="s">
        <v>15</v>
      </c>
    </row>
    <row r="11650" spans="1:13">
      <c r="A11650" t="n">
        <v>108619</v>
      </c>
      <c r="B11650" s="26" t="n">
        <v>46</v>
      </c>
      <c r="C11650" s="7" t="n">
        <v>61456</v>
      </c>
      <c r="D11650" s="7" t="n">
        <v>-11.3800001144409</v>
      </c>
      <c r="E11650" s="7" t="n">
        <v>0</v>
      </c>
      <c r="F11650" s="7" t="n">
        <v>-5.05000019073486</v>
      </c>
      <c r="G11650" s="7" t="n">
        <v>39.0999984741211</v>
      </c>
    </row>
    <row r="11651" spans="1:13">
      <c r="A11651" t="s">
        <v>4</v>
      </c>
      <c r="B11651" s="4" t="s">
        <v>5</v>
      </c>
      <c r="C11651" s="4" t="s">
        <v>7</v>
      </c>
      <c r="D11651" s="4" t="s">
        <v>7</v>
      </c>
      <c r="E11651" s="4" t="s">
        <v>15</v>
      </c>
      <c r="F11651" s="4" t="s">
        <v>15</v>
      </c>
      <c r="G11651" s="4" t="s">
        <v>15</v>
      </c>
      <c r="H11651" s="4" t="s">
        <v>10</v>
      </c>
      <c r="I11651" s="4" t="s">
        <v>7</v>
      </c>
    </row>
    <row r="11652" spans="1:13">
      <c r="A11652" t="n">
        <v>108638</v>
      </c>
      <c r="B11652" s="54" t="n">
        <v>45</v>
      </c>
      <c r="C11652" s="7" t="n">
        <v>4</v>
      </c>
      <c r="D11652" s="7" t="n">
        <v>3</v>
      </c>
      <c r="E11652" s="7" t="n">
        <v>7.09999990463257</v>
      </c>
      <c r="F11652" s="7" t="n">
        <v>69.4400024414063</v>
      </c>
      <c r="G11652" s="7" t="n">
        <v>0</v>
      </c>
      <c r="H11652" s="7" t="n">
        <v>0</v>
      </c>
      <c r="I11652" s="7" t="n">
        <v>0</v>
      </c>
    </row>
    <row r="11653" spans="1:13">
      <c r="A11653" t="s">
        <v>4</v>
      </c>
      <c r="B11653" s="4" t="s">
        <v>5</v>
      </c>
      <c r="C11653" s="4" t="s">
        <v>7</v>
      </c>
      <c r="D11653" s="4" t="s">
        <v>8</v>
      </c>
    </row>
    <row r="11654" spans="1:13">
      <c r="A11654" t="n">
        <v>108656</v>
      </c>
      <c r="B11654" s="6" t="n">
        <v>2</v>
      </c>
      <c r="C11654" s="7" t="n">
        <v>10</v>
      </c>
      <c r="D11654" s="7" t="s">
        <v>393</v>
      </c>
    </row>
    <row r="11655" spans="1:13">
      <c r="A11655" t="s">
        <v>4</v>
      </c>
      <c r="B11655" s="4" t="s">
        <v>5</v>
      </c>
      <c r="C11655" s="4" t="s">
        <v>10</v>
      </c>
    </row>
    <row r="11656" spans="1:13">
      <c r="A11656" t="n">
        <v>108671</v>
      </c>
      <c r="B11656" s="27" t="n">
        <v>16</v>
      </c>
      <c r="C11656" s="7" t="n">
        <v>0</v>
      </c>
    </row>
    <row r="11657" spans="1:13">
      <c r="A11657" t="s">
        <v>4</v>
      </c>
      <c r="B11657" s="4" t="s">
        <v>5</v>
      </c>
      <c r="C11657" s="4" t="s">
        <v>7</v>
      </c>
      <c r="D11657" s="4" t="s">
        <v>10</v>
      </c>
    </row>
    <row r="11658" spans="1:13">
      <c r="A11658" t="n">
        <v>108674</v>
      </c>
      <c r="B11658" s="41" t="n">
        <v>58</v>
      </c>
      <c r="C11658" s="7" t="n">
        <v>105</v>
      </c>
      <c r="D11658" s="7" t="n">
        <v>300</v>
      </c>
    </row>
    <row r="11659" spans="1:13">
      <c r="A11659" t="s">
        <v>4</v>
      </c>
      <c r="B11659" s="4" t="s">
        <v>5</v>
      </c>
      <c r="C11659" s="4" t="s">
        <v>15</v>
      </c>
      <c r="D11659" s="4" t="s">
        <v>10</v>
      </c>
    </row>
    <row r="11660" spans="1:13">
      <c r="A11660" t="n">
        <v>108678</v>
      </c>
      <c r="B11660" s="47" t="n">
        <v>103</v>
      </c>
      <c r="C11660" s="7" t="n">
        <v>1</v>
      </c>
      <c r="D11660" s="7" t="n">
        <v>300</v>
      </c>
    </row>
    <row r="11661" spans="1:13">
      <c r="A11661" t="s">
        <v>4</v>
      </c>
      <c r="B11661" s="4" t="s">
        <v>5</v>
      </c>
      <c r="C11661" s="4" t="s">
        <v>7</v>
      </c>
      <c r="D11661" s="4" t="s">
        <v>10</v>
      </c>
    </row>
    <row r="11662" spans="1:13">
      <c r="A11662" t="n">
        <v>108685</v>
      </c>
      <c r="B11662" s="49" t="n">
        <v>72</v>
      </c>
      <c r="C11662" s="7" t="n">
        <v>4</v>
      </c>
      <c r="D11662" s="7" t="n">
        <v>0</v>
      </c>
    </row>
    <row r="11663" spans="1:13">
      <c r="A11663" t="s">
        <v>4</v>
      </c>
      <c r="B11663" s="4" t="s">
        <v>5</v>
      </c>
      <c r="C11663" s="4" t="s">
        <v>16</v>
      </c>
    </row>
    <row r="11664" spans="1:13">
      <c r="A11664" t="n">
        <v>108689</v>
      </c>
      <c r="B11664" s="62" t="n">
        <v>15</v>
      </c>
      <c r="C11664" s="7" t="n">
        <v>1073741824</v>
      </c>
    </row>
    <row r="11665" spans="1:9">
      <c r="A11665" t="s">
        <v>4</v>
      </c>
      <c r="B11665" s="4" t="s">
        <v>5</v>
      </c>
      <c r="C11665" s="4" t="s">
        <v>7</v>
      </c>
    </row>
    <row r="11666" spans="1:9">
      <c r="A11666" t="n">
        <v>108694</v>
      </c>
      <c r="B11666" s="48" t="n">
        <v>64</v>
      </c>
      <c r="C11666" s="7" t="n">
        <v>3</v>
      </c>
    </row>
    <row r="11667" spans="1:9">
      <c r="A11667" t="s">
        <v>4</v>
      </c>
      <c r="B11667" s="4" t="s">
        <v>5</v>
      </c>
      <c r="C11667" s="4" t="s">
        <v>7</v>
      </c>
    </row>
    <row r="11668" spans="1:9">
      <c r="A11668" t="n">
        <v>108696</v>
      </c>
      <c r="B11668" s="35" t="n">
        <v>74</v>
      </c>
      <c r="C11668" s="7" t="n">
        <v>67</v>
      </c>
    </row>
    <row r="11669" spans="1:9">
      <c r="A11669" t="s">
        <v>4</v>
      </c>
      <c r="B11669" s="4" t="s">
        <v>5</v>
      </c>
      <c r="C11669" s="4" t="s">
        <v>7</v>
      </c>
      <c r="D11669" s="4" t="s">
        <v>7</v>
      </c>
      <c r="E11669" s="4" t="s">
        <v>10</v>
      </c>
    </row>
    <row r="11670" spans="1:9">
      <c r="A11670" t="n">
        <v>108698</v>
      </c>
      <c r="B11670" s="54" t="n">
        <v>45</v>
      </c>
      <c r="C11670" s="7" t="n">
        <v>8</v>
      </c>
      <c r="D11670" s="7" t="n">
        <v>1</v>
      </c>
      <c r="E11670" s="7" t="n">
        <v>0</v>
      </c>
    </row>
    <row r="11671" spans="1:9">
      <c r="A11671" t="s">
        <v>4</v>
      </c>
      <c r="B11671" s="4" t="s">
        <v>5</v>
      </c>
      <c r="C11671" s="4" t="s">
        <v>10</v>
      </c>
    </row>
    <row r="11672" spans="1:9">
      <c r="A11672" t="n">
        <v>108703</v>
      </c>
      <c r="B11672" s="14" t="n">
        <v>13</v>
      </c>
      <c r="C11672" s="7" t="n">
        <v>6409</v>
      </c>
    </row>
    <row r="11673" spans="1:9">
      <c r="A11673" t="s">
        <v>4</v>
      </c>
      <c r="B11673" s="4" t="s">
        <v>5</v>
      </c>
      <c r="C11673" s="4" t="s">
        <v>10</v>
      </c>
    </row>
    <row r="11674" spans="1:9">
      <c r="A11674" t="n">
        <v>108706</v>
      </c>
      <c r="B11674" s="14" t="n">
        <v>13</v>
      </c>
      <c r="C11674" s="7" t="n">
        <v>6408</v>
      </c>
    </row>
    <row r="11675" spans="1:9">
      <c r="A11675" t="s">
        <v>4</v>
      </c>
      <c r="B11675" s="4" t="s">
        <v>5</v>
      </c>
      <c r="C11675" s="4" t="s">
        <v>10</v>
      </c>
    </row>
    <row r="11676" spans="1:9">
      <c r="A11676" t="n">
        <v>108709</v>
      </c>
      <c r="B11676" s="11" t="n">
        <v>12</v>
      </c>
      <c r="C11676" s="7" t="n">
        <v>6464</v>
      </c>
    </row>
    <row r="11677" spans="1:9">
      <c r="A11677" t="s">
        <v>4</v>
      </c>
      <c r="B11677" s="4" t="s">
        <v>5</v>
      </c>
      <c r="C11677" s="4" t="s">
        <v>10</v>
      </c>
    </row>
    <row r="11678" spans="1:9">
      <c r="A11678" t="n">
        <v>108712</v>
      </c>
      <c r="B11678" s="14" t="n">
        <v>13</v>
      </c>
      <c r="C11678" s="7" t="n">
        <v>6465</v>
      </c>
    </row>
    <row r="11679" spans="1:9">
      <c r="A11679" t="s">
        <v>4</v>
      </c>
      <c r="B11679" s="4" t="s">
        <v>5</v>
      </c>
      <c r="C11679" s="4" t="s">
        <v>10</v>
      </c>
    </row>
    <row r="11680" spans="1:9">
      <c r="A11680" t="n">
        <v>108715</v>
      </c>
      <c r="B11680" s="14" t="n">
        <v>13</v>
      </c>
      <c r="C11680" s="7" t="n">
        <v>6466</v>
      </c>
    </row>
    <row r="11681" spans="1:5">
      <c r="A11681" t="s">
        <v>4</v>
      </c>
      <c r="B11681" s="4" t="s">
        <v>5</v>
      </c>
      <c r="C11681" s="4" t="s">
        <v>10</v>
      </c>
    </row>
    <row r="11682" spans="1:5">
      <c r="A11682" t="n">
        <v>108718</v>
      </c>
      <c r="B11682" s="14" t="n">
        <v>13</v>
      </c>
      <c r="C11682" s="7" t="n">
        <v>6467</v>
      </c>
    </row>
    <row r="11683" spans="1:5">
      <c r="A11683" t="s">
        <v>4</v>
      </c>
      <c r="B11683" s="4" t="s">
        <v>5</v>
      </c>
      <c r="C11683" s="4" t="s">
        <v>10</v>
      </c>
    </row>
    <row r="11684" spans="1:5">
      <c r="A11684" t="n">
        <v>108721</v>
      </c>
      <c r="B11684" s="14" t="n">
        <v>13</v>
      </c>
      <c r="C11684" s="7" t="n">
        <v>6468</v>
      </c>
    </row>
    <row r="11685" spans="1:5">
      <c r="A11685" t="s">
        <v>4</v>
      </c>
      <c r="B11685" s="4" t="s">
        <v>5</v>
      </c>
      <c r="C11685" s="4" t="s">
        <v>10</v>
      </c>
    </row>
    <row r="11686" spans="1:5">
      <c r="A11686" t="n">
        <v>108724</v>
      </c>
      <c r="B11686" s="14" t="n">
        <v>13</v>
      </c>
      <c r="C11686" s="7" t="n">
        <v>6469</v>
      </c>
    </row>
    <row r="11687" spans="1:5">
      <c r="A11687" t="s">
        <v>4</v>
      </c>
      <c r="B11687" s="4" t="s">
        <v>5</v>
      </c>
      <c r="C11687" s="4" t="s">
        <v>10</v>
      </c>
    </row>
    <row r="11688" spans="1:5">
      <c r="A11688" t="n">
        <v>108727</v>
      </c>
      <c r="B11688" s="14" t="n">
        <v>13</v>
      </c>
      <c r="C11688" s="7" t="n">
        <v>6470</v>
      </c>
    </row>
    <row r="11689" spans="1:5">
      <c r="A11689" t="s">
        <v>4</v>
      </c>
      <c r="B11689" s="4" t="s">
        <v>5</v>
      </c>
      <c r="C11689" s="4" t="s">
        <v>10</v>
      </c>
    </row>
    <row r="11690" spans="1:5">
      <c r="A11690" t="n">
        <v>108730</v>
      </c>
      <c r="B11690" s="14" t="n">
        <v>13</v>
      </c>
      <c r="C11690" s="7" t="n">
        <v>6471</v>
      </c>
    </row>
    <row r="11691" spans="1:5">
      <c r="A11691" t="s">
        <v>4</v>
      </c>
      <c r="B11691" s="4" t="s">
        <v>5</v>
      </c>
      <c r="C11691" s="4" t="s">
        <v>7</v>
      </c>
    </row>
    <row r="11692" spans="1:5">
      <c r="A11692" t="n">
        <v>108733</v>
      </c>
      <c r="B11692" s="35" t="n">
        <v>74</v>
      </c>
      <c r="C11692" s="7" t="n">
        <v>18</v>
      </c>
    </row>
    <row r="11693" spans="1:5">
      <c r="A11693" t="s">
        <v>4</v>
      </c>
      <c r="B11693" s="4" t="s">
        <v>5</v>
      </c>
      <c r="C11693" s="4" t="s">
        <v>7</v>
      </c>
    </row>
    <row r="11694" spans="1:5">
      <c r="A11694" t="n">
        <v>108735</v>
      </c>
      <c r="B11694" s="35" t="n">
        <v>74</v>
      </c>
      <c r="C11694" s="7" t="n">
        <v>45</v>
      </c>
    </row>
    <row r="11695" spans="1:5">
      <c r="A11695" t="s">
        <v>4</v>
      </c>
      <c r="B11695" s="4" t="s">
        <v>5</v>
      </c>
      <c r="C11695" s="4" t="s">
        <v>10</v>
      </c>
    </row>
    <row r="11696" spans="1:5">
      <c r="A11696" t="n">
        <v>108737</v>
      </c>
      <c r="B11696" s="27" t="n">
        <v>16</v>
      </c>
      <c r="C11696" s="7" t="n">
        <v>0</v>
      </c>
    </row>
    <row r="11697" spans="1:3">
      <c r="A11697" t="s">
        <v>4</v>
      </c>
      <c r="B11697" s="4" t="s">
        <v>5</v>
      </c>
      <c r="C11697" s="4" t="s">
        <v>7</v>
      </c>
      <c r="D11697" s="4" t="s">
        <v>7</v>
      </c>
      <c r="E11697" s="4" t="s">
        <v>7</v>
      </c>
      <c r="F11697" s="4" t="s">
        <v>7</v>
      </c>
    </row>
    <row r="11698" spans="1:3">
      <c r="A11698" t="n">
        <v>108740</v>
      </c>
      <c r="B11698" s="15" t="n">
        <v>14</v>
      </c>
      <c r="C11698" s="7" t="n">
        <v>0</v>
      </c>
      <c r="D11698" s="7" t="n">
        <v>8</v>
      </c>
      <c r="E11698" s="7" t="n">
        <v>0</v>
      </c>
      <c r="F11698" s="7" t="n">
        <v>0</v>
      </c>
    </row>
    <row r="11699" spans="1:3">
      <c r="A11699" t="s">
        <v>4</v>
      </c>
      <c r="B11699" s="4" t="s">
        <v>5</v>
      </c>
      <c r="C11699" s="4" t="s">
        <v>7</v>
      </c>
      <c r="D11699" s="4" t="s">
        <v>8</v>
      </c>
    </row>
    <row r="11700" spans="1:3">
      <c r="A11700" t="n">
        <v>108745</v>
      </c>
      <c r="B11700" s="6" t="n">
        <v>2</v>
      </c>
      <c r="C11700" s="7" t="n">
        <v>11</v>
      </c>
      <c r="D11700" s="7" t="s">
        <v>19</v>
      </c>
    </row>
    <row r="11701" spans="1:3">
      <c r="A11701" t="s">
        <v>4</v>
      </c>
      <c r="B11701" s="4" t="s">
        <v>5</v>
      </c>
      <c r="C11701" s="4" t="s">
        <v>10</v>
      </c>
    </row>
    <row r="11702" spans="1:3">
      <c r="A11702" t="n">
        <v>108759</v>
      </c>
      <c r="B11702" s="27" t="n">
        <v>16</v>
      </c>
      <c r="C11702" s="7" t="n">
        <v>0</v>
      </c>
    </row>
    <row r="11703" spans="1:3">
      <c r="A11703" t="s">
        <v>4</v>
      </c>
      <c r="B11703" s="4" t="s">
        <v>5</v>
      </c>
      <c r="C11703" s="4" t="s">
        <v>7</v>
      </c>
      <c r="D11703" s="4" t="s">
        <v>8</v>
      </c>
    </row>
    <row r="11704" spans="1:3">
      <c r="A11704" t="n">
        <v>108762</v>
      </c>
      <c r="B11704" s="6" t="n">
        <v>2</v>
      </c>
      <c r="C11704" s="7" t="n">
        <v>11</v>
      </c>
      <c r="D11704" s="7" t="s">
        <v>394</v>
      </c>
    </row>
    <row r="11705" spans="1:3">
      <c r="A11705" t="s">
        <v>4</v>
      </c>
      <c r="B11705" s="4" t="s">
        <v>5</v>
      </c>
      <c r="C11705" s="4" t="s">
        <v>10</v>
      </c>
    </row>
    <row r="11706" spans="1:3">
      <c r="A11706" t="n">
        <v>108771</v>
      </c>
      <c r="B11706" s="27" t="n">
        <v>16</v>
      </c>
      <c r="C11706" s="7" t="n">
        <v>0</v>
      </c>
    </row>
    <row r="11707" spans="1:3">
      <c r="A11707" t="s">
        <v>4</v>
      </c>
      <c r="B11707" s="4" t="s">
        <v>5</v>
      </c>
      <c r="C11707" s="4" t="s">
        <v>16</v>
      </c>
    </row>
    <row r="11708" spans="1:3">
      <c r="A11708" t="n">
        <v>108774</v>
      </c>
      <c r="B11708" s="62" t="n">
        <v>15</v>
      </c>
      <c r="C11708" s="7" t="n">
        <v>2048</v>
      </c>
    </row>
    <row r="11709" spans="1:3">
      <c r="A11709" t="s">
        <v>4</v>
      </c>
      <c r="B11709" s="4" t="s">
        <v>5</v>
      </c>
      <c r="C11709" s="4" t="s">
        <v>7</v>
      </c>
      <c r="D11709" s="4" t="s">
        <v>8</v>
      </c>
    </row>
    <row r="11710" spans="1:3">
      <c r="A11710" t="n">
        <v>108779</v>
      </c>
      <c r="B11710" s="6" t="n">
        <v>2</v>
      </c>
      <c r="C11710" s="7" t="n">
        <v>10</v>
      </c>
      <c r="D11710" s="7" t="s">
        <v>395</v>
      </c>
    </row>
    <row r="11711" spans="1:3">
      <c r="A11711" t="s">
        <v>4</v>
      </c>
      <c r="B11711" s="4" t="s">
        <v>5</v>
      </c>
      <c r="C11711" s="4" t="s">
        <v>10</v>
      </c>
    </row>
    <row r="11712" spans="1:3">
      <c r="A11712" t="n">
        <v>108797</v>
      </c>
      <c r="B11712" s="27" t="n">
        <v>16</v>
      </c>
      <c r="C11712" s="7" t="n">
        <v>0</v>
      </c>
    </row>
    <row r="11713" spans="1:6">
      <c r="A11713" t="s">
        <v>4</v>
      </c>
      <c r="B11713" s="4" t="s">
        <v>5</v>
      </c>
      <c r="C11713" s="4" t="s">
        <v>7</v>
      </c>
      <c r="D11713" s="4" t="s">
        <v>8</v>
      </c>
    </row>
    <row r="11714" spans="1:6">
      <c r="A11714" t="n">
        <v>108800</v>
      </c>
      <c r="B11714" s="6" t="n">
        <v>2</v>
      </c>
      <c r="C11714" s="7" t="n">
        <v>10</v>
      </c>
      <c r="D11714" s="7" t="s">
        <v>396</v>
      </c>
    </row>
    <row r="11715" spans="1:6">
      <c r="A11715" t="s">
        <v>4</v>
      </c>
      <c r="B11715" s="4" t="s">
        <v>5</v>
      </c>
      <c r="C11715" s="4" t="s">
        <v>10</v>
      </c>
    </row>
    <row r="11716" spans="1:6">
      <c r="A11716" t="n">
        <v>108819</v>
      </c>
      <c r="B11716" s="27" t="n">
        <v>16</v>
      </c>
      <c r="C11716" s="7" t="n">
        <v>0</v>
      </c>
    </row>
    <row r="11717" spans="1:6">
      <c r="A11717" t="s">
        <v>4</v>
      </c>
      <c r="B11717" s="4" t="s">
        <v>5</v>
      </c>
      <c r="C11717" s="4" t="s">
        <v>7</v>
      </c>
      <c r="D11717" s="4" t="s">
        <v>10</v>
      </c>
      <c r="E11717" s="4" t="s">
        <v>15</v>
      </c>
    </row>
    <row r="11718" spans="1:6">
      <c r="A11718" t="n">
        <v>108822</v>
      </c>
      <c r="B11718" s="41" t="n">
        <v>58</v>
      </c>
      <c r="C11718" s="7" t="n">
        <v>100</v>
      </c>
      <c r="D11718" s="7" t="n">
        <v>300</v>
      </c>
      <c r="E11718" s="7" t="n">
        <v>1</v>
      </c>
    </row>
    <row r="11719" spans="1:6">
      <c r="A11719" t="s">
        <v>4</v>
      </c>
      <c r="B11719" s="4" t="s">
        <v>5</v>
      </c>
      <c r="C11719" s="4" t="s">
        <v>7</v>
      </c>
      <c r="D11719" s="4" t="s">
        <v>10</v>
      </c>
    </row>
    <row r="11720" spans="1:6">
      <c r="A11720" t="n">
        <v>108830</v>
      </c>
      <c r="B11720" s="41" t="n">
        <v>58</v>
      </c>
      <c r="C11720" s="7" t="n">
        <v>255</v>
      </c>
      <c r="D11720" s="7" t="n">
        <v>0</v>
      </c>
    </row>
    <row r="11721" spans="1:6">
      <c r="A11721" t="s">
        <v>4</v>
      </c>
      <c r="B11721" s="4" t="s">
        <v>5</v>
      </c>
      <c r="C11721" s="4" t="s">
        <v>7</v>
      </c>
    </row>
    <row r="11722" spans="1:6">
      <c r="A11722" t="n">
        <v>108834</v>
      </c>
      <c r="B11722" s="45" t="n">
        <v>23</v>
      </c>
      <c r="C11722" s="7" t="n">
        <v>0</v>
      </c>
    </row>
    <row r="11723" spans="1:6">
      <c r="A11723" t="s">
        <v>4</v>
      </c>
      <c r="B11723" s="4" t="s">
        <v>5</v>
      </c>
    </row>
    <row r="11724" spans="1:6">
      <c r="A11724" t="n">
        <v>108836</v>
      </c>
      <c r="B11724" s="5" t="n">
        <v>1</v>
      </c>
    </row>
    <row r="11725" spans="1:6" s="3" customFormat="1" customHeight="0">
      <c r="A11725" s="3" t="s">
        <v>2</v>
      </c>
      <c r="B11725" s="3" t="s">
        <v>1000</v>
      </c>
    </row>
    <row r="11726" spans="1:6">
      <c r="A11726" t="s">
        <v>4</v>
      </c>
      <c r="B11726" s="4" t="s">
        <v>5</v>
      </c>
      <c r="C11726" s="4" t="s">
        <v>10</v>
      </c>
      <c r="D11726" s="4" t="s">
        <v>15</v>
      </c>
      <c r="E11726" s="4" t="s">
        <v>15</v>
      </c>
      <c r="F11726" s="4" t="s">
        <v>7</v>
      </c>
    </row>
    <row r="11727" spans="1:6">
      <c r="A11727" t="n">
        <v>108840</v>
      </c>
      <c r="B11727" s="91" t="n">
        <v>52</v>
      </c>
      <c r="C11727" s="7" t="n">
        <v>65534</v>
      </c>
      <c r="D11727" s="7" t="n">
        <v>275</v>
      </c>
      <c r="E11727" s="7" t="n">
        <v>10</v>
      </c>
      <c r="F11727" s="7" t="n">
        <v>0</v>
      </c>
    </row>
    <row r="11728" spans="1:6">
      <c r="A11728" t="s">
        <v>4</v>
      </c>
      <c r="B11728" s="4" t="s">
        <v>5</v>
      </c>
      <c r="C11728" s="4" t="s">
        <v>10</v>
      </c>
    </row>
    <row r="11729" spans="1:6">
      <c r="A11729" t="n">
        <v>108852</v>
      </c>
      <c r="B11729" s="27" t="n">
        <v>16</v>
      </c>
      <c r="C11729" s="7" t="n">
        <v>400</v>
      </c>
    </row>
    <row r="11730" spans="1:6">
      <c r="A11730" t="s">
        <v>4</v>
      </c>
      <c r="B11730" s="4" t="s">
        <v>5</v>
      </c>
      <c r="C11730" s="4" t="s">
        <v>10</v>
      </c>
      <c r="D11730" s="4" t="s">
        <v>7</v>
      </c>
    </row>
    <row r="11731" spans="1:6">
      <c r="A11731" t="n">
        <v>108855</v>
      </c>
      <c r="B11731" s="92" t="n">
        <v>96</v>
      </c>
      <c r="C11731" s="7" t="n">
        <v>65534</v>
      </c>
      <c r="D11731" s="7" t="n">
        <v>1</v>
      </c>
    </row>
    <row r="11732" spans="1:6">
      <c r="A11732" t="s">
        <v>4</v>
      </c>
      <c r="B11732" s="4" t="s">
        <v>5</v>
      </c>
      <c r="C11732" s="4" t="s">
        <v>10</v>
      </c>
      <c r="D11732" s="4" t="s">
        <v>7</v>
      </c>
      <c r="E11732" s="4" t="s">
        <v>15</v>
      </c>
      <c r="F11732" s="4" t="s">
        <v>15</v>
      </c>
      <c r="G11732" s="4" t="s">
        <v>15</v>
      </c>
    </row>
    <row r="11733" spans="1:6">
      <c r="A11733" t="n">
        <v>108859</v>
      </c>
      <c r="B11733" s="92" t="n">
        <v>96</v>
      </c>
      <c r="C11733" s="7" t="n">
        <v>65534</v>
      </c>
      <c r="D11733" s="7" t="n">
        <v>2</v>
      </c>
      <c r="E11733" s="7" t="n">
        <v>6.44000005722046</v>
      </c>
      <c r="F11733" s="7" t="n">
        <v>0</v>
      </c>
      <c r="G11733" s="7" t="n">
        <v>7.28999996185303</v>
      </c>
    </row>
    <row r="11734" spans="1:6">
      <c r="A11734" t="s">
        <v>4</v>
      </c>
      <c r="B11734" s="4" t="s">
        <v>5</v>
      </c>
      <c r="C11734" s="4" t="s">
        <v>10</v>
      </c>
      <c r="D11734" s="4" t="s">
        <v>7</v>
      </c>
      <c r="E11734" s="4" t="s">
        <v>15</v>
      </c>
      <c r="F11734" s="4" t="s">
        <v>15</v>
      </c>
      <c r="G11734" s="4" t="s">
        <v>15</v>
      </c>
    </row>
    <row r="11735" spans="1:6">
      <c r="A11735" t="n">
        <v>108875</v>
      </c>
      <c r="B11735" s="92" t="n">
        <v>96</v>
      </c>
      <c r="C11735" s="7" t="n">
        <v>65534</v>
      </c>
      <c r="D11735" s="7" t="n">
        <v>2</v>
      </c>
      <c r="E11735" s="7" t="n">
        <v>3.29999995231628</v>
      </c>
      <c r="F11735" s="7" t="n">
        <v>0.00999999977648258</v>
      </c>
      <c r="G11735" s="7" t="n">
        <v>7.53000020980835</v>
      </c>
    </row>
    <row r="11736" spans="1:6">
      <c r="A11736" t="s">
        <v>4</v>
      </c>
      <c r="B11736" s="4" t="s">
        <v>5</v>
      </c>
      <c r="C11736" s="4" t="s">
        <v>10</v>
      </c>
      <c r="D11736" s="4" t="s">
        <v>7</v>
      </c>
      <c r="E11736" s="4" t="s">
        <v>15</v>
      </c>
      <c r="F11736" s="4" t="s">
        <v>15</v>
      </c>
      <c r="G11736" s="4" t="s">
        <v>15</v>
      </c>
    </row>
    <row r="11737" spans="1:6">
      <c r="A11737" t="n">
        <v>108891</v>
      </c>
      <c r="B11737" s="92" t="n">
        <v>96</v>
      </c>
      <c r="C11737" s="7" t="n">
        <v>65534</v>
      </c>
      <c r="D11737" s="7" t="n">
        <v>2</v>
      </c>
      <c r="E11737" s="7" t="n">
        <v>1.77999997138977</v>
      </c>
      <c r="F11737" s="7" t="n">
        <v>0.00999999977648258</v>
      </c>
      <c r="G11737" s="7" t="n">
        <v>10.4499998092651</v>
      </c>
    </row>
    <row r="11738" spans="1:6">
      <c r="A11738" t="s">
        <v>4</v>
      </c>
      <c r="B11738" s="4" t="s">
        <v>5</v>
      </c>
      <c r="C11738" s="4" t="s">
        <v>10</v>
      </c>
      <c r="D11738" s="4" t="s">
        <v>7</v>
      </c>
      <c r="E11738" s="4" t="s">
        <v>16</v>
      </c>
      <c r="F11738" s="4" t="s">
        <v>7</v>
      </c>
      <c r="G11738" s="4" t="s">
        <v>10</v>
      </c>
    </row>
    <row r="11739" spans="1:6">
      <c r="A11739" t="n">
        <v>108907</v>
      </c>
      <c r="B11739" s="92" t="n">
        <v>96</v>
      </c>
      <c r="C11739" s="7" t="n">
        <v>65534</v>
      </c>
      <c r="D11739" s="7" t="n">
        <v>0</v>
      </c>
      <c r="E11739" s="7" t="n">
        <v>1067030938</v>
      </c>
      <c r="F11739" s="7" t="n">
        <v>1</v>
      </c>
      <c r="G11739" s="7" t="n">
        <v>0</v>
      </c>
    </row>
    <row r="11740" spans="1:6">
      <c r="A11740" t="s">
        <v>4</v>
      </c>
      <c r="B11740" s="4" t="s">
        <v>5</v>
      </c>
    </row>
    <row r="11741" spans="1:6">
      <c r="A11741" t="n">
        <v>108918</v>
      </c>
      <c r="B11741" s="5" t="n">
        <v>1</v>
      </c>
    </row>
    <row r="11742" spans="1:6" s="3" customFormat="1" customHeight="0">
      <c r="A11742" s="3" t="s">
        <v>2</v>
      </c>
      <c r="B11742" s="3" t="s">
        <v>1001</v>
      </c>
    </row>
    <row r="11743" spans="1:6">
      <c r="A11743" t="s">
        <v>4</v>
      </c>
      <c r="B11743" s="4" t="s">
        <v>5</v>
      </c>
      <c r="C11743" s="4" t="s">
        <v>7</v>
      </c>
      <c r="D11743" s="4" t="s">
        <v>7</v>
      </c>
      <c r="E11743" s="4" t="s">
        <v>7</v>
      </c>
      <c r="F11743" s="4" t="s">
        <v>7</v>
      </c>
    </row>
    <row r="11744" spans="1:6">
      <c r="A11744" t="n">
        <v>108920</v>
      </c>
      <c r="B11744" s="15" t="n">
        <v>14</v>
      </c>
      <c r="C11744" s="7" t="n">
        <v>2</v>
      </c>
      <c r="D11744" s="7" t="n">
        <v>0</v>
      </c>
      <c r="E11744" s="7" t="n">
        <v>0</v>
      </c>
      <c r="F11744" s="7" t="n">
        <v>0</v>
      </c>
    </row>
    <row r="11745" spans="1:7">
      <c r="A11745" t="s">
        <v>4</v>
      </c>
      <c r="B11745" s="4" t="s">
        <v>5</v>
      </c>
      <c r="C11745" s="4" t="s">
        <v>7</v>
      </c>
      <c r="D11745" s="13" t="s">
        <v>12</v>
      </c>
      <c r="E11745" s="4" t="s">
        <v>5</v>
      </c>
      <c r="F11745" s="4" t="s">
        <v>7</v>
      </c>
      <c r="G11745" s="4" t="s">
        <v>10</v>
      </c>
      <c r="H11745" s="13" t="s">
        <v>13</v>
      </c>
      <c r="I11745" s="4" t="s">
        <v>7</v>
      </c>
      <c r="J11745" s="4" t="s">
        <v>16</v>
      </c>
      <c r="K11745" s="4" t="s">
        <v>7</v>
      </c>
      <c r="L11745" s="4" t="s">
        <v>7</v>
      </c>
      <c r="M11745" s="13" t="s">
        <v>12</v>
      </c>
      <c r="N11745" s="4" t="s">
        <v>5</v>
      </c>
      <c r="O11745" s="4" t="s">
        <v>7</v>
      </c>
      <c r="P11745" s="4" t="s">
        <v>10</v>
      </c>
      <c r="Q11745" s="13" t="s">
        <v>13</v>
      </c>
      <c r="R11745" s="4" t="s">
        <v>7</v>
      </c>
      <c r="S11745" s="4" t="s">
        <v>16</v>
      </c>
      <c r="T11745" s="4" t="s">
        <v>7</v>
      </c>
      <c r="U11745" s="4" t="s">
        <v>7</v>
      </c>
      <c r="V11745" s="4" t="s">
        <v>7</v>
      </c>
      <c r="W11745" s="4" t="s">
        <v>11</v>
      </c>
    </row>
    <row r="11746" spans="1:7">
      <c r="A11746" t="n">
        <v>108925</v>
      </c>
      <c r="B11746" s="9" t="n">
        <v>5</v>
      </c>
      <c r="C11746" s="7" t="n">
        <v>28</v>
      </c>
      <c r="D11746" s="13" t="s">
        <v>3</v>
      </c>
      <c r="E11746" s="8" t="n">
        <v>162</v>
      </c>
      <c r="F11746" s="7" t="n">
        <v>3</v>
      </c>
      <c r="G11746" s="7" t="n">
        <v>33147</v>
      </c>
      <c r="H11746" s="13" t="s">
        <v>3</v>
      </c>
      <c r="I11746" s="7" t="n">
        <v>0</v>
      </c>
      <c r="J11746" s="7" t="n">
        <v>1</v>
      </c>
      <c r="K11746" s="7" t="n">
        <v>2</v>
      </c>
      <c r="L11746" s="7" t="n">
        <v>28</v>
      </c>
      <c r="M11746" s="13" t="s">
        <v>3</v>
      </c>
      <c r="N11746" s="8" t="n">
        <v>162</v>
      </c>
      <c r="O11746" s="7" t="n">
        <v>3</v>
      </c>
      <c r="P11746" s="7" t="n">
        <v>33147</v>
      </c>
      <c r="Q11746" s="13" t="s">
        <v>3</v>
      </c>
      <c r="R11746" s="7" t="n">
        <v>0</v>
      </c>
      <c r="S11746" s="7" t="n">
        <v>2</v>
      </c>
      <c r="T11746" s="7" t="n">
        <v>2</v>
      </c>
      <c r="U11746" s="7" t="n">
        <v>11</v>
      </c>
      <c r="V11746" s="7" t="n">
        <v>1</v>
      </c>
      <c r="W11746" s="10" t="n">
        <f t="normal" ca="1">A11750</f>
        <v>0</v>
      </c>
    </row>
    <row r="11747" spans="1:7">
      <c r="A11747" t="s">
        <v>4</v>
      </c>
      <c r="B11747" s="4" t="s">
        <v>5</v>
      </c>
      <c r="C11747" s="4" t="s">
        <v>7</v>
      </c>
      <c r="D11747" s="4" t="s">
        <v>10</v>
      </c>
      <c r="E11747" s="4" t="s">
        <v>15</v>
      </c>
    </row>
    <row r="11748" spans="1:7">
      <c r="A11748" t="n">
        <v>108954</v>
      </c>
      <c r="B11748" s="41" t="n">
        <v>58</v>
      </c>
      <c r="C11748" s="7" t="n">
        <v>0</v>
      </c>
      <c r="D11748" s="7" t="n">
        <v>0</v>
      </c>
      <c r="E11748" s="7" t="n">
        <v>1</v>
      </c>
    </row>
    <row r="11749" spans="1:7">
      <c r="A11749" t="s">
        <v>4</v>
      </c>
      <c r="B11749" s="4" t="s">
        <v>5</v>
      </c>
      <c r="C11749" s="4" t="s">
        <v>7</v>
      </c>
      <c r="D11749" s="13" t="s">
        <v>12</v>
      </c>
      <c r="E11749" s="4" t="s">
        <v>5</v>
      </c>
      <c r="F11749" s="4" t="s">
        <v>7</v>
      </c>
      <c r="G11749" s="4" t="s">
        <v>10</v>
      </c>
      <c r="H11749" s="13" t="s">
        <v>13</v>
      </c>
      <c r="I11749" s="4" t="s">
        <v>7</v>
      </c>
      <c r="J11749" s="4" t="s">
        <v>16</v>
      </c>
      <c r="K11749" s="4" t="s">
        <v>7</v>
      </c>
      <c r="L11749" s="4" t="s">
        <v>7</v>
      </c>
      <c r="M11749" s="13" t="s">
        <v>12</v>
      </c>
      <c r="N11749" s="4" t="s">
        <v>5</v>
      </c>
      <c r="O11749" s="4" t="s">
        <v>7</v>
      </c>
      <c r="P11749" s="4" t="s">
        <v>10</v>
      </c>
      <c r="Q11749" s="13" t="s">
        <v>13</v>
      </c>
      <c r="R11749" s="4" t="s">
        <v>7</v>
      </c>
      <c r="S11749" s="4" t="s">
        <v>16</v>
      </c>
      <c r="T11749" s="4" t="s">
        <v>7</v>
      </c>
      <c r="U11749" s="4" t="s">
        <v>7</v>
      </c>
      <c r="V11749" s="4" t="s">
        <v>7</v>
      </c>
      <c r="W11749" s="4" t="s">
        <v>11</v>
      </c>
    </row>
    <row r="11750" spans="1:7">
      <c r="A11750" t="n">
        <v>108962</v>
      </c>
      <c r="B11750" s="9" t="n">
        <v>5</v>
      </c>
      <c r="C11750" s="7" t="n">
        <v>28</v>
      </c>
      <c r="D11750" s="13" t="s">
        <v>3</v>
      </c>
      <c r="E11750" s="8" t="n">
        <v>162</v>
      </c>
      <c r="F11750" s="7" t="n">
        <v>3</v>
      </c>
      <c r="G11750" s="7" t="n">
        <v>33147</v>
      </c>
      <c r="H11750" s="13" t="s">
        <v>3</v>
      </c>
      <c r="I11750" s="7" t="n">
        <v>0</v>
      </c>
      <c r="J11750" s="7" t="n">
        <v>1</v>
      </c>
      <c r="K11750" s="7" t="n">
        <v>3</v>
      </c>
      <c r="L11750" s="7" t="n">
        <v>28</v>
      </c>
      <c r="M11750" s="13" t="s">
        <v>3</v>
      </c>
      <c r="N11750" s="8" t="n">
        <v>162</v>
      </c>
      <c r="O11750" s="7" t="n">
        <v>3</v>
      </c>
      <c r="P11750" s="7" t="n">
        <v>33147</v>
      </c>
      <c r="Q11750" s="13" t="s">
        <v>3</v>
      </c>
      <c r="R11750" s="7" t="n">
        <v>0</v>
      </c>
      <c r="S11750" s="7" t="n">
        <v>2</v>
      </c>
      <c r="T11750" s="7" t="n">
        <v>3</v>
      </c>
      <c r="U11750" s="7" t="n">
        <v>9</v>
      </c>
      <c r="V11750" s="7" t="n">
        <v>1</v>
      </c>
      <c r="W11750" s="10" t="n">
        <f t="normal" ca="1">A11760</f>
        <v>0</v>
      </c>
    </row>
    <row r="11751" spans="1:7">
      <c r="A11751" t="s">
        <v>4</v>
      </c>
      <c r="B11751" s="4" t="s">
        <v>5</v>
      </c>
      <c r="C11751" s="4" t="s">
        <v>7</v>
      </c>
      <c r="D11751" s="13" t="s">
        <v>12</v>
      </c>
      <c r="E11751" s="4" t="s">
        <v>5</v>
      </c>
      <c r="F11751" s="4" t="s">
        <v>10</v>
      </c>
      <c r="G11751" s="4" t="s">
        <v>7</v>
      </c>
      <c r="H11751" s="4" t="s">
        <v>7</v>
      </c>
      <c r="I11751" s="4" t="s">
        <v>8</v>
      </c>
      <c r="J11751" s="13" t="s">
        <v>13</v>
      </c>
      <c r="K11751" s="4" t="s">
        <v>7</v>
      </c>
      <c r="L11751" s="4" t="s">
        <v>7</v>
      </c>
      <c r="M11751" s="13" t="s">
        <v>12</v>
      </c>
      <c r="N11751" s="4" t="s">
        <v>5</v>
      </c>
      <c r="O11751" s="4" t="s">
        <v>7</v>
      </c>
      <c r="P11751" s="13" t="s">
        <v>13</v>
      </c>
      <c r="Q11751" s="4" t="s">
        <v>7</v>
      </c>
      <c r="R11751" s="4" t="s">
        <v>16</v>
      </c>
      <c r="S11751" s="4" t="s">
        <v>7</v>
      </c>
      <c r="T11751" s="4" t="s">
        <v>7</v>
      </c>
      <c r="U11751" s="4" t="s">
        <v>7</v>
      </c>
      <c r="V11751" s="13" t="s">
        <v>12</v>
      </c>
      <c r="W11751" s="4" t="s">
        <v>5</v>
      </c>
      <c r="X11751" s="4" t="s">
        <v>7</v>
      </c>
      <c r="Y11751" s="13" t="s">
        <v>13</v>
      </c>
      <c r="Z11751" s="4" t="s">
        <v>7</v>
      </c>
      <c r="AA11751" s="4" t="s">
        <v>16</v>
      </c>
      <c r="AB11751" s="4" t="s">
        <v>7</v>
      </c>
      <c r="AC11751" s="4" t="s">
        <v>7</v>
      </c>
      <c r="AD11751" s="4" t="s">
        <v>7</v>
      </c>
      <c r="AE11751" s="4" t="s">
        <v>11</v>
      </c>
    </row>
    <row r="11752" spans="1:7">
      <c r="A11752" t="n">
        <v>108991</v>
      </c>
      <c r="B11752" s="9" t="n">
        <v>5</v>
      </c>
      <c r="C11752" s="7" t="n">
        <v>28</v>
      </c>
      <c r="D11752" s="13" t="s">
        <v>3</v>
      </c>
      <c r="E11752" s="46" t="n">
        <v>47</v>
      </c>
      <c r="F11752" s="7" t="n">
        <v>61456</v>
      </c>
      <c r="G11752" s="7" t="n">
        <v>2</v>
      </c>
      <c r="H11752" s="7" t="n">
        <v>0</v>
      </c>
      <c r="I11752" s="7" t="s">
        <v>273</v>
      </c>
      <c r="J11752" s="13" t="s">
        <v>3</v>
      </c>
      <c r="K11752" s="7" t="n">
        <v>8</v>
      </c>
      <c r="L11752" s="7" t="n">
        <v>28</v>
      </c>
      <c r="M11752" s="13" t="s">
        <v>3</v>
      </c>
      <c r="N11752" s="35" t="n">
        <v>74</v>
      </c>
      <c r="O11752" s="7" t="n">
        <v>65</v>
      </c>
      <c r="P11752" s="13" t="s">
        <v>3</v>
      </c>
      <c r="Q11752" s="7" t="n">
        <v>0</v>
      </c>
      <c r="R11752" s="7" t="n">
        <v>1</v>
      </c>
      <c r="S11752" s="7" t="n">
        <v>3</v>
      </c>
      <c r="T11752" s="7" t="n">
        <v>9</v>
      </c>
      <c r="U11752" s="7" t="n">
        <v>28</v>
      </c>
      <c r="V11752" s="13" t="s">
        <v>3</v>
      </c>
      <c r="W11752" s="35" t="n">
        <v>74</v>
      </c>
      <c r="X11752" s="7" t="n">
        <v>65</v>
      </c>
      <c r="Y11752" s="13" t="s">
        <v>3</v>
      </c>
      <c r="Z11752" s="7" t="n">
        <v>0</v>
      </c>
      <c r="AA11752" s="7" t="n">
        <v>2</v>
      </c>
      <c r="AB11752" s="7" t="n">
        <v>3</v>
      </c>
      <c r="AC11752" s="7" t="n">
        <v>9</v>
      </c>
      <c r="AD11752" s="7" t="n">
        <v>1</v>
      </c>
      <c r="AE11752" s="10" t="n">
        <f t="normal" ca="1">A11756</f>
        <v>0</v>
      </c>
    </row>
    <row r="11753" spans="1:7">
      <c r="A11753" t="s">
        <v>4</v>
      </c>
      <c r="B11753" s="4" t="s">
        <v>5</v>
      </c>
      <c r="C11753" s="4" t="s">
        <v>10</v>
      </c>
      <c r="D11753" s="4" t="s">
        <v>7</v>
      </c>
      <c r="E11753" s="4" t="s">
        <v>7</v>
      </c>
      <c r="F11753" s="4" t="s">
        <v>8</v>
      </c>
    </row>
    <row r="11754" spans="1:7">
      <c r="A11754" t="n">
        <v>109039</v>
      </c>
      <c r="B11754" s="46" t="n">
        <v>47</v>
      </c>
      <c r="C11754" s="7" t="n">
        <v>61456</v>
      </c>
      <c r="D11754" s="7" t="n">
        <v>0</v>
      </c>
      <c r="E11754" s="7" t="n">
        <v>0</v>
      </c>
      <c r="F11754" s="7" t="s">
        <v>220</v>
      </c>
    </row>
    <row r="11755" spans="1:7">
      <c r="A11755" t="s">
        <v>4</v>
      </c>
      <c r="B11755" s="4" t="s">
        <v>5</v>
      </c>
      <c r="C11755" s="4" t="s">
        <v>7</v>
      </c>
      <c r="D11755" s="4" t="s">
        <v>10</v>
      </c>
      <c r="E11755" s="4" t="s">
        <v>15</v>
      </c>
    </row>
    <row r="11756" spans="1:7">
      <c r="A11756" t="n">
        <v>109052</v>
      </c>
      <c r="B11756" s="41" t="n">
        <v>58</v>
      </c>
      <c r="C11756" s="7" t="n">
        <v>0</v>
      </c>
      <c r="D11756" s="7" t="n">
        <v>300</v>
      </c>
      <c r="E11756" s="7" t="n">
        <v>1</v>
      </c>
    </row>
    <row r="11757" spans="1:7">
      <c r="A11757" t="s">
        <v>4</v>
      </c>
      <c r="B11757" s="4" t="s">
        <v>5</v>
      </c>
      <c r="C11757" s="4" t="s">
        <v>7</v>
      </c>
      <c r="D11757" s="4" t="s">
        <v>10</v>
      </c>
    </row>
    <row r="11758" spans="1:7">
      <c r="A11758" t="n">
        <v>109060</v>
      </c>
      <c r="B11758" s="41" t="n">
        <v>58</v>
      </c>
      <c r="C11758" s="7" t="n">
        <v>255</v>
      </c>
      <c r="D11758" s="7" t="n">
        <v>0</v>
      </c>
    </row>
    <row r="11759" spans="1:7">
      <c r="A11759" t="s">
        <v>4</v>
      </c>
      <c r="B11759" s="4" t="s">
        <v>5</v>
      </c>
      <c r="C11759" s="4" t="s">
        <v>7</v>
      </c>
      <c r="D11759" s="4" t="s">
        <v>7</v>
      </c>
      <c r="E11759" s="4" t="s">
        <v>7</v>
      </c>
      <c r="F11759" s="4" t="s">
        <v>7</v>
      </c>
    </row>
    <row r="11760" spans="1:7">
      <c r="A11760" t="n">
        <v>109064</v>
      </c>
      <c r="B11760" s="15" t="n">
        <v>14</v>
      </c>
      <c r="C11760" s="7" t="n">
        <v>0</v>
      </c>
      <c r="D11760" s="7" t="n">
        <v>0</v>
      </c>
      <c r="E11760" s="7" t="n">
        <v>0</v>
      </c>
      <c r="F11760" s="7" t="n">
        <v>64</v>
      </c>
    </row>
    <row r="11761" spans="1:31">
      <c r="A11761" t="s">
        <v>4</v>
      </c>
      <c r="B11761" s="4" t="s">
        <v>5</v>
      </c>
      <c r="C11761" s="4" t="s">
        <v>7</v>
      </c>
      <c r="D11761" s="4" t="s">
        <v>10</v>
      </c>
    </row>
    <row r="11762" spans="1:31">
      <c r="A11762" t="n">
        <v>109069</v>
      </c>
      <c r="B11762" s="36" t="n">
        <v>22</v>
      </c>
      <c r="C11762" s="7" t="n">
        <v>0</v>
      </c>
      <c r="D11762" s="7" t="n">
        <v>33147</v>
      </c>
    </row>
    <row r="11763" spans="1:31">
      <c r="A11763" t="s">
        <v>4</v>
      </c>
      <c r="B11763" s="4" t="s">
        <v>5</v>
      </c>
      <c r="C11763" s="4" t="s">
        <v>7</v>
      </c>
      <c r="D11763" s="4" t="s">
        <v>10</v>
      </c>
    </row>
    <row r="11764" spans="1:31">
      <c r="A11764" t="n">
        <v>109073</v>
      </c>
      <c r="B11764" s="41" t="n">
        <v>58</v>
      </c>
      <c r="C11764" s="7" t="n">
        <v>5</v>
      </c>
      <c r="D11764" s="7" t="n">
        <v>300</v>
      </c>
    </row>
    <row r="11765" spans="1:31">
      <c r="A11765" t="s">
        <v>4</v>
      </c>
      <c r="B11765" s="4" t="s">
        <v>5</v>
      </c>
      <c r="C11765" s="4" t="s">
        <v>15</v>
      </c>
      <c r="D11765" s="4" t="s">
        <v>10</v>
      </c>
    </row>
    <row r="11766" spans="1:31">
      <c r="A11766" t="n">
        <v>109077</v>
      </c>
      <c r="B11766" s="47" t="n">
        <v>103</v>
      </c>
      <c r="C11766" s="7" t="n">
        <v>0</v>
      </c>
      <c r="D11766" s="7" t="n">
        <v>300</v>
      </c>
    </row>
    <row r="11767" spans="1:31">
      <c r="A11767" t="s">
        <v>4</v>
      </c>
      <c r="B11767" s="4" t="s">
        <v>5</v>
      </c>
      <c r="C11767" s="4" t="s">
        <v>7</v>
      </c>
    </row>
    <row r="11768" spans="1:31">
      <c r="A11768" t="n">
        <v>109084</v>
      </c>
      <c r="B11768" s="48" t="n">
        <v>64</v>
      </c>
      <c r="C11768" s="7" t="n">
        <v>7</v>
      </c>
    </row>
    <row r="11769" spans="1:31">
      <c r="A11769" t="s">
        <v>4</v>
      </c>
      <c r="B11769" s="4" t="s">
        <v>5</v>
      </c>
      <c r="C11769" s="4" t="s">
        <v>7</v>
      </c>
      <c r="D11769" s="4" t="s">
        <v>10</v>
      </c>
    </row>
    <row r="11770" spans="1:31">
      <c r="A11770" t="n">
        <v>109086</v>
      </c>
      <c r="B11770" s="49" t="n">
        <v>72</v>
      </c>
      <c r="C11770" s="7" t="n">
        <v>5</v>
      </c>
      <c r="D11770" s="7" t="n">
        <v>0</v>
      </c>
    </row>
    <row r="11771" spans="1:31">
      <c r="A11771" t="s">
        <v>4</v>
      </c>
      <c r="B11771" s="4" t="s">
        <v>5</v>
      </c>
      <c r="C11771" s="4" t="s">
        <v>7</v>
      </c>
      <c r="D11771" s="13" t="s">
        <v>12</v>
      </c>
      <c r="E11771" s="4" t="s">
        <v>5</v>
      </c>
      <c r="F11771" s="4" t="s">
        <v>7</v>
      </c>
      <c r="G11771" s="4" t="s">
        <v>10</v>
      </c>
      <c r="H11771" s="13" t="s">
        <v>13</v>
      </c>
      <c r="I11771" s="4" t="s">
        <v>7</v>
      </c>
      <c r="J11771" s="4" t="s">
        <v>16</v>
      </c>
      <c r="K11771" s="4" t="s">
        <v>7</v>
      </c>
      <c r="L11771" s="4" t="s">
        <v>7</v>
      </c>
      <c r="M11771" s="4" t="s">
        <v>11</v>
      </c>
    </row>
    <row r="11772" spans="1:31">
      <c r="A11772" t="n">
        <v>109090</v>
      </c>
      <c r="B11772" s="9" t="n">
        <v>5</v>
      </c>
      <c r="C11772" s="7" t="n">
        <v>28</v>
      </c>
      <c r="D11772" s="13" t="s">
        <v>3</v>
      </c>
      <c r="E11772" s="8" t="n">
        <v>162</v>
      </c>
      <c r="F11772" s="7" t="n">
        <v>4</v>
      </c>
      <c r="G11772" s="7" t="n">
        <v>33147</v>
      </c>
      <c r="H11772" s="13" t="s">
        <v>3</v>
      </c>
      <c r="I11772" s="7" t="n">
        <v>0</v>
      </c>
      <c r="J11772" s="7" t="n">
        <v>1</v>
      </c>
      <c r="K11772" s="7" t="n">
        <v>2</v>
      </c>
      <c r="L11772" s="7" t="n">
        <v>1</v>
      </c>
      <c r="M11772" s="10" t="n">
        <f t="normal" ca="1">A11778</f>
        <v>0</v>
      </c>
    </row>
    <row r="11773" spans="1:31">
      <c r="A11773" t="s">
        <v>4</v>
      </c>
      <c r="B11773" s="4" t="s">
        <v>5</v>
      </c>
      <c r="C11773" s="4" t="s">
        <v>7</v>
      </c>
      <c r="D11773" s="4" t="s">
        <v>8</v>
      </c>
    </row>
    <row r="11774" spans="1:31">
      <c r="A11774" t="n">
        <v>109107</v>
      </c>
      <c r="B11774" s="6" t="n">
        <v>2</v>
      </c>
      <c r="C11774" s="7" t="n">
        <v>10</v>
      </c>
      <c r="D11774" s="7" t="s">
        <v>274</v>
      </c>
    </row>
    <row r="11775" spans="1:31">
      <c r="A11775" t="s">
        <v>4</v>
      </c>
      <c r="B11775" s="4" t="s">
        <v>5</v>
      </c>
      <c r="C11775" s="4" t="s">
        <v>10</v>
      </c>
    </row>
    <row r="11776" spans="1:31">
      <c r="A11776" t="n">
        <v>109124</v>
      </c>
      <c r="B11776" s="27" t="n">
        <v>16</v>
      </c>
      <c r="C11776" s="7" t="n">
        <v>0</v>
      </c>
    </row>
    <row r="11777" spans="1:13">
      <c r="A11777" t="s">
        <v>4</v>
      </c>
      <c r="B11777" s="4" t="s">
        <v>5</v>
      </c>
      <c r="C11777" s="4" t="s">
        <v>10</v>
      </c>
      <c r="D11777" s="4" t="s">
        <v>7</v>
      </c>
      <c r="E11777" s="4" t="s">
        <v>7</v>
      </c>
      <c r="F11777" s="4" t="s">
        <v>8</v>
      </c>
    </row>
    <row r="11778" spans="1:13">
      <c r="A11778" t="n">
        <v>109127</v>
      </c>
      <c r="B11778" s="23" t="n">
        <v>20</v>
      </c>
      <c r="C11778" s="7" t="n">
        <v>5704</v>
      </c>
      <c r="D11778" s="7" t="n">
        <v>3</v>
      </c>
      <c r="E11778" s="7" t="n">
        <v>10</v>
      </c>
      <c r="F11778" s="7" t="s">
        <v>289</v>
      </c>
    </row>
    <row r="11779" spans="1:13">
      <c r="A11779" t="s">
        <v>4</v>
      </c>
      <c r="B11779" s="4" t="s">
        <v>5</v>
      </c>
      <c r="C11779" s="4" t="s">
        <v>10</v>
      </c>
    </row>
    <row r="11780" spans="1:13">
      <c r="A11780" t="n">
        <v>109145</v>
      </c>
      <c r="B11780" s="27" t="n">
        <v>16</v>
      </c>
      <c r="C11780" s="7" t="n">
        <v>0</v>
      </c>
    </row>
    <row r="11781" spans="1:13">
      <c r="A11781" t="s">
        <v>4</v>
      </c>
      <c r="B11781" s="4" t="s">
        <v>5</v>
      </c>
      <c r="C11781" s="4" t="s">
        <v>10</v>
      </c>
      <c r="D11781" s="4" t="s">
        <v>7</v>
      </c>
      <c r="E11781" s="4" t="s">
        <v>7</v>
      </c>
      <c r="F11781" s="4" t="s">
        <v>8</v>
      </c>
    </row>
    <row r="11782" spans="1:13">
      <c r="A11782" t="n">
        <v>109148</v>
      </c>
      <c r="B11782" s="23" t="n">
        <v>20</v>
      </c>
      <c r="C11782" s="7" t="n">
        <v>5703</v>
      </c>
      <c r="D11782" s="7" t="n">
        <v>3</v>
      </c>
      <c r="E11782" s="7" t="n">
        <v>10</v>
      </c>
      <c r="F11782" s="7" t="s">
        <v>289</v>
      </c>
    </row>
    <row r="11783" spans="1:13">
      <c r="A11783" t="s">
        <v>4</v>
      </c>
      <c r="B11783" s="4" t="s">
        <v>5</v>
      </c>
      <c r="C11783" s="4" t="s">
        <v>10</v>
      </c>
    </row>
    <row r="11784" spans="1:13">
      <c r="A11784" t="n">
        <v>109166</v>
      </c>
      <c r="B11784" s="27" t="n">
        <v>16</v>
      </c>
      <c r="C11784" s="7" t="n">
        <v>0</v>
      </c>
    </row>
    <row r="11785" spans="1:13">
      <c r="A11785" t="s">
        <v>4</v>
      </c>
      <c r="B11785" s="4" t="s">
        <v>5</v>
      </c>
      <c r="C11785" s="4" t="s">
        <v>10</v>
      </c>
      <c r="D11785" s="4" t="s">
        <v>7</v>
      </c>
      <c r="E11785" s="4" t="s">
        <v>7</v>
      </c>
      <c r="F11785" s="4" t="s">
        <v>8</v>
      </c>
    </row>
    <row r="11786" spans="1:13">
      <c r="A11786" t="n">
        <v>109169</v>
      </c>
      <c r="B11786" s="23" t="n">
        <v>20</v>
      </c>
      <c r="C11786" s="7" t="n">
        <v>0</v>
      </c>
      <c r="D11786" s="7" t="n">
        <v>3</v>
      </c>
      <c r="E11786" s="7" t="n">
        <v>10</v>
      </c>
      <c r="F11786" s="7" t="s">
        <v>289</v>
      </c>
    </row>
    <row r="11787" spans="1:13">
      <c r="A11787" t="s">
        <v>4</v>
      </c>
      <c r="B11787" s="4" t="s">
        <v>5</v>
      </c>
      <c r="C11787" s="4" t="s">
        <v>10</v>
      </c>
    </row>
    <row r="11788" spans="1:13">
      <c r="A11788" t="n">
        <v>109187</v>
      </c>
      <c r="B11788" s="27" t="n">
        <v>16</v>
      </c>
      <c r="C11788" s="7" t="n">
        <v>0</v>
      </c>
    </row>
    <row r="11789" spans="1:13">
      <c r="A11789" t="s">
        <v>4</v>
      </c>
      <c r="B11789" s="4" t="s">
        <v>5</v>
      </c>
      <c r="C11789" s="4" t="s">
        <v>10</v>
      </c>
      <c r="D11789" s="4" t="s">
        <v>7</v>
      </c>
      <c r="E11789" s="4" t="s">
        <v>7</v>
      </c>
      <c r="F11789" s="4" t="s">
        <v>8</v>
      </c>
    </row>
    <row r="11790" spans="1:13">
      <c r="A11790" t="n">
        <v>109190</v>
      </c>
      <c r="B11790" s="23" t="n">
        <v>20</v>
      </c>
      <c r="C11790" s="7" t="n">
        <v>61491</v>
      </c>
      <c r="D11790" s="7" t="n">
        <v>3</v>
      </c>
      <c r="E11790" s="7" t="n">
        <v>10</v>
      </c>
      <c r="F11790" s="7" t="s">
        <v>289</v>
      </c>
    </row>
    <row r="11791" spans="1:13">
      <c r="A11791" t="s">
        <v>4</v>
      </c>
      <c r="B11791" s="4" t="s">
        <v>5</v>
      </c>
      <c r="C11791" s="4" t="s">
        <v>10</v>
      </c>
    </row>
    <row r="11792" spans="1:13">
      <c r="A11792" t="n">
        <v>109208</v>
      </c>
      <c r="B11792" s="27" t="n">
        <v>16</v>
      </c>
      <c r="C11792" s="7" t="n">
        <v>0</v>
      </c>
    </row>
    <row r="11793" spans="1:6">
      <c r="A11793" t="s">
        <v>4</v>
      </c>
      <c r="B11793" s="4" t="s">
        <v>5</v>
      </c>
      <c r="C11793" s="4" t="s">
        <v>10</v>
      </c>
      <c r="D11793" s="4" t="s">
        <v>7</v>
      </c>
      <c r="E11793" s="4" t="s">
        <v>7</v>
      </c>
      <c r="F11793" s="4" t="s">
        <v>8</v>
      </c>
    </row>
    <row r="11794" spans="1:6">
      <c r="A11794" t="n">
        <v>109211</v>
      </c>
      <c r="B11794" s="23" t="n">
        <v>20</v>
      </c>
      <c r="C11794" s="7" t="n">
        <v>61492</v>
      </c>
      <c r="D11794" s="7" t="n">
        <v>3</v>
      </c>
      <c r="E11794" s="7" t="n">
        <v>10</v>
      </c>
      <c r="F11794" s="7" t="s">
        <v>289</v>
      </c>
    </row>
    <row r="11795" spans="1:6">
      <c r="A11795" t="s">
        <v>4</v>
      </c>
      <c r="B11795" s="4" t="s">
        <v>5</v>
      </c>
      <c r="C11795" s="4" t="s">
        <v>10</v>
      </c>
    </row>
    <row r="11796" spans="1:6">
      <c r="A11796" t="n">
        <v>109229</v>
      </c>
      <c r="B11796" s="27" t="n">
        <v>16</v>
      </c>
      <c r="C11796" s="7" t="n">
        <v>0</v>
      </c>
    </row>
    <row r="11797" spans="1:6">
      <c r="A11797" t="s">
        <v>4</v>
      </c>
      <c r="B11797" s="4" t="s">
        <v>5</v>
      </c>
      <c r="C11797" s="4" t="s">
        <v>10</v>
      </c>
      <c r="D11797" s="4" t="s">
        <v>7</v>
      </c>
      <c r="E11797" s="4" t="s">
        <v>7</v>
      </c>
      <c r="F11797" s="4" t="s">
        <v>8</v>
      </c>
    </row>
    <row r="11798" spans="1:6">
      <c r="A11798" t="n">
        <v>109232</v>
      </c>
      <c r="B11798" s="23" t="n">
        <v>20</v>
      </c>
      <c r="C11798" s="7" t="n">
        <v>61493</v>
      </c>
      <c r="D11798" s="7" t="n">
        <v>3</v>
      </c>
      <c r="E11798" s="7" t="n">
        <v>10</v>
      </c>
      <c r="F11798" s="7" t="s">
        <v>289</v>
      </c>
    </row>
    <row r="11799" spans="1:6">
      <c r="A11799" t="s">
        <v>4</v>
      </c>
      <c r="B11799" s="4" t="s">
        <v>5</v>
      </c>
      <c r="C11799" s="4" t="s">
        <v>10</v>
      </c>
    </row>
    <row r="11800" spans="1:6">
      <c r="A11800" t="n">
        <v>109250</v>
      </c>
      <c r="B11800" s="27" t="n">
        <v>16</v>
      </c>
      <c r="C11800" s="7" t="n">
        <v>0</v>
      </c>
    </row>
    <row r="11801" spans="1:6">
      <c r="A11801" t="s">
        <v>4</v>
      </c>
      <c r="B11801" s="4" t="s">
        <v>5</v>
      </c>
      <c r="C11801" s="4" t="s">
        <v>10</v>
      </c>
      <c r="D11801" s="4" t="s">
        <v>7</v>
      </c>
      <c r="E11801" s="4" t="s">
        <v>7</v>
      </c>
      <c r="F11801" s="4" t="s">
        <v>8</v>
      </c>
    </row>
    <row r="11802" spans="1:6">
      <c r="A11802" t="n">
        <v>109253</v>
      </c>
      <c r="B11802" s="23" t="n">
        <v>20</v>
      </c>
      <c r="C11802" s="7" t="n">
        <v>61494</v>
      </c>
      <c r="D11802" s="7" t="n">
        <v>3</v>
      </c>
      <c r="E11802" s="7" t="n">
        <v>10</v>
      </c>
      <c r="F11802" s="7" t="s">
        <v>289</v>
      </c>
    </row>
    <row r="11803" spans="1:6">
      <c r="A11803" t="s">
        <v>4</v>
      </c>
      <c r="B11803" s="4" t="s">
        <v>5</v>
      </c>
      <c r="C11803" s="4" t="s">
        <v>10</v>
      </c>
    </row>
    <row r="11804" spans="1:6">
      <c r="A11804" t="n">
        <v>109271</v>
      </c>
      <c r="B11804" s="27" t="n">
        <v>16</v>
      </c>
      <c r="C11804" s="7" t="n">
        <v>0</v>
      </c>
    </row>
    <row r="11805" spans="1:6">
      <c r="A11805" t="s">
        <v>4</v>
      </c>
      <c r="B11805" s="4" t="s">
        <v>5</v>
      </c>
      <c r="C11805" s="4" t="s">
        <v>10</v>
      </c>
      <c r="D11805" s="4" t="s">
        <v>7</v>
      </c>
      <c r="E11805" s="4" t="s">
        <v>7</v>
      </c>
      <c r="F11805" s="4" t="s">
        <v>8</v>
      </c>
    </row>
    <row r="11806" spans="1:6">
      <c r="A11806" t="n">
        <v>109274</v>
      </c>
      <c r="B11806" s="23" t="n">
        <v>20</v>
      </c>
      <c r="C11806" s="7" t="n">
        <v>61495</v>
      </c>
      <c r="D11806" s="7" t="n">
        <v>3</v>
      </c>
      <c r="E11806" s="7" t="n">
        <v>10</v>
      </c>
      <c r="F11806" s="7" t="s">
        <v>289</v>
      </c>
    </row>
    <row r="11807" spans="1:6">
      <c r="A11807" t="s">
        <v>4</v>
      </c>
      <c r="B11807" s="4" t="s">
        <v>5</v>
      </c>
      <c r="C11807" s="4" t="s">
        <v>10</v>
      </c>
    </row>
    <row r="11808" spans="1:6">
      <c r="A11808" t="n">
        <v>109292</v>
      </c>
      <c r="B11808" s="27" t="n">
        <v>16</v>
      </c>
      <c r="C11808" s="7" t="n">
        <v>0</v>
      </c>
    </row>
    <row r="11809" spans="1:6">
      <c r="A11809" t="s">
        <v>4</v>
      </c>
      <c r="B11809" s="4" t="s">
        <v>5</v>
      </c>
      <c r="C11809" s="4" t="s">
        <v>7</v>
      </c>
      <c r="D11809" s="4" t="s">
        <v>10</v>
      </c>
      <c r="E11809" s="4" t="s">
        <v>7</v>
      </c>
      <c r="F11809" s="4" t="s">
        <v>8</v>
      </c>
      <c r="G11809" s="4" t="s">
        <v>8</v>
      </c>
      <c r="H11809" s="4" t="s">
        <v>8</v>
      </c>
      <c r="I11809" s="4" t="s">
        <v>8</v>
      </c>
      <c r="J11809" s="4" t="s">
        <v>8</v>
      </c>
      <c r="K11809" s="4" t="s">
        <v>8</v>
      </c>
      <c r="L11809" s="4" t="s">
        <v>8</v>
      </c>
      <c r="M11809" s="4" t="s">
        <v>8</v>
      </c>
      <c r="N11809" s="4" t="s">
        <v>8</v>
      </c>
      <c r="O11809" s="4" t="s">
        <v>8</v>
      </c>
      <c r="P11809" s="4" t="s">
        <v>8</v>
      </c>
      <c r="Q11809" s="4" t="s">
        <v>8</v>
      </c>
      <c r="R11809" s="4" t="s">
        <v>8</v>
      </c>
      <c r="S11809" s="4" t="s">
        <v>8</v>
      </c>
      <c r="T11809" s="4" t="s">
        <v>8</v>
      </c>
      <c r="U11809" s="4" t="s">
        <v>8</v>
      </c>
    </row>
    <row r="11810" spans="1:6">
      <c r="A11810" t="n">
        <v>109295</v>
      </c>
      <c r="B11810" s="29" t="n">
        <v>36</v>
      </c>
      <c r="C11810" s="7" t="n">
        <v>8</v>
      </c>
      <c r="D11810" s="7" t="n">
        <v>0</v>
      </c>
      <c r="E11810" s="7" t="n">
        <v>0</v>
      </c>
      <c r="F11810" s="7" t="s">
        <v>1002</v>
      </c>
      <c r="G11810" s="7" t="s">
        <v>497</v>
      </c>
      <c r="H11810" s="7" t="s">
        <v>695</v>
      </c>
      <c r="I11810" s="7" t="s">
        <v>20</v>
      </c>
      <c r="J11810" s="7" t="s">
        <v>20</v>
      </c>
      <c r="K11810" s="7" t="s">
        <v>20</v>
      </c>
      <c r="L11810" s="7" t="s">
        <v>20</v>
      </c>
      <c r="M11810" s="7" t="s">
        <v>20</v>
      </c>
      <c r="N11810" s="7" t="s">
        <v>20</v>
      </c>
      <c r="O11810" s="7" t="s">
        <v>20</v>
      </c>
      <c r="P11810" s="7" t="s">
        <v>20</v>
      </c>
      <c r="Q11810" s="7" t="s">
        <v>20</v>
      </c>
      <c r="R11810" s="7" t="s">
        <v>20</v>
      </c>
      <c r="S11810" s="7" t="s">
        <v>20</v>
      </c>
      <c r="T11810" s="7" t="s">
        <v>20</v>
      </c>
      <c r="U11810" s="7" t="s">
        <v>20</v>
      </c>
    </row>
    <row r="11811" spans="1:6">
      <c r="A11811" t="s">
        <v>4</v>
      </c>
      <c r="B11811" s="4" t="s">
        <v>5</v>
      </c>
      <c r="C11811" s="4" t="s">
        <v>7</v>
      </c>
      <c r="D11811" s="4" t="s">
        <v>10</v>
      </c>
      <c r="E11811" s="4" t="s">
        <v>7</v>
      </c>
      <c r="F11811" s="4" t="s">
        <v>8</v>
      </c>
      <c r="G11811" s="4" t="s">
        <v>8</v>
      </c>
      <c r="H11811" s="4" t="s">
        <v>8</v>
      </c>
      <c r="I11811" s="4" t="s">
        <v>8</v>
      </c>
      <c r="J11811" s="4" t="s">
        <v>8</v>
      </c>
      <c r="K11811" s="4" t="s">
        <v>8</v>
      </c>
      <c r="L11811" s="4" t="s">
        <v>8</v>
      </c>
      <c r="M11811" s="4" t="s">
        <v>8</v>
      </c>
      <c r="N11811" s="4" t="s">
        <v>8</v>
      </c>
      <c r="O11811" s="4" t="s">
        <v>8</v>
      </c>
      <c r="P11811" s="4" t="s">
        <v>8</v>
      </c>
      <c r="Q11811" s="4" t="s">
        <v>8</v>
      </c>
      <c r="R11811" s="4" t="s">
        <v>8</v>
      </c>
      <c r="S11811" s="4" t="s">
        <v>8</v>
      </c>
      <c r="T11811" s="4" t="s">
        <v>8</v>
      </c>
      <c r="U11811" s="4" t="s">
        <v>8</v>
      </c>
    </row>
    <row r="11812" spans="1:6">
      <c r="A11812" t="n">
        <v>109348</v>
      </c>
      <c r="B11812" s="29" t="n">
        <v>36</v>
      </c>
      <c r="C11812" s="7" t="n">
        <v>8</v>
      </c>
      <c r="D11812" s="7" t="n">
        <v>5704</v>
      </c>
      <c r="E11812" s="7" t="n">
        <v>0</v>
      </c>
      <c r="F11812" s="7" t="s">
        <v>1002</v>
      </c>
      <c r="G11812" s="7" t="s">
        <v>497</v>
      </c>
      <c r="H11812" s="7" t="s">
        <v>20</v>
      </c>
      <c r="I11812" s="7" t="s">
        <v>20</v>
      </c>
      <c r="J11812" s="7" t="s">
        <v>20</v>
      </c>
      <c r="K11812" s="7" t="s">
        <v>20</v>
      </c>
      <c r="L11812" s="7" t="s">
        <v>20</v>
      </c>
      <c r="M11812" s="7" t="s">
        <v>20</v>
      </c>
      <c r="N11812" s="7" t="s">
        <v>20</v>
      </c>
      <c r="O11812" s="7" t="s">
        <v>20</v>
      </c>
      <c r="P11812" s="7" t="s">
        <v>20</v>
      </c>
      <c r="Q11812" s="7" t="s">
        <v>20</v>
      </c>
      <c r="R11812" s="7" t="s">
        <v>20</v>
      </c>
      <c r="S11812" s="7" t="s">
        <v>20</v>
      </c>
      <c r="T11812" s="7" t="s">
        <v>20</v>
      </c>
      <c r="U11812" s="7" t="s">
        <v>20</v>
      </c>
    </row>
    <row r="11813" spans="1:6">
      <c r="A11813" t="s">
        <v>4</v>
      </c>
      <c r="B11813" s="4" t="s">
        <v>5</v>
      </c>
      <c r="C11813" s="4" t="s">
        <v>7</v>
      </c>
      <c r="D11813" s="4" t="s">
        <v>10</v>
      </c>
      <c r="E11813" s="4" t="s">
        <v>7</v>
      </c>
      <c r="F11813" s="4" t="s">
        <v>8</v>
      </c>
      <c r="G11813" s="4" t="s">
        <v>8</v>
      </c>
      <c r="H11813" s="4" t="s">
        <v>8</v>
      </c>
      <c r="I11813" s="4" t="s">
        <v>8</v>
      </c>
      <c r="J11813" s="4" t="s">
        <v>8</v>
      </c>
      <c r="K11813" s="4" t="s">
        <v>8</v>
      </c>
      <c r="L11813" s="4" t="s">
        <v>8</v>
      </c>
      <c r="M11813" s="4" t="s">
        <v>8</v>
      </c>
      <c r="N11813" s="4" t="s">
        <v>8</v>
      </c>
      <c r="O11813" s="4" t="s">
        <v>8</v>
      </c>
      <c r="P11813" s="4" t="s">
        <v>8</v>
      </c>
      <c r="Q11813" s="4" t="s">
        <v>8</v>
      </c>
      <c r="R11813" s="4" t="s">
        <v>8</v>
      </c>
      <c r="S11813" s="4" t="s">
        <v>8</v>
      </c>
      <c r="T11813" s="4" t="s">
        <v>8</v>
      </c>
      <c r="U11813" s="4" t="s">
        <v>8</v>
      </c>
    </row>
    <row r="11814" spans="1:6">
      <c r="A11814" t="n">
        <v>109389</v>
      </c>
      <c r="B11814" s="29" t="n">
        <v>36</v>
      </c>
      <c r="C11814" s="7" t="n">
        <v>8</v>
      </c>
      <c r="D11814" s="7" t="n">
        <v>5703</v>
      </c>
      <c r="E11814" s="7" t="n">
        <v>0</v>
      </c>
      <c r="F11814" s="7" t="s">
        <v>1002</v>
      </c>
      <c r="G11814" s="7" t="s">
        <v>497</v>
      </c>
      <c r="H11814" s="7" t="s">
        <v>20</v>
      </c>
      <c r="I11814" s="7" t="s">
        <v>20</v>
      </c>
      <c r="J11814" s="7" t="s">
        <v>20</v>
      </c>
      <c r="K11814" s="7" t="s">
        <v>20</v>
      </c>
      <c r="L11814" s="7" t="s">
        <v>20</v>
      </c>
      <c r="M11814" s="7" t="s">
        <v>20</v>
      </c>
      <c r="N11814" s="7" t="s">
        <v>20</v>
      </c>
      <c r="O11814" s="7" t="s">
        <v>20</v>
      </c>
      <c r="P11814" s="7" t="s">
        <v>20</v>
      </c>
      <c r="Q11814" s="7" t="s">
        <v>20</v>
      </c>
      <c r="R11814" s="7" t="s">
        <v>20</v>
      </c>
      <c r="S11814" s="7" t="s">
        <v>20</v>
      </c>
      <c r="T11814" s="7" t="s">
        <v>20</v>
      </c>
      <c r="U11814" s="7" t="s">
        <v>20</v>
      </c>
    </row>
    <row r="11815" spans="1:6">
      <c r="A11815" t="s">
        <v>4</v>
      </c>
      <c r="B11815" s="4" t="s">
        <v>5</v>
      </c>
      <c r="C11815" s="4" t="s">
        <v>7</v>
      </c>
    </row>
    <row r="11816" spans="1:6">
      <c r="A11816" t="n">
        <v>109430</v>
      </c>
      <c r="B11816" s="53" t="n">
        <v>116</v>
      </c>
      <c r="C11816" s="7" t="n">
        <v>0</v>
      </c>
    </row>
    <row r="11817" spans="1:6">
      <c r="A11817" t="s">
        <v>4</v>
      </c>
      <c r="B11817" s="4" t="s">
        <v>5</v>
      </c>
      <c r="C11817" s="4" t="s">
        <v>7</v>
      </c>
      <c r="D11817" s="4" t="s">
        <v>10</v>
      </c>
    </row>
    <row r="11818" spans="1:6">
      <c r="A11818" t="n">
        <v>109432</v>
      </c>
      <c r="B11818" s="53" t="n">
        <v>116</v>
      </c>
      <c r="C11818" s="7" t="n">
        <v>2</v>
      </c>
      <c r="D11818" s="7" t="n">
        <v>1</v>
      </c>
    </row>
    <row r="11819" spans="1:6">
      <c r="A11819" t="s">
        <v>4</v>
      </c>
      <c r="B11819" s="4" t="s">
        <v>5</v>
      </c>
      <c r="C11819" s="4" t="s">
        <v>7</v>
      </c>
      <c r="D11819" s="4" t="s">
        <v>16</v>
      </c>
    </row>
    <row r="11820" spans="1:6">
      <c r="A11820" t="n">
        <v>109436</v>
      </c>
      <c r="B11820" s="53" t="n">
        <v>116</v>
      </c>
      <c r="C11820" s="7" t="n">
        <v>5</v>
      </c>
      <c r="D11820" s="7" t="n">
        <v>1106247680</v>
      </c>
    </row>
    <row r="11821" spans="1:6">
      <c r="A11821" t="s">
        <v>4</v>
      </c>
      <c r="B11821" s="4" t="s">
        <v>5</v>
      </c>
      <c r="C11821" s="4" t="s">
        <v>7</v>
      </c>
      <c r="D11821" s="4" t="s">
        <v>10</v>
      </c>
    </row>
    <row r="11822" spans="1:6">
      <c r="A11822" t="n">
        <v>109442</v>
      </c>
      <c r="B11822" s="53" t="n">
        <v>116</v>
      </c>
      <c r="C11822" s="7" t="n">
        <v>6</v>
      </c>
      <c r="D11822" s="7" t="n">
        <v>1</v>
      </c>
    </row>
    <row r="11823" spans="1:6">
      <c r="A11823" t="s">
        <v>4</v>
      </c>
      <c r="B11823" s="4" t="s">
        <v>5</v>
      </c>
      <c r="C11823" s="4" t="s">
        <v>10</v>
      </c>
      <c r="D11823" s="4" t="s">
        <v>15</v>
      </c>
      <c r="E11823" s="4" t="s">
        <v>15</v>
      </c>
      <c r="F11823" s="4" t="s">
        <v>15</v>
      </c>
      <c r="G11823" s="4" t="s">
        <v>15</v>
      </c>
    </row>
    <row r="11824" spans="1:6">
      <c r="A11824" t="n">
        <v>109446</v>
      </c>
      <c r="B11824" s="26" t="n">
        <v>46</v>
      </c>
      <c r="C11824" s="7" t="n">
        <v>5703</v>
      </c>
      <c r="D11824" s="7" t="n">
        <v>10.5500001907349</v>
      </c>
      <c r="E11824" s="7" t="n">
        <v>0</v>
      </c>
      <c r="F11824" s="7" t="n">
        <v>2.79999995231628</v>
      </c>
      <c r="G11824" s="7" t="n">
        <v>11.6000003814697</v>
      </c>
    </row>
    <row r="11825" spans="1:21">
      <c r="A11825" t="s">
        <v>4</v>
      </c>
      <c r="B11825" s="4" t="s">
        <v>5</v>
      </c>
      <c r="C11825" s="4" t="s">
        <v>10</v>
      </c>
      <c r="D11825" s="4" t="s">
        <v>15</v>
      </c>
      <c r="E11825" s="4" t="s">
        <v>15</v>
      </c>
      <c r="F11825" s="4" t="s">
        <v>15</v>
      </c>
      <c r="G11825" s="4" t="s">
        <v>15</v>
      </c>
    </row>
    <row r="11826" spans="1:21">
      <c r="A11826" t="n">
        <v>109465</v>
      </c>
      <c r="B11826" s="26" t="n">
        <v>46</v>
      </c>
      <c r="C11826" s="7" t="n">
        <v>5704</v>
      </c>
      <c r="D11826" s="7" t="n">
        <v>11.7700004577637</v>
      </c>
      <c r="E11826" s="7" t="n">
        <v>0</v>
      </c>
      <c r="F11826" s="7" t="n">
        <v>2.71000003814697</v>
      </c>
      <c r="G11826" s="7" t="n">
        <v>335.899993896484</v>
      </c>
    </row>
    <row r="11827" spans="1:21">
      <c r="A11827" t="s">
        <v>4</v>
      </c>
      <c r="B11827" s="4" t="s">
        <v>5</v>
      </c>
      <c r="C11827" s="4" t="s">
        <v>10</v>
      </c>
      <c r="D11827" s="4" t="s">
        <v>15</v>
      </c>
      <c r="E11827" s="4" t="s">
        <v>15</v>
      </c>
      <c r="F11827" s="4" t="s">
        <v>15</v>
      </c>
      <c r="G11827" s="4" t="s">
        <v>15</v>
      </c>
    </row>
    <row r="11828" spans="1:21">
      <c r="A11828" t="n">
        <v>109484</v>
      </c>
      <c r="B11828" s="26" t="n">
        <v>46</v>
      </c>
      <c r="C11828" s="7" t="n">
        <v>0</v>
      </c>
      <c r="D11828" s="7" t="n">
        <v>11.0699996948242</v>
      </c>
      <c r="E11828" s="7" t="n">
        <v>0.00999999977648258</v>
      </c>
      <c r="F11828" s="7" t="n">
        <v>4.05999994277954</v>
      </c>
      <c r="G11828" s="7" t="n">
        <v>182.300003051758</v>
      </c>
    </row>
    <row r="11829" spans="1:21">
      <c r="A11829" t="s">
        <v>4</v>
      </c>
      <c r="B11829" s="4" t="s">
        <v>5</v>
      </c>
      <c r="C11829" s="4" t="s">
        <v>10</v>
      </c>
      <c r="D11829" s="4" t="s">
        <v>15</v>
      </c>
      <c r="E11829" s="4" t="s">
        <v>15</v>
      </c>
      <c r="F11829" s="4" t="s">
        <v>15</v>
      </c>
      <c r="G11829" s="4" t="s">
        <v>15</v>
      </c>
    </row>
    <row r="11830" spans="1:21">
      <c r="A11830" t="n">
        <v>109503</v>
      </c>
      <c r="B11830" s="26" t="n">
        <v>46</v>
      </c>
      <c r="C11830" s="7" t="n">
        <v>61491</v>
      </c>
      <c r="D11830" s="7" t="n">
        <v>10.1499996185303</v>
      </c>
      <c r="E11830" s="7" t="n">
        <v>0.00999999977648258</v>
      </c>
      <c r="F11830" s="7" t="n">
        <v>4.6100001335144</v>
      </c>
      <c r="G11830" s="7" t="n">
        <v>150.899993896484</v>
      </c>
    </row>
    <row r="11831" spans="1:21">
      <c r="A11831" t="s">
        <v>4</v>
      </c>
      <c r="B11831" s="4" t="s">
        <v>5</v>
      </c>
      <c r="C11831" s="4" t="s">
        <v>10</v>
      </c>
      <c r="D11831" s="4" t="s">
        <v>15</v>
      </c>
      <c r="E11831" s="4" t="s">
        <v>15</v>
      </c>
      <c r="F11831" s="4" t="s">
        <v>15</v>
      </c>
      <c r="G11831" s="4" t="s">
        <v>15</v>
      </c>
    </row>
    <row r="11832" spans="1:21">
      <c r="A11832" t="n">
        <v>109522</v>
      </c>
      <c r="B11832" s="26" t="n">
        <v>46</v>
      </c>
      <c r="C11832" s="7" t="n">
        <v>61492</v>
      </c>
      <c r="D11832" s="7" t="n">
        <v>10.8800001144409</v>
      </c>
      <c r="E11832" s="7" t="n">
        <v>0.00999999977648258</v>
      </c>
      <c r="F11832" s="7" t="n">
        <v>4.94000005722046</v>
      </c>
      <c r="G11832" s="7" t="n">
        <v>178.5</v>
      </c>
    </row>
    <row r="11833" spans="1:21">
      <c r="A11833" t="s">
        <v>4</v>
      </c>
      <c r="B11833" s="4" t="s">
        <v>5</v>
      </c>
      <c r="C11833" s="4" t="s">
        <v>10</v>
      </c>
      <c r="D11833" s="4" t="s">
        <v>15</v>
      </c>
      <c r="E11833" s="4" t="s">
        <v>15</v>
      </c>
      <c r="F11833" s="4" t="s">
        <v>15</v>
      </c>
      <c r="G11833" s="4" t="s">
        <v>15</v>
      </c>
    </row>
    <row r="11834" spans="1:21">
      <c r="A11834" t="n">
        <v>109541</v>
      </c>
      <c r="B11834" s="26" t="n">
        <v>46</v>
      </c>
      <c r="C11834" s="7" t="n">
        <v>61493</v>
      </c>
      <c r="D11834" s="7" t="n">
        <v>11.2700004577637</v>
      </c>
      <c r="E11834" s="7" t="n">
        <v>0.00999999977648258</v>
      </c>
      <c r="F11834" s="7" t="n">
        <v>5.48000001907349</v>
      </c>
      <c r="G11834" s="7" t="n">
        <v>177.899993896484</v>
      </c>
    </row>
    <row r="11835" spans="1:21">
      <c r="A11835" t="s">
        <v>4</v>
      </c>
      <c r="B11835" s="4" t="s">
        <v>5</v>
      </c>
      <c r="C11835" s="4" t="s">
        <v>10</v>
      </c>
      <c r="D11835" s="4" t="s">
        <v>15</v>
      </c>
      <c r="E11835" s="4" t="s">
        <v>15</v>
      </c>
      <c r="F11835" s="4" t="s">
        <v>15</v>
      </c>
      <c r="G11835" s="4" t="s">
        <v>15</v>
      </c>
    </row>
    <row r="11836" spans="1:21">
      <c r="A11836" t="n">
        <v>109560</v>
      </c>
      <c r="B11836" s="26" t="n">
        <v>46</v>
      </c>
      <c r="C11836" s="7" t="n">
        <v>61494</v>
      </c>
      <c r="D11836" s="7" t="n">
        <v>11.6599998474121</v>
      </c>
      <c r="E11836" s="7" t="n">
        <v>0.00999999977648258</v>
      </c>
      <c r="F11836" s="7" t="n">
        <v>4.98999977111816</v>
      </c>
      <c r="G11836" s="7" t="n">
        <v>190.699996948242</v>
      </c>
    </row>
    <row r="11837" spans="1:21">
      <c r="A11837" t="s">
        <v>4</v>
      </c>
      <c r="B11837" s="4" t="s">
        <v>5</v>
      </c>
      <c r="C11837" s="4" t="s">
        <v>10</v>
      </c>
      <c r="D11837" s="4" t="s">
        <v>15</v>
      </c>
      <c r="E11837" s="4" t="s">
        <v>15</v>
      </c>
      <c r="F11837" s="4" t="s">
        <v>15</v>
      </c>
      <c r="G11837" s="4" t="s">
        <v>15</v>
      </c>
    </row>
    <row r="11838" spans="1:21">
      <c r="A11838" t="n">
        <v>109579</v>
      </c>
      <c r="B11838" s="26" t="n">
        <v>46</v>
      </c>
      <c r="C11838" s="7" t="n">
        <v>61495</v>
      </c>
      <c r="D11838" s="7" t="n">
        <v>10.3100004196167</v>
      </c>
      <c r="E11838" s="7" t="n">
        <v>0.00999999977648258</v>
      </c>
      <c r="F11838" s="7" t="n">
        <v>5.34999990463257</v>
      </c>
      <c r="G11838" s="7" t="n">
        <v>158.5</v>
      </c>
    </row>
    <row r="11839" spans="1:21">
      <c r="A11839" t="s">
        <v>4</v>
      </c>
      <c r="B11839" s="4" t="s">
        <v>5</v>
      </c>
      <c r="C11839" s="4" t="s">
        <v>10</v>
      </c>
    </row>
    <row r="11840" spans="1:21">
      <c r="A11840" t="n">
        <v>109598</v>
      </c>
      <c r="B11840" s="27" t="n">
        <v>16</v>
      </c>
      <c r="C11840" s="7" t="n">
        <v>0</v>
      </c>
    </row>
    <row r="11841" spans="1:7">
      <c r="A11841" t="s">
        <v>4</v>
      </c>
      <c r="B11841" s="4" t="s">
        <v>5</v>
      </c>
      <c r="C11841" s="4" t="s">
        <v>10</v>
      </c>
      <c r="D11841" s="4" t="s">
        <v>10</v>
      </c>
      <c r="E11841" s="4" t="s">
        <v>10</v>
      </c>
    </row>
    <row r="11842" spans="1:7">
      <c r="A11842" t="n">
        <v>109601</v>
      </c>
      <c r="B11842" s="34" t="n">
        <v>61</v>
      </c>
      <c r="C11842" s="7" t="n">
        <v>5703</v>
      </c>
      <c r="D11842" s="7" t="n">
        <v>0</v>
      </c>
      <c r="E11842" s="7" t="n">
        <v>0</v>
      </c>
    </row>
    <row r="11843" spans="1:7">
      <c r="A11843" t="s">
        <v>4</v>
      </c>
      <c r="B11843" s="4" t="s">
        <v>5</v>
      </c>
      <c r="C11843" s="4" t="s">
        <v>10</v>
      </c>
      <c r="D11843" s="4" t="s">
        <v>10</v>
      </c>
      <c r="E11843" s="4" t="s">
        <v>10</v>
      </c>
    </row>
    <row r="11844" spans="1:7">
      <c r="A11844" t="n">
        <v>109608</v>
      </c>
      <c r="B11844" s="34" t="n">
        <v>61</v>
      </c>
      <c r="C11844" s="7" t="n">
        <v>5704</v>
      </c>
      <c r="D11844" s="7" t="n">
        <v>0</v>
      </c>
      <c r="E11844" s="7" t="n">
        <v>0</v>
      </c>
    </row>
    <row r="11845" spans="1:7">
      <c r="A11845" t="s">
        <v>4</v>
      </c>
      <c r="B11845" s="4" t="s">
        <v>5</v>
      </c>
      <c r="C11845" s="4" t="s">
        <v>7</v>
      </c>
    </row>
    <row r="11846" spans="1:7">
      <c r="A11846" t="n">
        <v>109615</v>
      </c>
      <c r="B11846" s="35" t="n">
        <v>74</v>
      </c>
      <c r="C11846" s="7" t="n">
        <v>18</v>
      </c>
    </row>
    <row r="11847" spans="1:7">
      <c r="A11847" t="s">
        <v>4</v>
      </c>
      <c r="B11847" s="4" t="s">
        <v>5</v>
      </c>
      <c r="C11847" s="4" t="s">
        <v>7</v>
      </c>
      <c r="D11847" s="4" t="s">
        <v>7</v>
      </c>
      <c r="E11847" s="4" t="s">
        <v>16</v>
      </c>
      <c r="F11847" s="4" t="s">
        <v>7</v>
      </c>
      <c r="G11847" s="4" t="s">
        <v>7</v>
      </c>
    </row>
    <row r="11848" spans="1:7">
      <c r="A11848" t="n">
        <v>109617</v>
      </c>
      <c r="B11848" s="80" t="n">
        <v>18</v>
      </c>
      <c r="C11848" s="7" t="n">
        <v>30</v>
      </c>
      <c r="D11848" s="7" t="n">
        <v>0</v>
      </c>
      <c r="E11848" s="7" t="n">
        <v>65533</v>
      </c>
      <c r="F11848" s="7" t="n">
        <v>19</v>
      </c>
      <c r="G11848" s="7" t="n">
        <v>1</v>
      </c>
    </row>
    <row r="11849" spans="1:7">
      <c r="A11849" t="s">
        <v>4</v>
      </c>
      <c r="B11849" s="4" t="s">
        <v>5</v>
      </c>
      <c r="C11849" s="4" t="s">
        <v>7</v>
      </c>
      <c r="D11849" s="13" t="s">
        <v>12</v>
      </c>
      <c r="E11849" s="4" t="s">
        <v>5</v>
      </c>
      <c r="F11849" s="4" t="s">
        <v>7</v>
      </c>
      <c r="G11849" s="4" t="s">
        <v>10</v>
      </c>
      <c r="H11849" s="13" t="s">
        <v>13</v>
      </c>
      <c r="I11849" s="4" t="s">
        <v>7</v>
      </c>
      <c r="J11849" s="4" t="s">
        <v>10</v>
      </c>
      <c r="K11849" s="4" t="s">
        <v>7</v>
      </c>
      <c r="L11849" s="4" t="s">
        <v>7</v>
      </c>
      <c r="M11849" s="4" t="s">
        <v>11</v>
      </c>
    </row>
    <row r="11850" spans="1:7">
      <c r="A11850" t="n">
        <v>109626</v>
      </c>
      <c r="B11850" s="9" t="n">
        <v>5</v>
      </c>
      <c r="C11850" s="7" t="n">
        <v>28</v>
      </c>
      <c r="D11850" s="13" t="s">
        <v>3</v>
      </c>
      <c r="E11850" s="48" t="n">
        <v>64</v>
      </c>
      <c r="F11850" s="7" t="n">
        <v>5</v>
      </c>
      <c r="G11850" s="7" t="n">
        <v>1</v>
      </c>
      <c r="H11850" s="13" t="s">
        <v>3</v>
      </c>
      <c r="I11850" s="7" t="n">
        <v>30</v>
      </c>
      <c r="J11850" s="7" t="n">
        <v>10805</v>
      </c>
      <c r="K11850" s="7" t="n">
        <v>9</v>
      </c>
      <c r="L11850" s="7" t="n">
        <v>1</v>
      </c>
      <c r="M11850" s="10" t="n">
        <f t="normal" ca="1">A11856</f>
        <v>0</v>
      </c>
    </row>
    <row r="11851" spans="1:7">
      <c r="A11851" t="s">
        <v>4</v>
      </c>
      <c r="B11851" s="4" t="s">
        <v>5</v>
      </c>
      <c r="C11851" s="4" t="s">
        <v>7</v>
      </c>
      <c r="D11851" s="4" t="s">
        <v>7</v>
      </c>
      <c r="E11851" s="4" t="s">
        <v>16</v>
      </c>
      <c r="F11851" s="4" t="s">
        <v>7</v>
      </c>
      <c r="G11851" s="4" t="s">
        <v>7</v>
      </c>
    </row>
    <row r="11852" spans="1:7">
      <c r="A11852" t="n">
        <v>109641</v>
      </c>
      <c r="B11852" s="80" t="n">
        <v>18</v>
      </c>
      <c r="C11852" s="7" t="n">
        <v>30</v>
      </c>
      <c r="D11852" s="7" t="n">
        <v>0</v>
      </c>
      <c r="E11852" s="7" t="n">
        <v>1</v>
      </c>
      <c r="F11852" s="7" t="n">
        <v>19</v>
      </c>
      <c r="G11852" s="7" t="n">
        <v>1</v>
      </c>
    </row>
    <row r="11853" spans="1:7">
      <c r="A11853" t="s">
        <v>4</v>
      </c>
      <c r="B11853" s="4" t="s">
        <v>5</v>
      </c>
      <c r="C11853" s="4" t="s">
        <v>11</v>
      </c>
    </row>
    <row r="11854" spans="1:7">
      <c r="A11854" t="n">
        <v>109650</v>
      </c>
      <c r="B11854" s="12" t="n">
        <v>3</v>
      </c>
      <c r="C11854" s="10" t="n">
        <f t="normal" ca="1">A11912</f>
        <v>0</v>
      </c>
    </row>
    <row r="11855" spans="1:7">
      <c r="A11855" t="s">
        <v>4</v>
      </c>
      <c r="B11855" s="4" t="s">
        <v>5</v>
      </c>
      <c r="C11855" s="4" t="s">
        <v>7</v>
      </c>
      <c r="D11855" s="13" t="s">
        <v>12</v>
      </c>
      <c r="E11855" s="4" t="s">
        <v>5</v>
      </c>
      <c r="F11855" s="4" t="s">
        <v>7</v>
      </c>
      <c r="G11855" s="4" t="s">
        <v>10</v>
      </c>
      <c r="H11855" s="13" t="s">
        <v>13</v>
      </c>
      <c r="I11855" s="4" t="s">
        <v>7</v>
      </c>
      <c r="J11855" s="4" t="s">
        <v>10</v>
      </c>
      <c r="K11855" s="4" t="s">
        <v>7</v>
      </c>
      <c r="L11855" s="4" t="s">
        <v>7</v>
      </c>
      <c r="M11855" s="4" t="s">
        <v>11</v>
      </c>
    </row>
    <row r="11856" spans="1:7">
      <c r="A11856" t="n">
        <v>109655</v>
      </c>
      <c r="B11856" s="9" t="n">
        <v>5</v>
      </c>
      <c r="C11856" s="7" t="n">
        <v>28</v>
      </c>
      <c r="D11856" s="13" t="s">
        <v>3</v>
      </c>
      <c r="E11856" s="48" t="n">
        <v>64</v>
      </c>
      <c r="F11856" s="7" t="n">
        <v>5</v>
      </c>
      <c r="G11856" s="7" t="n">
        <v>3</v>
      </c>
      <c r="H11856" s="13" t="s">
        <v>3</v>
      </c>
      <c r="I11856" s="7" t="n">
        <v>30</v>
      </c>
      <c r="J11856" s="7" t="n">
        <v>10817</v>
      </c>
      <c r="K11856" s="7" t="n">
        <v>9</v>
      </c>
      <c r="L11856" s="7" t="n">
        <v>1</v>
      </c>
      <c r="M11856" s="10" t="n">
        <f t="normal" ca="1">A11862</f>
        <v>0</v>
      </c>
    </row>
    <row r="11857" spans="1:13">
      <c r="A11857" t="s">
        <v>4</v>
      </c>
      <c r="B11857" s="4" t="s">
        <v>5</v>
      </c>
      <c r="C11857" s="4" t="s">
        <v>7</v>
      </c>
      <c r="D11857" s="4" t="s">
        <v>7</v>
      </c>
      <c r="E11857" s="4" t="s">
        <v>16</v>
      </c>
      <c r="F11857" s="4" t="s">
        <v>7</v>
      </c>
      <c r="G11857" s="4" t="s">
        <v>7</v>
      </c>
    </row>
    <row r="11858" spans="1:13">
      <c r="A11858" t="n">
        <v>109670</v>
      </c>
      <c r="B11858" s="80" t="n">
        <v>18</v>
      </c>
      <c r="C11858" s="7" t="n">
        <v>30</v>
      </c>
      <c r="D11858" s="7" t="n">
        <v>0</v>
      </c>
      <c r="E11858" s="7" t="n">
        <v>3</v>
      </c>
      <c r="F11858" s="7" t="n">
        <v>19</v>
      </c>
      <c r="G11858" s="7" t="n">
        <v>1</v>
      </c>
    </row>
    <row r="11859" spans="1:13">
      <c r="A11859" t="s">
        <v>4</v>
      </c>
      <c r="B11859" s="4" t="s">
        <v>5</v>
      </c>
      <c r="C11859" s="4" t="s">
        <v>11</v>
      </c>
    </row>
    <row r="11860" spans="1:13">
      <c r="A11860" t="n">
        <v>109679</v>
      </c>
      <c r="B11860" s="12" t="n">
        <v>3</v>
      </c>
      <c r="C11860" s="10" t="n">
        <f t="normal" ca="1">A11912</f>
        <v>0</v>
      </c>
    </row>
    <row r="11861" spans="1:13">
      <c r="A11861" t="s">
        <v>4</v>
      </c>
      <c r="B11861" s="4" t="s">
        <v>5</v>
      </c>
      <c r="C11861" s="4" t="s">
        <v>7</v>
      </c>
      <c r="D11861" s="13" t="s">
        <v>12</v>
      </c>
      <c r="E11861" s="4" t="s">
        <v>5</v>
      </c>
      <c r="F11861" s="4" t="s">
        <v>7</v>
      </c>
      <c r="G11861" s="4" t="s">
        <v>10</v>
      </c>
      <c r="H11861" s="13" t="s">
        <v>13</v>
      </c>
      <c r="I11861" s="4" t="s">
        <v>7</v>
      </c>
      <c r="J11861" s="4" t="s">
        <v>10</v>
      </c>
      <c r="K11861" s="4" t="s">
        <v>7</v>
      </c>
      <c r="L11861" s="4" t="s">
        <v>7</v>
      </c>
      <c r="M11861" s="4" t="s">
        <v>11</v>
      </c>
    </row>
    <row r="11862" spans="1:13">
      <c r="A11862" t="n">
        <v>109684</v>
      </c>
      <c r="B11862" s="9" t="n">
        <v>5</v>
      </c>
      <c r="C11862" s="7" t="n">
        <v>28</v>
      </c>
      <c r="D11862" s="13" t="s">
        <v>3</v>
      </c>
      <c r="E11862" s="48" t="n">
        <v>64</v>
      </c>
      <c r="F11862" s="7" t="n">
        <v>5</v>
      </c>
      <c r="G11862" s="7" t="n">
        <v>5</v>
      </c>
      <c r="H11862" s="13" t="s">
        <v>3</v>
      </c>
      <c r="I11862" s="7" t="n">
        <v>30</v>
      </c>
      <c r="J11862" s="7" t="n">
        <v>10829</v>
      </c>
      <c r="K11862" s="7" t="n">
        <v>9</v>
      </c>
      <c r="L11862" s="7" t="n">
        <v>1</v>
      </c>
      <c r="M11862" s="10" t="n">
        <f t="normal" ca="1">A11868</f>
        <v>0</v>
      </c>
    </row>
    <row r="11863" spans="1:13">
      <c r="A11863" t="s">
        <v>4</v>
      </c>
      <c r="B11863" s="4" t="s">
        <v>5</v>
      </c>
      <c r="C11863" s="4" t="s">
        <v>7</v>
      </c>
      <c r="D11863" s="4" t="s">
        <v>7</v>
      </c>
      <c r="E11863" s="4" t="s">
        <v>16</v>
      </c>
      <c r="F11863" s="4" t="s">
        <v>7</v>
      </c>
      <c r="G11863" s="4" t="s">
        <v>7</v>
      </c>
    </row>
    <row r="11864" spans="1:13">
      <c r="A11864" t="n">
        <v>109699</v>
      </c>
      <c r="B11864" s="80" t="n">
        <v>18</v>
      </c>
      <c r="C11864" s="7" t="n">
        <v>30</v>
      </c>
      <c r="D11864" s="7" t="n">
        <v>0</v>
      </c>
      <c r="E11864" s="7" t="n">
        <v>5</v>
      </c>
      <c r="F11864" s="7" t="n">
        <v>19</v>
      </c>
      <c r="G11864" s="7" t="n">
        <v>1</v>
      </c>
    </row>
    <row r="11865" spans="1:13">
      <c r="A11865" t="s">
        <v>4</v>
      </c>
      <c r="B11865" s="4" t="s">
        <v>5</v>
      </c>
      <c r="C11865" s="4" t="s">
        <v>11</v>
      </c>
    </row>
    <row r="11866" spans="1:13">
      <c r="A11866" t="n">
        <v>109708</v>
      </c>
      <c r="B11866" s="12" t="n">
        <v>3</v>
      </c>
      <c r="C11866" s="10" t="n">
        <f t="normal" ca="1">A11912</f>
        <v>0</v>
      </c>
    </row>
    <row r="11867" spans="1:13">
      <c r="A11867" t="s">
        <v>4</v>
      </c>
      <c r="B11867" s="4" t="s">
        <v>5</v>
      </c>
      <c r="C11867" s="4" t="s">
        <v>7</v>
      </c>
      <c r="D11867" s="13" t="s">
        <v>12</v>
      </c>
      <c r="E11867" s="4" t="s">
        <v>5</v>
      </c>
      <c r="F11867" s="4" t="s">
        <v>7</v>
      </c>
      <c r="G11867" s="4" t="s">
        <v>10</v>
      </c>
      <c r="H11867" s="13" t="s">
        <v>13</v>
      </c>
      <c r="I11867" s="4" t="s">
        <v>7</v>
      </c>
      <c r="J11867" s="4" t="s">
        <v>10</v>
      </c>
      <c r="K11867" s="4" t="s">
        <v>7</v>
      </c>
      <c r="L11867" s="4" t="s">
        <v>7</v>
      </c>
      <c r="M11867" s="4" t="s">
        <v>11</v>
      </c>
    </row>
    <row r="11868" spans="1:13">
      <c r="A11868" t="n">
        <v>109713</v>
      </c>
      <c r="B11868" s="9" t="n">
        <v>5</v>
      </c>
      <c r="C11868" s="7" t="n">
        <v>28</v>
      </c>
      <c r="D11868" s="13" t="s">
        <v>3</v>
      </c>
      <c r="E11868" s="48" t="n">
        <v>64</v>
      </c>
      <c r="F11868" s="7" t="n">
        <v>5</v>
      </c>
      <c r="G11868" s="7" t="n">
        <v>7</v>
      </c>
      <c r="H11868" s="13" t="s">
        <v>3</v>
      </c>
      <c r="I11868" s="7" t="n">
        <v>30</v>
      </c>
      <c r="J11868" s="7" t="n">
        <v>10841</v>
      </c>
      <c r="K11868" s="7" t="n">
        <v>9</v>
      </c>
      <c r="L11868" s="7" t="n">
        <v>1</v>
      </c>
      <c r="M11868" s="10" t="n">
        <f t="normal" ca="1">A11874</f>
        <v>0</v>
      </c>
    </row>
    <row r="11869" spans="1:13">
      <c r="A11869" t="s">
        <v>4</v>
      </c>
      <c r="B11869" s="4" t="s">
        <v>5</v>
      </c>
      <c r="C11869" s="4" t="s">
        <v>7</v>
      </c>
      <c r="D11869" s="4" t="s">
        <v>7</v>
      </c>
      <c r="E11869" s="4" t="s">
        <v>16</v>
      </c>
      <c r="F11869" s="4" t="s">
        <v>7</v>
      </c>
      <c r="G11869" s="4" t="s">
        <v>7</v>
      </c>
    </row>
    <row r="11870" spans="1:13">
      <c r="A11870" t="n">
        <v>109728</v>
      </c>
      <c r="B11870" s="80" t="n">
        <v>18</v>
      </c>
      <c r="C11870" s="7" t="n">
        <v>30</v>
      </c>
      <c r="D11870" s="7" t="n">
        <v>0</v>
      </c>
      <c r="E11870" s="7" t="n">
        <v>7</v>
      </c>
      <c r="F11870" s="7" t="n">
        <v>19</v>
      </c>
      <c r="G11870" s="7" t="n">
        <v>1</v>
      </c>
    </row>
    <row r="11871" spans="1:13">
      <c r="A11871" t="s">
        <v>4</v>
      </c>
      <c r="B11871" s="4" t="s">
        <v>5</v>
      </c>
      <c r="C11871" s="4" t="s">
        <v>11</v>
      </c>
    </row>
    <row r="11872" spans="1:13">
      <c r="A11872" t="n">
        <v>109737</v>
      </c>
      <c r="B11872" s="12" t="n">
        <v>3</v>
      </c>
      <c r="C11872" s="10" t="n">
        <f t="normal" ca="1">A11912</f>
        <v>0</v>
      </c>
    </row>
    <row r="11873" spans="1:13">
      <c r="A11873" t="s">
        <v>4</v>
      </c>
      <c r="B11873" s="4" t="s">
        <v>5</v>
      </c>
      <c r="C11873" s="4" t="s">
        <v>7</v>
      </c>
      <c r="D11873" s="13" t="s">
        <v>12</v>
      </c>
      <c r="E11873" s="4" t="s">
        <v>5</v>
      </c>
      <c r="F11873" s="4" t="s">
        <v>7</v>
      </c>
      <c r="G11873" s="4" t="s">
        <v>10</v>
      </c>
      <c r="H11873" s="13" t="s">
        <v>13</v>
      </c>
      <c r="I11873" s="4" t="s">
        <v>7</v>
      </c>
      <c r="J11873" s="4" t="s">
        <v>10</v>
      </c>
      <c r="K11873" s="4" t="s">
        <v>7</v>
      </c>
      <c r="L11873" s="4" t="s">
        <v>7</v>
      </c>
      <c r="M11873" s="4" t="s">
        <v>11</v>
      </c>
    </row>
    <row r="11874" spans="1:13">
      <c r="A11874" t="n">
        <v>109742</v>
      </c>
      <c r="B11874" s="9" t="n">
        <v>5</v>
      </c>
      <c r="C11874" s="7" t="n">
        <v>28</v>
      </c>
      <c r="D11874" s="13" t="s">
        <v>3</v>
      </c>
      <c r="E11874" s="48" t="n">
        <v>64</v>
      </c>
      <c r="F11874" s="7" t="n">
        <v>5</v>
      </c>
      <c r="G11874" s="7" t="n">
        <v>9</v>
      </c>
      <c r="H11874" s="13" t="s">
        <v>3</v>
      </c>
      <c r="I11874" s="7" t="n">
        <v>30</v>
      </c>
      <c r="J11874" s="7" t="n">
        <v>10853</v>
      </c>
      <c r="K11874" s="7" t="n">
        <v>9</v>
      </c>
      <c r="L11874" s="7" t="n">
        <v>1</v>
      </c>
      <c r="M11874" s="10" t="n">
        <f t="normal" ca="1">A11880</f>
        <v>0</v>
      </c>
    </row>
    <row r="11875" spans="1:13">
      <c r="A11875" t="s">
        <v>4</v>
      </c>
      <c r="B11875" s="4" t="s">
        <v>5</v>
      </c>
      <c r="C11875" s="4" t="s">
        <v>7</v>
      </c>
      <c r="D11875" s="4" t="s">
        <v>7</v>
      </c>
      <c r="E11875" s="4" t="s">
        <v>16</v>
      </c>
      <c r="F11875" s="4" t="s">
        <v>7</v>
      </c>
      <c r="G11875" s="4" t="s">
        <v>7</v>
      </c>
    </row>
    <row r="11876" spans="1:13">
      <c r="A11876" t="n">
        <v>109757</v>
      </c>
      <c r="B11876" s="80" t="n">
        <v>18</v>
      </c>
      <c r="C11876" s="7" t="n">
        <v>30</v>
      </c>
      <c r="D11876" s="7" t="n">
        <v>0</v>
      </c>
      <c r="E11876" s="7" t="n">
        <v>9</v>
      </c>
      <c r="F11876" s="7" t="n">
        <v>19</v>
      </c>
      <c r="G11876" s="7" t="n">
        <v>1</v>
      </c>
    </row>
    <row r="11877" spans="1:13">
      <c r="A11877" t="s">
        <v>4</v>
      </c>
      <c r="B11877" s="4" t="s">
        <v>5</v>
      </c>
      <c r="C11877" s="4" t="s">
        <v>11</v>
      </c>
    </row>
    <row r="11878" spans="1:13">
      <c r="A11878" t="n">
        <v>109766</v>
      </c>
      <c r="B11878" s="12" t="n">
        <v>3</v>
      </c>
      <c r="C11878" s="10" t="n">
        <f t="normal" ca="1">A11912</f>
        <v>0</v>
      </c>
    </row>
    <row r="11879" spans="1:13">
      <c r="A11879" t="s">
        <v>4</v>
      </c>
      <c r="B11879" s="4" t="s">
        <v>5</v>
      </c>
      <c r="C11879" s="4" t="s">
        <v>7</v>
      </c>
      <c r="D11879" s="13" t="s">
        <v>12</v>
      </c>
      <c r="E11879" s="4" t="s">
        <v>5</v>
      </c>
      <c r="F11879" s="4" t="s">
        <v>7</v>
      </c>
      <c r="G11879" s="4" t="s">
        <v>10</v>
      </c>
      <c r="H11879" s="13" t="s">
        <v>13</v>
      </c>
      <c r="I11879" s="4" t="s">
        <v>7</v>
      </c>
      <c r="J11879" s="4" t="s">
        <v>10</v>
      </c>
      <c r="K11879" s="4" t="s">
        <v>7</v>
      </c>
      <c r="L11879" s="4" t="s">
        <v>7</v>
      </c>
      <c r="M11879" s="4" t="s">
        <v>11</v>
      </c>
    </row>
    <row r="11880" spans="1:13">
      <c r="A11880" t="n">
        <v>109771</v>
      </c>
      <c r="B11880" s="9" t="n">
        <v>5</v>
      </c>
      <c r="C11880" s="7" t="n">
        <v>28</v>
      </c>
      <c r="D11880" s="13" t="s">
        <v>3</v>
      </c>
      <c r="E11880" s="48" t="n">
        <v>64</v>
      </c>
      <c r="F11880" s="7" t="n">
        <v>5</v>
      </c>
      <c r="G11880" s="7" t="n">
        <v>2</v>
      </c>
      <c r="H11880" s="13" t="s">
        <v>3</v>
      </c>
      <c r="I11880" s="7" t="n">
        <v>30</v>
      </c>
      <c r="J11880" s="7" t="n">
        <v>10811</v>
      </c>
      <c r="K11880" s="7" t="n">
        <v>9</v>
      </c>
      <c r="L11880" s="7" t="n">
        <v>1</v>
      </c>
      <c r="M11880" s="10" t="n">
        <f t="normal" ca="1">A11886</f>
        <v>0</v>
      </c>
    </row>
    <row r="11881" spans="1:13">
      <c r="A11881" t="s">
        <v>4</v>
      </c>
      <c r="B11881" s="4" t="s">
        <v>5</v>
      </c>
      <c r="C11881" s="4" t="s">
        <v>7</v>
      </c>
      <c r="D11881" s="4" t="s">
        <v>7</v>
      </c>
      <c r="E11881" s="4" t="s">
        <v>16</v>
      </c>
      <c r="F11881" s="4" t="s">
        <v>7</v>
      </c>
      <c r="G11881" s="4" t="s">
        <v>7</v>
      </c>
    </row>
    <row r="11882" spans="1:13">
      <c r="A11882" t="n">
        <v>109786</v>
      </c>
      <c r="B11882" s="80" t="n">
        <v>18</v>
      </c>
      <c r="C11882" s="7" t="n">
        <v>30</v>
      </c>
      <c r="D11882" s="7" t="n">
        <v>0</v>
      </c>
      <c r="E11882" s="7" t="n">
        <v>2</v>
      </c>
      <c r="F11882" s="7" t="n">
        <v>19</v>
      </c>
      <c r="G11882" s="7" t="n">
        <v>1</v>
      </c>
    </row>
    <row r="11883" spans="1:13">
      <c r="A11883" t="s">
        <v>4</v>
      </c>
      <c r="B11883" s="4" t="s">
        <v>5</v>
      </c>
      <c r="C11883" s="4" t="s">
        <v>11</v>
      </c>
    </row>
    <row r="11884" spans="1:13">
      <c r="A11884" t="n">
        <v>109795</v>
      </c>
      <c r="B11884" s="12" t="n">
        <v>3</v>
      </c>
      <c r="C11884" s="10" t="n">
        <f t="normal" ca="1">A11912</f>
        <v>0</v>
      </c>
    </row>
    <row r="11885" spans="1:13">
      <c r="A11885" t="s">
        <v>4</v>
      </c>
      <c r="B11885" s="4" t="s">
        <v>5</v>
      </c>
      <c r="C11885" s="4" t="s">
        <v>7</v>
      </c>
      <c r="D11885" s="13" t="s">
        <v>12</v>
      </c>
      <c r="E11885" s="4" t="s">
        <v>5</v>
      </c>
      <c r="F11885" s="4" t="s">
        <v>7</v>
      </c>
      <c r="G11885" s="4" t="s">
        <v>10</v>
      </c>
      <c r="H11885" s="13" t="s">
        <v>13</v>
      </c>
      <c r="I11885" s="4" t="s">
        <v>7</v>
      </c>
      <c r="J11885" s="4" t="s">
        <v>10</v>
      </c>
      <c r="K11885" s="4" t="s">
        <v>7</v>
      </c>
      <c r="L11885" s="4" t="s">
        <v>7</v>
      </c>
      <c r="M11885" s="4" t="s">
        <v>11</v>
      </c>
    </row>
    <row r="11886" spans="1:13">
      <c r="A11886" t="n">
        <v>109800</v>
      </c>
      <c r="B11886" s="9" t="n">
        <v>5</v>
      </c>
      <c r="C11886" s="7" t="n">
        <v>28</v>
      </c>
      <c r="D11886" s="13" t="s">
        <v>3</v>
      </c>
      <c r="E11886" s="48" t="n">
        <v>64</v>
      </c>
      <c r="F11886" s="7" t="n">
        <v>5</v>
      </c>
      <c r="G11886" s="7" t="n">
        <v>4</v>
      </c>
      <c r="H11886" s="13" t="s">
        <v>3</v>
      </c>
      <c r="I11886" s="7" t="n">
        <v>30</v>
      </c>
      <c r="J11886" s="7" t="n">
        <v>10823</v>
      </c>
      <c r="K11886" s="7" t="n">
        <v>9</v>
      </c>
      <c r="L11886" s="7" t="n">
        <v>1</v>
      </c>
      <c r="M11886" s="10" t="n">
        <f t="normal" ca="1">A11892</f>
        <v>0</v>
      </c>
    </row>
    <row r="11887" spans="1:13">
      <c r="A11887" t="s">
        <v>4</v>
      </c>
      <c r="B11887" s="4" t="s">
        <v>5</v>
      </c>
      <c r="C11887" s="4" t="s">
        <v>7</v>
      </c>
      <c r="D11887" s="4" t="s">
        <v>7</v>
      </c>
      <c r="E11887" s="4" t="s">
        <v>16</v>
      </c>
      <c r="F11887" s="4" t="s">
        <v>7</v>
      </c>
      <c r="G11887" s="4" t="s">
        <v>7</v>
      </c>
    </row>
    <row r="11888" spans="1:13">
      <c r="A11888" t="n">
        <v>109815</v>
      </c>
      <c r="B11888" s="80" t="n">
        <v>18</v>
      </c>
      <c r="C11888" s="7" t="n">
        <v>30</v>
      </c>
      <c r="D11888" s="7" t="n">
        <v>0</v>
      </c>
      <c r="E11888" s="7" t="n">
        <v>4</v>
      </c>
      <c r="F11888" s="7" t="n">
        <v>19</v>
      </c>
      <c r="G11888" s="7" t="n">
        <v>1</v>
      </c>
    </row>
    <row r="11889" spans="1:13">
      <c r="A11889" t="s">
        <v>4</v>
      </c>
      <c r="B11889" s="4" t="s">
        <v>5</v>
      </c>
      <c r="C11889" s="4" t="s">
        <v>11</v>
      </c>
    </row>
    <row r="11890" spans="1:13">
      <c r="A11890" t="n">
        <v>109824</v>
      </c>
      <c r="B11890" s="12" t="n">
        <v>3</v>
      </c>
      <c r="C11890" s="10" t="n">
        <f t="normal" ca="1">A11912</f>
        <v>0</v>
      </c>
    </row>
    <row r="11891" spans="1:13">
      <c r="A11891" t="s">
        <v>4</v>
      </c>
      <c r="B11891" s="4" t="s">
        <v>5</v>
      </c>
      <c r="C11891" s="4" t="s">
        <v>7</v>
      </c>
      <c r="D11891" s="13" t="s">
        <v>12</v>
      </c>
      <c r="E11891" s="4" t="s">
        <v>5</v>
      </c>
      <c r="F11891" s="4" t="s">
        <v>7</v>
      </c>
      <c r="G11891" s="4" t="s">
        <v>10</v>
      </c>
      <c r="H11891" s="13" t="s">
        <v>13</v>
      </c>
      <c r="I11891" s="4" t="s">
        <v>7</v>
      </c>
      <c r="J11891" s="4" t="s">
        <v>10</v>
      </c>
      <c r="K11891" s="4" t="s">
        <v>7</v>
      </c>
      <c r="L11891" s="4" t="s">
        <v>7</v>
      </c>
      <c r="M11891" s="4" t="s">
        <v>11</v>
      </c>
    </row>
    <row r="11892" spans="1:13">
      <c r="A11892" t="n">
        <v>109829</v>
      </c>
      <c r="B11892" s="9" t="n">
        <v>5</v>
      </c>
      <c r="C11892" s="7" t="n">
        <v>28</v>
      </c>
      <c r="D11892" s="13" t="s">
        <v>3</v>
      </c>
      <c r="E11892" s="48" t="n">
        <v>64</v>
      </c>
      <c r="F11892" s="7" t="n">
        <v>5</v>
      </c>
      <c r="G11892" s="7" t="n">
        <v>6</v>
      </c>
      <c r="H11892" s="13" t="s">
        <v>3</v>
      </c>
      <c r="I11892" s="7" t="n">
        <v>30</v>
      </c>
      <c r="J11892" s="7" t="n">
        <v>10835</v>
      </c>
      <c r="K11892" s="7" t="n">
        <v>9</v>
      </c>
      <c r="L11892" s="7" t="n">
        <v>1</v>
      </c>
      <c r="M11892" s="10" t="n">
        <f t="normal" ca="1">A11898</f>
        <v>0</v>
      </c>
    </row>
    <row r="11893" spans="1:13">
      <c r="A11893" t="s">
        <v>4</v>
      </c>
      <c r="B11893" s="4" t="s">
        <v>5</v>
      </c>
      <c r="C11893" s="4" t="s">
        <v>7</v>
      </c>
      <c r="D11893" s="4" t="s">
        <v>7</v>
      </c>
      <c r="E11893" s="4" t="s">
        <v>16</v>
      </c>
      <c r="F11893" s="4" t="s">
        <v>7</v>
      </c>
      <c r="G11893" s="4" t="s">
        <v>7</v>
      </c>
    </row>
    <row r="11894" spans="1:13">
      <c r="A11894" t="n">
        <v>109844</v>
      </c>
      <c r="B11894" s="80" t="n">
        <v>18</v>
      </c>
      <c r="C11894" s="7" t="n">
        <v>30</v>
      </c>
      <c r="D11894" s="7" t="n">
        <v>0</v>
      </c>
      <c r="E11894" s="7" t="n">
        <v>6</v>
      </c>
      <c r="F11894" s="7" t="n">
        <v>19</v>
      </c>
      <c r="G11894" s="7" t="n">
        <v>1</v>
      </c>
    </row>
    <row r="11895" spans="1:13">
      <c r="A11895" t="s">
        <v>4</v>
      </c>
      <c r="B11895" s="4" t="s">
        <v>5</v>
      </c>
      <c r="C11895" s="4" t="s">
        <v>11</v>
      </c>
    </row>
    <row r="11896" spans="1:13">
      <c r="A11896" t="n">
        <v>109853</v>
      </c>
      <c r="B11896" s="12" t="n">
        <v>3</v>
      </c>
      <c r="C11896" s="10" t="n">
        <f t="normal" ca="1">A11912</f>
        <v>0</v>
      </c>
    </row>
    <row r="11897" spans="1:13">
      <c r="A11897" t="s">
        <v>4</v>
      </c>
      <c r="B11897" s="4" t="s">
        <v>5</v>
      </c>
      <c r="C11897" s="4" t="s">
        <v>7</v>
      </c>
      <c r="D11897" s="13" t="s">
        <v>12</v>
      </c>
      <c r="E11897" s="4" t="s">
        <v>5</v>
      </c>
      <c r="F11897" s="4" t="s">
        <v>7</v>
      </c>
      <c r="G11897" s="4" t="s">
        <v>10</v>
      </c>
      <c r="H11897" s="13" t="s">
        <v>13</v>
      </c>
      <c r="I11897" s="4" t="s">
        <v>7</v>
      </c>
      <c r="J11897" s="4" t="s">
        <v>10</v>
      </c>
      <c r="K11897" s="4" t="s">
        <v>7</v>
      </c>
      <c r="L11897" s="4" t="s">
        <v>7</v>
      </c>
      <c r="M11897" s="4" t="s">
        <v>11</v>
      </c>
    </row>
    <row r="11898" spans="1:13">
      <c r="A11898" t="n">
        <v>109858</v>
      </c>
      <c r="B11898" s="9" t="n">
        <v>5</v>
      </c>
      <c r="C11898" s="7" t="n">
        <v>28</v>
      </c>
      <c r="D11898" s="13" t="s">
        <v>3</v>
      </c>
      <c r="E11898" s="48" t="n">
        <v>64</v>
      </c>
      <c r="F11898" s="7" t="n">
        <v>5</v>
      </c>
      <c r="G11898" s="7" t="n">
        <v>8</v>
      </c>
      <c r="H11898" s="13" t="s">
        <v>3</v>
      </c>
      <c r="I11898" s="7" t="n">
        <v>30</v>
      </c>
      <c r="J11898" s="7" t="n">
        <v>10847</v>
      </c>
      <c r="K11898" s="7" t="n">
        <v>9</v>
      </c>
      <c r="L11898" s="7" t="n">
        <v>1</v>
      </c>
      <c r="M11898" s="10" t="n">
        <f t="normal" ca="1">A11904</f>
        <v>0</v>
      </c>
    </row>
    <row r="11899" spans="1:13">
      <c r="A11899" t="s">
        <v>4</v>
      </c>
      <c r="B11899" s="4" t="s">
        <v>5</v>
      </c>
      <c r="C11899" s="4" t="s">
        <v>7</v>
      </c>
      <c r="D11899" s="4" t="s">
        <v>7</v>
      </c>
      <c r="E11899" s="4" t="s">
        <v>16</v>
      </c>
      <c r="F11899" s="4" t="s">
        <v>7</v>
      </c>
      <c r="G11899" s="4" t="s">
        <v>7</v>
      </c>
    </row>
    <row r="11900" spans="1:13">
      <c r="A11900" t="n">
        <v>109873</v>
      </c>
      <c r="B11900" s="80" t="n">
        <v>18</v>
      </c>
      <c r="C11900" s="7" t="n">
        <v>30</v>
      </c>
      <c r="D11900" s="7" t="n">
        <v>0</v>
      </c>
      <c r="E11900" s="7" t="n">
        <v>8</v>
      </c>
      <c r="F11900" s="7" t="n">
        <v>19</v>
      </c>
      <c r="G11900" s="7" t="n">
        <v>1</v>
      </c>
    </row>
    <row r="11901" spans="1:13">
      <c r="A11901" t="s">
        <v>4</v>
      </c>
      <c r="B11901" s="4" t="s">
        <v>5</v>
      </c>
      <c r="C11901" s="4" t="s">
        <v>11</v>
      </c>
    </row>
    <row r="11902" spans="1:13">
      <c r="A11902" t="n">
        <v>109882</v>
      </c>
      <c r="B11902" s="12" t="n">
        <v>3</v>
      </c>
      <c r="C11902" s="10" t="n">
        <f t="normal" ca="1">A11912</f>
        <v>0</v>
      </c>
    </row>
    <row r="11903" spans="1:13">
      <c r="A11903" t="s">
        <v>4</v>
      </c>
      <c r="B11903" s="4" t="s">
        <v>5</v>
      </c>
      <c r="C11903" s="4" t="s">
        <v>7</v>
      </c>
      <c r="D11903" s="13" t="s">
        <v>12</v>
      </c>
      <c r="E11903" s="4" t="s">
        <v>5</v>
      </c>
      <c r="F11903" s="4" t="s">
        <v>7</v>
      </c>
      <c r="G11903" s="4" t="s">
        <v>10</v>
      </c>
      <c r="H11903" s="13" t="s">
        <v>13</v>
      </c>
      <c r="I11903" s="4" t="s">
        <v>7</v>
      </c>
      <c r="J11903" s="4" t="s">
        <v>10</v>
      </c>
      <c r="K11903" s="4" t="s">
        <v>7</v>
      </c>
      <c r="L11903" s="4" t="s">
        <v>7</v>
      </c>
      <c r="M11903" s="4" t="s">
        <v>11</v>
      </c>
    </row>
    <row r="11904" spans="1:13">
      <c r="A11904" t="n">
        <v>109887</v>
      </c>
      <c r="B11904" s="9" t="n">
        <v>5</v>
      </c>
      <c r="C11904" s="7" t="n">
        <v>28</v>
      </c>
      <c r="D11904" s="13" t="s">
        <v>3</v>
      </c>
      <c r="E11904" s="48" t="n">
        <v>64</v>
      </c>
      <c r="F11904" s="7" t="n">
        <v>5</v>
      </c>
      <c r="G11904" s="7" t="n">
        <v>11</v>
      </c>
      <c r="H11904" s="13" t="s">
        <v>3</v>
      </c>
      <c r="I11904" s="7" t="n">
        <v>30</v>
      </c>
      <c r="J11904" s="7" t="n">
        <v>10859</v>
      </c>
      <c r="K11904" s="7" t="n">
        <v>9</v>
      </c>
      <c r="L11904" s="7" t="n">
        <v>1</v>
      </c>
      <c r="M11904" s="10" t="n">
        <f t="normal" ca="1">A11910</f>
        <v>0</v>
      </c>
    </row>
    <row r="11905" spans="1:13">
      <c r="A11905" t="s">
        <v>4</v>
      </c>
      <c r="B11905" s="4" t="s">
        <v>5</v>
      </c>
      <c r="C11905" s="4" t="s">
        <v>7</v>
      </c>
      <c r="D11905" s="4" t="s">
        <v>7</v>
      </c>
      <c r="E11905" s="4" t="s">
        <v>16</v>
      </c>
      <c r="F11905" s="4" t="s">
        <v>7</v>
      </c>
      <c r="G11905" s="4" t="s">
        <v>7</v>
      </c>
    </row>
    <row r="11906" spans="1:13">
      <c r="A11906" t="n">
        <v>109902</v>
      </c>
      <c r="B11906" s="80" t="n">
        <v>18</v>
      </c>
      <c r="C11906" s="7" t="n">
        <v>30</v>
      </c>
      <c r="D11906" s="7" t="n">
        <v>0</v>
      </c>
      <c r="E11906" s="7" t="n">
        <v>11</v>
      </c>
      <c r="F11906" s="7" t="n">
        <v>19</v>
      </c>
      <c r="G11906" s="7" t="n">
        <v>1</v>
      </c>
    </row>
    <row r="11907" spans="1:13">
      <c r="A11907" t="s">
        <v>4</v>
      </c>
      <c r="B11907" s="4" t="s">
        <v>5</v>
      </c>
      <c r="C11907" s="4" t="s">
        <v>11</v>
      </c>
    </row>
    <row r="11908" spans="1:13">
      <c r="A11908" t="n">
        <v>109911</v>
      </c>
      <c r="B11908" s="12" t="n">
        <v>3</v>
      </c>
      <c r="C11908" s="10" t="n">
        <f t="normal" ca="1">A11912</f>
        <v>0</v>
      </c>
    </row>
    <row r="11909" spans="1:13">
      <c r="A11909" t="s">
        <v>4</v>
      </c>
      <c r="B11909" s="4" t="s">
        <v>5</v>
      </c>
      <c r="C11909" s="4" t="s">
        <v>7</v>
      </c>
      <c r="D11909" s="4" t="s">
        <v>7</v>
      </c>
      <c r="E11909" s="4" t="s">
        <v>10</v>
      </c>
      <c r="F11909" s="4" t="s">
        <v>10</v>
      </c>
      <c r="G11909" s="4" t="s">
        <v>10</v>
      </c>
      <c r="H11909" s="4" t="s">
        <v>10</v>
      </c>
      <c r="I11909" s="4" t="s">
        <v>10</v>
      </c>
      <c r="J11909" s="4" t="s">
        <v>10</v>
      </c>
      <c r="K11909" s="4" t="s">
        <v>10</v>
      </c>
      <c r="L11909" s="4" t="s">
        <v>10</v>
      </c>
      <c r="M11909" s="4" t="s">
        <v>10</v>
      </c>
      <c r="N11909" s="4" t="s">
        <v>10</v>
      </c>
      <c r="O11909" s="4" t="s">
        <v>10</v>
      </c>
      <c r="P11909" s="4" t="s">
        <v>10</v>
      </c>
      <c r="Q11909" s="4" t="s">
        <v>10</v>
      </c>
      <c r="R11909" s="4" t="s">
        <v>10</v>
      </c>
      <c r="S11909" s="4" t="s">
        <v>10</v>
      </c>
      <c r="T11909" s="4" t="s">
        <v>10</v>
      </c>
    </row>
    <row r="11910" spans="1:13">
      <c r="A11910" t="n">
        <v>109916</v>
      </c>
      <c r="B11910" s="93" t="n">
        <v>154</v>
      </c>
      <c r="C11910" s="7" t="n">
        <v>0</v>
      </c>
      <c r="D11910" s="7" t="n">
        <v>1</v>
      </c>
      <c r="E11910" s="7" t="n">
        <v>1</v>
      </c>
      <c r="F11910" s="7" t="n">
        <v>3</v>
      </c>
      <c r="G11910" s="7" t="n">
        <v>5</v>
      </c>
      <c r="H11910" s="7" t="n">
        <v>7</v>
      </c>
      <c r="I11910" s="7" t="n">
        <v>9</v>
      </c>
      <c r="J11910" s="7" t="n">
        <v>2</v>
      </c>
      <c r="K11910" s="7" t="n">
        <v>4</v>
      </c>
      <c r="L11910" s="7" t="n">
        <v>6</v>
      </c>
      <c r="M11910" s="7" t="n">
        <v>8</v>
      </c>
      <c r="N11910" s="7" t="n">
        <v>11</v>
      </c>
      <c r="O11910" s="7" t="n">
        <v>65533</v>
      </c>
      <c r="P11910" s="7" t="n">
        <v>65533</v>
      </c>
      <c r="Q11910" s="7" t="n">
        <v>65533</v>
      </c>
      <c r="R11910" s="7" t="n">
        <v>65533</v>
      </c>
      <c r="S11910" s="7" t="n">
        <v>65533</v>
      </c>
      <c r="T11910" s="7" t="n">
        <v>65533</v>
      </c>
    </row>
    <row r="11911" spans="1:13">
      <c r="A11911" t="s">
        <v>4</v>
      </c>
      <c r="B11911" s="4" t="s">
        <v>5</v>
      </c>
      <c r="C11911" s="4" t="s">
        <v>7</v>
      </c>
      <c r="D11911" s="4" t="s">
        <v>7</v>
      </c>
      <c r="E11911" s="4" t="s">
        <v>15</v>
      </c>
      <c r="F11911" s="4" t="s">
        <v>15</v>
      </c>
      <c r="G11911" s="4" t="s">
        <v>15</v>
      </c>
      <c r="H11911" s="4" t="s">
        <v>10</v>
      </c>
    </row>
    <row r="11912" spans="1:13">
      <c r="A11912" t="n">
        <v>109951</v>
      </c>
      <c r="B11912" s="54" t="n">
        <v>45</v>
      </c>
      <c r="C11912" s="7" t="n">
        <v>2</v>
      </c>
      <c r="D11912" s="7" t="n">
        <v>3</v>
      </c>
      <c r="E11912" s="7" t="n">
        <v>11.8400001525879</v>
      </c>
      <c r="F11912" s="7" t="n">
        <v>1.48000001907349</v>
      </c>
      <c r="G11912" s="7" t="n">
        <v>5.05000019073486</v>
      </c>
      <c r="H11912" s="7" t="n">
        <v>0</v>
      </c>
    </row>
    <row r="11913" spans="1:13">
      <c r="A11913" t="s">
        <v>4</v>
      </c>
      <c r="B11913" s="4" t="s">
        <v>5</v>
      </c>
      <c r="C11913" s="4" t="s">
        <v>7</v>
      </c>
      <c r="D11913" s="4" t="s">
        <v>7</v>
      </c>
      <c r="E11913" s="4" t="s">
        <v>15</v>
      </c>
      <c r="F11913" s="4" t="s">
        <v>15</v>
      </c>
      <c r="G11913" s="4" t="s">
        <v>15</v>
      </c>
      <c r="H11913" s="4" t="s">
        <v>10</v>
      </c>
      <c r="I11913" s="4" t="s">
        <v>7</v>
      </c>
    </row>
    <row r="11914" spans="1:13">
      <c r="A11914" t="n">
        <v>109968</v>
      </c>
      <c r="B11914" s="54" t="n">
        <v>45</v>
      </c>
      <c r="C11914" s="7" t="n">
        <v>4</v>
      </c>
      <c r="D11914" s="7" t="n">
        <v>3</v>
      </c>
      <c r="E11914" s="7" t="n">
        <v>12.3100004196167</v>
      </c>
      <c r="F11914" s="7" t="n">
        <v>45.7999992370605</v>
      </c>
      <c r="G11914" s="7" t="n">
        <v>0</v>
      </c>
      <c r="H11914" s="7" t="n">
        <v>0</v>
      </c>
      <c r="I11914" s="7" t="n">
        <v>0</v>
      </c>
    </row>
    <row r="11915" spans="1:13">
      <c r="A11915" t="s">
        <v>4</v>
      </c>
      <c r="B11915" s="4" t="s">
        <v>5</v>
      </c>
      <c r="C11915" s="4" t="s">
        <v>7</v>
      </c>
      <c r="D11915" s="4" t="s">
        <v>7</v>
      </c>
      <c r="E11915" s="4" t="s">
        <v>15</v>
      </c>
      <c r="F11915" s="4" t="s">
        <v>10</v>
      </c>
    </row>
    <row r="11916" spans="1:13">
      <c r="A11916" t="n">
        <v>109986</v>
      </c>
      <c r="B11916" s="54" t="n">
        <v>45</v>
      </c>
      <c r="C11916" s="7" t="n">
        <v>5</v>
      </c>
      <c r="D11916" s="7" t="n">
        <v>3</v>
      </c>
      <c r="E11916" s="7" t="n">
        <v>2.40000009536743</v>
      </c>
      <c r="F11916" s="7" t="n">
        <v>0</v>
      </c>
    </row>
    <row r="11917" spans="1:13">
      <c r="A11917" t="s">
        <v>4</v>
      </c>
      <c r="B11917" s="4" t="s">
        <v>5</v>
      </c>
      <c r="C11917" s="4" t="s">
        <v>7</v>
      </c>
      <c r="D11917" s="4" t="s">
        <v>7</v>
      </c>
      <c r="E11917" s="4" t="s">
        <v>15</v>
      </c>
      <c r="F11917" s="4" t="s">
        <v>10</v>
      </c>
    </row>
    <row r="11918" spans="1:13">
      <c r="A11918" t="n">
        <v>109995</v>
      </c>
      <c r="B11918" s="54" t="n">
        <v>45</v>
      </c>
      <c r="C11918" s="7" t="n">
        <v>11</v>
      </c>
      <c r="D11918" s="7" t="n">
        <v>3</v>
      </c>
      <c r="E11918" s="7" t="n">
        <v>34</v>
      </c>
      <c r="F11918" s="7" t="n">
        <v>0</v>
      </c>
    </row>
    <row r="11919" spans="1:13">
      <c r="A11919" t="s">
        <v>4</v>
      </c>
      <c r="B11919" s="4" t="s">
        <v>5</v>
      </c>
      <c r="C11919" s="4" t="s">
        <v>7</v>
      </c>
      <c r="D11919" s="4" t="s">
        <v>7</v>
      </c>
      <c r="E11919" s="4" t="s">
        <v>15</v>
      </c>
      <c r="F11919" s="4" t="s">
        <v>15</v>
      </c>
      <c r="G11919" s="4" t="s">
        <v>15</v>
      </c>
      <c r="H11919" s="4" t="s">
        <v>10</v>
      </c>
    </row>
    <row r="11920" spans="1:13">
      <c r="A11920" t="n">
        <v>110004</v>
      </c>
      <c r="B11920" s="54" t="n">
        <v>45</v>
      </c>
      <c r="C11920" s="7" t="n">
        <v>2</v>
      </c>
      <c r="D11920" s="7" t="n">
        <v>3</v>
      </c>
      <c r="E11920" s="7" t="n">
        <v>11.3999996185303</v>
      </c>
      <c r="F11920" s="7" t="n">
        <v>1.48000001907349</v>
      </c>
      <c r="G11920" s="7" t="n">
        <v>3.99000000953674</v>
      </c>
      <c r="H11920" s="7" t="n">
        <v>4000</v>
      </c>
    </row>
    <row r="11921" spans="1:20">
      <c r="A11921" t="s">
        <v>4</v>
      </c>
      <c r="B11921" s="4" t="s">
        <v>5</v>
      </c>
      <c r="C11921" s="4" t="s">
        <v>7</v>
      </c>
      <c r="D11921" s="4" t="s">
        <v>7</v>
      </c>
      <c r="E11921" s="4" t="s">
        <v>15</v>
      </c>
      <c r="F11921" s="4" t="s">
        <v>15</v>
      </c>
      <c r="G11921" s="4" t="s">
        <v>15</v>
      </c>
      <c r="H11921" s="4" t="s">
        <v>10</v>
      </c>
      <c r="I11921" s="4" t="s">
        <v>7</v>
      </c>
    </row>
    <row r="11922" spans="1:20">
      <c r="A11922" t="n">
        <v>110021</v>
      </c>
      <c r="B11922" s="54" t="n">
        <v>45</v>
      </c>
      <c r="C11922" s="7" t="n">
        <v>4</v>
      </c>
      <c r="D11922" s="7" t="n">
        <v>3</v>
      </c>
      <c r="E11922" s="7" t="n">
        <v>12.3100004196167</v>
      </c>
      <c r="F11922" s="7" t="n">
        <v>45.7999992370605</v>
      </c>
      <c r="G11922" s="7" t="n">
        <v>0</v>
      </c>
      <c r="H11922" s="7" t="n">
        <v>4000</v>
      </c>
      <c r="I11922" s="7" t="n">
        <v>1</v>
      </c>
    </row>
    <row r="11923" spans="1:20">
      <c r="A11923" t="s">
        <v>4</v>
      </c>
      <c r="B11923" s="4" t="s">
        <v>5</v>
      </c>
      <c r="C11923" s="4" t="s">
        <v>7</v>
      </c>
      <c r="D11923" s="4" t="s">
        <v>7</v>
      </c>
      <c r="E11923" s="4" t="s">
        <v>15</v>
      </c>
      <c r="F11923" s="4" t="s">
        <v>10</v>
      </c>
    </row>
    <row r="11924" spans="1:20">
      <c r="A11924" t="n">
        <v>110039</v>
      </c>
      <c r="B11924" s="54" t="n">
        <v>45</v>
      </c>
      <c r="C11924" s="7" t="n">
        <v>5</v>
      </c>
      <c r="D11924" s="7" t="n">
        <v>3</v>
      </c>
      <c r="E11924" s="7" t="n">
        <v>2.40000009536743</v>
      </c>
      <c r="F11924" s="7" t="n">
        <v>4000</v>
      </c>
    </row>
    <row r="11925" spans="1:20">
      <c r="A11925" t="s">
        <v>4</v>
      </c>
      <c r="B11925" s="4" t="s">
        <v>5</v>
      </c>
      <c r="C11925" s="4" t="s">
        <v>7</v>
      </c>
      <c r="D11925" s="4" t="s">
        <v>7</v>
      </c>
      <c r="E11925" s="4" t="s">
        <v>15</v>
      </c>
      <c r="F11925" s="4" t="s">
        <v>10</v>
      </c>
    </row>
    <row r="11926" spans="1:20">
      <c r="A11926" t="n">
        <v>110048</v>
      </c>
      <c r="B11926" s="54" t="n">
        <v>45</v>
      </c>
      <c r="C11926" s="7" t="n">
        <v>11</v>
      </c>
      <c r="D11926" s="7" t="n">
        <v>3</v>
      </c>
      <c r="E11926" s="7" t="n">
        <v>34</v>
      </c>
      <c r="F11926" s="7" t="n">
        <v>4000</v>
      </c>
    </row>
    <row r="11927" spans="1:20">
      <c r="A11927" t="s">
        <v>4</v>
      </c>
      <c r="B11927" s="4" t="s">
        <v>5</v>
      </c>
      <c r="C11927" s="4" t="s">
        <v>7</v>
      </c>
      <c r="D11927" s="4" t="s">
        <v>10</v>
      </c>
      <c r="E11927" s="4" t="s">
        <v>15</v>
      </c>
    </row>
    <row r="11928" spans="1:20">
      <c r="A11928" t="n">
        <v>110057</v>
      </c>
      <c r="B11928" s="41" t="n">
        <v>58</v>
      </c>
      <c r="C11928" s="7" t="n">
        <v>100</v>
      </c>
      <c r="D11928" s="7" t="n">
        <v>1000</v>
      </c>
      <c r="E11928" s="7" t="n">
        <v>1</v>
      </c>
    </row>
    <row r="11929" spans="1:20">
      <c r="A11929" t="s">
        <v>4</v>
      </c>
      <c r="B11929" s="4" t="s">
        <v>5</v>
      </c>
      <c r="C11929" s="4" t="s">
        <v>7</v>
      </c>
      <c r="D11929" s="4" t="s">
        <v>10</v>
      </c>
    </row>
    <row r="11930" spans="1:20">
      <c r="A11930" t="n">
        <v>110065</v>
      </c>
      <c r="B11930" s="41" t="n">
        <v>58</v>
      </c>
      <c r="C11930" s="7" t="n">
        <v>255</v>
      </c>
      <c r="D11930" s="7" t="n">
        <v>0</v>
      </c>
    </row>
    <row r="11931" spans="1:20">
      <c r="A11931" t="s">
        <v>4</v>
      </c>
      <c r="B11931" s="4" t="s">
        <v>5</v>
      </c>
      <c r="C11931" s="4" t="s">
        <v>7</v>
      </c>
      <c r="D11931" s="4" t="s">
        <v>10</v>
      </c>
    </row>
    <row r="11932" spans="1:20">
      <c r="A11932" t="n">
        <v>110069</v>
      </c>
      <c r="B11932" s="54" t="n">
        <v>45</v>
      </c>
      <c r="C11932" s="7" t="n">
        <v>7</v>
      </c>
      <c r="D11932" s="7" t="n">
        <v>255</v>
      </c>
    </row>
    <row r="11933" spans="1:20">
      <c r="A11933" t="s">
        <v>4</v>
      </c>
      <c r="B11933" s="4" t="s">
        <v>5</v>
      </c>
      <c r="C11933" s="4" t="s">
        <v>10</v>
      </c>
      <c r="D11933" s="4" t="s">
        <v>7</v>
      </c>
      <c r="E11933" s="4" t="s">
        <v>8</v>
      </c>
      <c r="F11933" s="4" t="s">
        <v>15</v>
      </c>
      <c r="G11933" s="4" t="s">
        <v>15</v>
      </c>
      <c r="H11933" s="4" t="s">
        <v>15</v>
      </c>
    </row>
    <row r="11934" spans="1:20">
      <c r="A11934" t="n">
        <v>110073</v>
      </c>
      <c r="B11934" s="30" t="n">
        <v>48</v>
      </c>
      <c r="C11934" s="7" t="n">
        <v>5704</v>
      </c>
      <c r="D11934" s="7" t="n">
        <v>0</v>
      </c>
      <c r="E11934" s="7" t="s">
        <v>497</v>
      </c>
      <c r="F11934" s="7" t="n">
        <v>-1</v>
      </c>
      <c r="G11934" s="7" t="n">
        <v>1</v>
      </c>
      <c r="H11934" s="7" t="n">
        <v>0</v>
      </c>
    </row>
    <row r="11935" spans="1:20">
      <c r="A11935" t="s">
        <v>4</v>
      </c>
      <c r="B11935" s="4" t="s">
        <v>5</v>
      </c>
      <c r="C11935" s="4" t="s">
        <v>7</v>
      </c>
      <c r="D11935" s="4" t="s">
        <v>10</v>
      </c>
      <c r="E11935" s="4" t="s">
        <v>8</v>
      </c>
    </row>
    <row r="11936" spans="1:20">
      <c r="A11936" t="n">
        <v>110101</v>
      </c>
      <c r="B11936" s="32" t="n">
        <v>51</v>
      </c>
      <c r="C11936" s="7" t="n">
        <v>4</v>
      </c>
      <c r="D11936" s="7" t="n">
        <v>5704</v>
      </c>
      <c r="E11936" s="7" t="s">
        <v>84</v>
      </c>
    </row>
    <row r="11937" spans="1:9">
      <c r="A11937" t="s">
        <v>4</v>
      </c>
      <c r="B11937" s="4" t="s">
        <v>5</v>
      </c>
      <c r="C11937" s="4" t="s">
        <v>10</v>
      </c>
    </row>
    <row r="11938" spans="1:9">
      <c r="A11938" t="n">
        <v>110114</v>
      </c>
      <c r="B11938" s="27" t="n">
        <v>16</v>
      </c>
      <c r="C11938" s="7" t="n">
        <v>0</v>
      </c>
    </row>
    <row r="11939" spans="1:9">
      <c r="A11939" t="s">
        <v>4</v>
      </c>
      <c r="B11939" s="4" t="s">
        <v>5</v>
      </c>
      <c r="C11939" s="4" t="s">
        <v>10</v>
      </c>
      <c r="D11939" s="4" t="s">
        <v>7</v>
      </c>
      <c r="E11939" s="4" t="s">
        <v>16</v>
      </c>
      <c r="F11939" s="4" t="s">
        <v>59</v>
      </c>
      <c r="G11939" s="4" t="s">
        <v>7</v>
      </c>
      <c r="H11939" s="4" t="s">
        <v>7</v>
      </c>
    </row>
    <row r="11940" spans="1:9">
      <c r="A11940" t="n">
        <v>110117</v>
      </c>
      <c r="B11940" s="37" t="n">
        <v>26</v>
      </c>
      <c r="C11940" s="7" t="n">
        <v>5704</v>
      </c>
      <c r="D11940" s="7" t="n">
        <v>17</v>
      </c>
      <c r="E11940" s="7" t="n">
        <v>60890</v>
      </c>
      <c r="F11940" s="7" t="s">
        <v>1003</v>
      </c>
      <c r="G11940" s="7" t="n">
        <v>2</v>
      </c>
      <c r="H11940" s="7" t="n">
        <v>0</v>
      </c>
    </row>
    <row r="11941" spans="1:9">
      <c r="A11941" t="s">
        <v>4</v>
      </c>
      <c r="B11941" s="4" t="s">
        <v>5</v>
      </c>
    </row>
    <row r="11942" spans="1:9">
      <c r="A11942" t="n">
        <v>110177</v>
      </c>
      <c r="B11942" s="38" t="n">
        <v>28</v>
      </c>
    </row>
    <row r="11943" spans="1:9">
      <c r="A11943" t="s">
        <v>4</v>
      </c>
      <c r="B11943" s="4" t="s">
        <v>5</v>
      </c>
      <c r="C11943" s="4" t="s">
        <v>7</v>
      </c>
      <c r="D11943" s="4" t="s">
        <v>10</v>
      </c>
      <c r="E11943" s="4" t="s">
        <v>8</v>
      </c>
    </row>
    <row r="11944" spans="1:9">
      <c r="A11944" t="n">
        <v>110178</v>
      </c>
      <c r="B11944" s="32" t="n">
        <v>51</v>
      </c>
      <c r="C11944" s="7" t="n">
        <v>4</v>
      </c>
      <c r="D11944" s="7" t="n">
        <v>5703</v>
      </c>
      <c r="E11944" s="7" t="s">
        <v>106</v>
      </c>
    </row>
    <row r="11945" spans="1:9">
      <c r="A11945" t="s">
        <v>4</v>
      </c>
      <c r="B11945" s="4" t="s">
        <v>5</v>
      </c>
      <c r="C11945" s="4" t="s">
        <v>10</v>
      </c>
    </row>
    <row r="11946" spans="1:9">
      <c r="A11946" t="n">
        <v>110192</v>
      </c>
      <c r="B11946" s="27" t="n">
        <v>16</v>
      </c>
      <c r="C11946" s="7" t="n">
        <v>0</v>
      </c>
    </row>
    <row r="11947" spans="1:9">
      <c r="A11947" t="s">
        <v>4</v>
      </c>
      <c r="B11947" s="4" t="s">
        <v>5</v>
      </c>
      <c r="C11947" s="4" t="s">
        <v>10</v>
      </c>
      <c r="D11947" s="4" t="s">
        <v>7</v>
      </c>
      <c r="E11947" s="4" t="s">
        <v>16</v>
      </c>
      <c r="F11947" s="4" t="s">
        <v>59</v>
      </c>
      <c r="G11947" s="4" t="s">
        <v>7</v>
      </c>
      <c r="H11947" s="4" t="s">
        <v>7</v>
      </c>
      <c r="I11947" s="4" t="s">
        <v>7</v>
      </c>
      <c r="J11947" s="4" t="s">
        <v>16</v>
      </c>
      <c r="K11947" s="4" t="s">
        <v>59</v>
      </c>
      <c r="L11947" s="4" t="s">
        <v>7</v>
      </c>
      <c r="M11947" s="4" t="s">
        <v>7</v>
      </c>
    </row>
    <row r="11948" spans="1:9">
      <c r="A11948" t="n">
        <v>110195</v>
      </c>
      <c r="B11948" s="37" t="n">
        <v>26</v>
      </c>
      <c r="C11948" s="7" t="n">
        <v>5703</v>
      </c>
      <c r="D11948" s="7" t="n">
        <v>17</v>
      </c>
      <c r="E11948" s="7" t="n">
        <v>60891</v>
      </c>
      <c r="F11948" s="7" t="s">
        <v>1004</v>
      </c>
      <c r="G11948" s="7" t="n">
        <v>2</v>
      </c>
      <c r="H11948" s="7" t="n">
        <v>3</v>
      </c>
      <c r="I11948" s="7" t="n">
        <v>17</v>
      </c>
      <c r="J11948" s="7" t="n">
        <v>60892</v>
      </c>
      <c r="K11948" s="7" t="s">
        <v>1005</v>
      </c>
      <c r="L11948" s="7" t="n">
        <v>2</v>
      </c>
      <c r="M11948" s="7" t="n">
        <v>0</v>
      </c>
    </row>
    <row r="11949" spans="1:9">
      <c r="A11949" t="s">
        <v>4</v>
      </c>
      <c r="B11949" s="4" t="s">
        <v>5</v>
      </c>
    </row>
    <row r="11950" spans="1:9">
      <c r="A11950" t="n">
        <v>110376</v>
      </c>
      <c r="B11950" s="38" t="n">
        <v>28</v>
      </c>
    </row>
    <row r="11951" spans="1:9">
      <c r="A11951" t="s">
        <v>4</v>
      </c>
      <c r="B11951" s="4" t="s">
        <v>5</v>
      </c>
      <c r="C11951" s="4" t="s">
        <v>10</v>
      </c>
      <c r="D11951" s="4" t="s">
        <v>7</v>
      </c>
      <c r="E11951" s="4" t="s">
        <v>7</v>
      </c>
      <c r="F11951" s="4" t="s">
        <v>8</v>
      </c>
    </row>
    <row r="11952" spans="1:9">
      <c r="A11952" t="n">
        <v>110377</v>
      </c>
      <c r="B11952" s="23" t="n">
        <v>20</v>
      </c>
      <c r="C11952" s="7" t="n">
        <v>0</v>
      </c>
      <c r="D11952" s="7" t="n">
        <v>2</v>
      </c>
      <c r="E11952" s="7" t="n">
        <v>10</v>
      </c>
      <c r="F11952" s="7" t="s">
        <v>470</v>
      </c>
    </row>
    <row r="11953" spans="1:13">
      <c r="A11953" t="s">
        <v>4</v>
      </c>
      <c r="B11953" s="4" t="s">
        <v>5</v>
      </c>
      <c r="C11953" s="4" t="s">
        <v>10</v>
      </c>
    </row>
    <row r="11954" spans="1:13">
      <c r="A11954" t="n">
        <v>110398</v>
      </c>
      <c r="B11954" s="27" t="n">
        <v>16</v>
      </c>
      <c r="C11954" s="7" t="n">
        <v>500</v>
      </c>
    </row>
    <row r="11955" spans="1:13">
      <c r="A11955" t="s">
        <v>4</v>
      </c>
      <c r="B11955" s="4" t="s">
        <v>5</v>
      </c>
      <c r="C11955" s="4" t="s">
        <v>7</v>
      </c>
      <c r="D11955" s="4" t="s">
        <v>10</v>
      </c>
      <c r="E11955" s="4" t="s">
        <v>8</v>
      </c>
    </row>
    <row r="11956" spans="1:13">
      <c r="A11956" t="n">
        <v>110401</v>
      </c>
      <c r="B11956" s="32" t="n">
        <v>51</v>
      </c>
      <c r="C11956" s="7" t="n">
        <v>4</v>
      </c>
      <c r="D11956" s="7" t="n">
        <v>0</v>
      </c>
      <c r="E11956" s="7" t="s">
        <v>482</v>
      </c>
    </row>
    <row r="11957" spans="1:13">
      <c r="A11957" t="s">
        <v>4</v>
      </c>
      <c r="B11957" s="4" t="s">
        <v>5</v>
      </c>
      <c r="C11957" s="4" t="s">
        <v>10</v>
      </c>
    </row>
    <row r="11958" spans="1:13">
      <c r="A11958" t="n">
        <v>110414</v>
      </c>
      <c r="B11958" s="27" t="n">
        <v>16</v>
      </c>
      <c r="C11958" s="7" t="n">
        <v>0</v>
      </c>
    </row>
    <row r="11959" spans="1:13">
      <c r="A11959" t="s">
        <v>4</v>
      </c>
      <c r="B11959" s="4" t="s">
        <v>5</v>
      </c>
      <c r="C11959" s="4" t="s">
        <v>10</v>
      </c>
      <c r="D11959" s="4" t="s">
        <v>7</v>
      </c>
      <c r="E11959" s="4" t="s">
        <v>16</v>
      </c>
      <c r="F11959" s="4" t="s">
        <v>59</v>
      </c>
      <c r="G11959" s="4" t="s">
        <v>7</v>
      </c>
      <c r="H11959" s="4" t="s">
        <v>7</v>
      </c>
      <c r="I11959" s="4" t="s">
        <v>7</v>
      </c>
      <c r="J11959" s="4" t="s">
        <v>16</v>
      </c>
      <c r="K11959" s="4" t="s">
        <v>59</v>
      </c>
      <c r="L11959" s="4" t="s">
        <v>7</v>
      </c>
      <c r="M11959" s="4" t="s">
        <v>7</v>
      </c>
      <c r="N11959" s="4" t="s">
        <v>7</v>
      </c>
      <c r="O11959" s="4" t="s">
        <v>16</v>
      </c>
      <c r="P11959" s="4" t="s">
        <v>59</v>
      </c>
      <c r="Q11959" s="4" t="s">
        <v>7</v>
      </c>
      <c r="R11959" s="4" t="s">
        <v>7</v>
      </c>
      <c r="S11959" s="4" t="s">
        <v>7</v>
      </c>
      <c r="T11959" s="4" t="s">
        <v>16</v>
      </c>
      <c r="U11959" s="4" t="s">
        <v>59</v>
      </c>
      <c r="V11959" s="4" t="s">
        <v>7</v>
      </c>
      <c r="W11959" s="4" t="s">
        <v>7</v>
      </c>
    </row>
    <row r="11960" spans="1:13">
      <c r="A11960" t="n">
        <v>110417</v>
      </c>
      <c r="B11960" s="37" t="n">
        <v>26</v>
      </c>
      <c r="C11960" s="7" t="n">
        <v>0</v>
      </c>
      <c r="D11960" s="7" t="n">
        <v>17</v>
      </c>
      <c r="E11960" s="7" t="n">
        <v>60893</v>
      </c>
      <c r="F11960" s="7" t="s">
        <v>1006</v>
      </c>
      <c r="G11960" s="7" t="n">
        <v>2</v>
      </c>
      <c r="H11960" s="7" t="n">
        <v>3</v>
      </c>
      <c r="I11960" s="7" t="n">
        <v>17</v>
      </c>
      <c r="J11960" s="7" t="n">
        <v>60894</v>
      </c>
      <c r="K11960" s="7" t="s">
        <v>1007</v>
      </c>
      <c r="L11960" s="7" t="n">
        <v>2</v>
      </c>
      <c r="M11960" s="7" t="n">
        <v>3</v>
      </c>
      <c r="N11960" s="7" t="n">
        <v>17</v>
      </c>
      <c r="O11960" s="7" t="n">
        <v>60895</v>
      </c>
      <c r="P11960" s="7" t="s">
        <v>1008</v>
      </c>
      <c r="Q11960" s="7" t="n">
        <v>2</v>
      </c>
      <c r="R11960" s="7" t="n">
        <v>3</v>
      </c>
      <c r="S11960" s="7" t="n">
        <v>17</v>
      </c>
      <c r="T11960" s="7" t="n">
        <v>60896</v>
      </c>
      <c r="U11960" s="7" t="s">
        <v>1009</v>
      </c>
      <c r="V11960" s="7" t="n">
        <v>2</v>
      </c>
      <c r="W11960" s="7" t="n">
        <v>0</v>
      </c>
    </row>
    <row r="11961" spans="1:13">
      <c r="A11961" t="s">
        <v>4</v>
      </c>
      <c r="B11961" s="4" t="s">
        <v>5</v>
      </c>
    </row>
    <row r="11962" spans="1:13">
      <c r="A11962" t="n">
        <v>110749</v>
      </c>
      <c r="B11962" s="38" t="n">
        <v>28</v>
      </c>
    </row>
    <row r="11963" spans="1:13">
      <c r="A11963" t="s">
        <v>4</v>
      </c>
      <c r="B11963" s="4" t="s">
        <v>5</v>
      </c>
      <c r="C11963" s="4" t="s">
        <v>10</v>
      </c>
      <c r="D11963" s="4" t="s">
        <v>7</v>
      </c>
    </row>
    <row r="11964" spans="1:13">
      <c r="A11964" t="n">
        <v>110750</v>
      </c>
      <c r="B11964" s="40" t="n">
        <v>89</v>
      </c>
      <c r="C11964" s="7" t="n">
        <v>65533</v>
      </c>
      <c r="D11964" s="7" t="n">
        <v>1</v>
      </c>
    </row>
    <row r="11965" spans="1:13">
      <c r="A11965" t="s">
        <v>4</v>
      </c>
      <c r="B11965" s="4" t="s">
        <v>5</v>
      </c>
      <c r="C11965" s="4" t="s">
        <v>7</v>
      </c>
      <c r="D11965" s="4" t="s">
        <v>10</v>
      </c>
      <c r="E11965" s="4" t="s">
        <v>10</v>
      </c>
      <c r="F11965" s="4" t="s">
        <v>7</v>
      </c>
    </row>
    <row r="11966" spans="1:13">
      <c r="A11966" t="n">
        <v>110754</v>
      </c>
      <c r="B11966" s="42" t="n">
        <v>25</v>
      </c>
      <c r="C11966" s="7" t="n">
        <v>1</v>
      </c>
      <c r="D11966" s="7" t="n">
        <v>65535</v>
      </c>
      <c r="E11966" s="7" t="n">
        <v>65535</v>
      </c>
      <c r="F11966" s="7" t="n">
        <v>0</v>
      </c>
    </row>
    <row r="11967" spans="1:13">
      <c r="A11967" t="s">
        <v>4</v>
      </c>
      <c r="B11967" s="4" t="s">
        <v>5</v>
      </c>
      <c r="C11967" s="4" t="s">
        <v>7</v>
      </c>
      <c r="D11967" s="4" t="s">
        <v>10</v>
      </c>
      <c r="E11967" s="4" t="s">
        <v>8</v>
      </c>
    </row>
    <row r="11968" spans="1:13">
      <c r="A11968" t="n">
        <v>110761</v>
      </c>
      <c r="B11968" s="32" t="n">
        <v>51</v>
      </c>
      <c r="C11968" s="7" t="n">
        <v>4</v>
      </c>
      <c r="D11968" s="7" t="n">
        <v>5704</v>
      </c>
      <c r="E11968" s="7" t="s">
        <v>1010</v>
      </c>
    </row>
    <row r="11969" spans="1:23">
      <c r="A11969" t="s">
        <v>4</v>
      </c>
      <c r="B11969" s="4" t="s">
        <v>5</v>
      </c>
      <c r="C11969" s="4" t="s">
        <v>10</v>
      </c>
    </row>
    <row r="11970" spans="1:23">
      <c r="A11970" t="n">
        <v>110775</v>
      </c>
      <c r="B11970" s="27" t="n">
        <v>16</v>
      </c>
      <c r="C11970" s="7" t="n">
        <v>0</v>
      </c>
    </row>
    <row r="11971" spans="1:23">
      <c r="A11971" t="s">
        <v>4</v>
      </c>
      <c r="B11971" s="4" t="s">
        <v>5</v>
      </c>
      <c r="C11971" s="4" t="s">
        <v>10</v>
      </c>
      <c r="D11971" s="4" t="s">
        <v>7</v>
      </c>
      <c r="E11971" s="4" t="s">
        <v>16</v>
      </c>
      <c r="F11971" s="4" t="s">
        <v>59</v>
      </c>
      <c r="G11971" s="4" t="s">
        <v>7</v>
      </c>
      <c r="H11971" s="4" t="s">
        <v>7</v>
      </c>
    </row>
    <row r="11972" spans="1:23">
      <c r="A11972" t="n">
        <v>110778</v>
      </c>
      <c r="B11972" s="37" t="n">
        <v>26</v>
      </c>
      <c r="C11972" s="7" t="n">
        <v>5704</v>
      </c>
      <c r="D11972" s="7" t="n">
        <v>17</v>
      </c>
      <c r="E11972" s="7" t="n">
        <v>60897</v>
      </c>
      <c r="F11972" s="7" t="s">
        <v>1011</v>
      </c>
      <c r="G11972" s="7" t="n">
        <v>2</v>
      </c>
      <c r="H11972" s="7" t="n">
        <v>0</v>
      </c>
    </row>
    <row r="11973" spans="1:23">
      <c r="A11973" t="s">
        <v>4</v>
      </c>
      <c r="B11973" s="4" t="s">
        <v>5</v>
      </c>
    </row>
    <row r="11974" spans="1:23">
      <c r="A11974" t="n">
        <v>110836</v>
      </c>
      <c r="B11974" s="38" t="n">
        <v>28</v>
      </c>
    </row>
    <row r="11975" spans="1:23">
      <c r="A11975" t="s">
        <v>4</v>
      </c>
      <c r="B11975" s="4" t="s">
        <v>5</v>
      </c>
      <c r="C11975" s="4" t="s">
        <v>7</v>
      </c>
      <c r="D11975" s="4" t="s">
        <v>10</v>
      </c>
      <c r="E11975" s="4" t="s">
        <v>8</v>
      </c>
    </row>
    <row r="11976" spans="1:23">
      <c r="A11976" t="n">
        <v>110837</v>
      </c>
      <c r="B11976" s="32" t="n">
        <v>51</v>
      </c>
      <c r="C11976" s="7" t="n">
        <v>4</v>
      </c>
      <c r="D11976" s="7" t="n">
        <v>5703</v>
      </c>
      <c r="E11976" s="7" t="s">
        <v>58</v>
      </c>
    </row>
    <row r="11977" spans="1:23">
      <c r="A11977" t="s">
        <v>4</v>
      </c>
      <c r="B11977" s="4" t="s">
        <v>5</v>
      </c>
      <c r="C11977" s="4" t="s">
        <v>10</v>
      </c>
    </row>
    <row r="11978" spans="1:23">
      <c r="A11978" t="n">
        <v>110851</v>
      </c>
      <c r="B11978" s="27" t="n">
        <v>16</v>
      </c>
      <c r="C11978" s="7" t="n">
        <v>0</v>
      </c>
    </row>
    <row r="11979" spans="1:23">
      <c r="A11979" t="s">
        <v>4</v>
      </c>
      <c r="B11979" s="4" t="s">
        <v>5</v>
      </c>
      <c r="C11979" s="4" t="s">
        <v>10</v>
      </c>
      <c r="D11979" s="4" t="s">
        <v>7</v>
      </c>
      <c r="E11979" s="4" t="s">
        <v>16</v>
      </c>
      <c r="F11979" s="4" t="s">
        <v>59</v>
      </c>
      <c r="G11979" s="4" t="s">
        <v>7</v>
      </c>
      <c r="H11979" s="4" t="s">
        <v>7</v>
      </c>
      <c r="I11979" s="4" t="s">
        <v>7</v>
      </c>
      <c r="J11979" s="4" t="s">
        <v>16</v>
      </c>
      <c r="K11979" s="4" t="s">
        <v>59</v>
      </c>
      <c r="L11979" s="4" t="s">
        <v>7</v>
      </c>
      <c r="M11979" s="4" t="s">
        <v>7</v>
      </c>
      <c r="N11979" s="4" t="s">
        <v>7</v>
      </c>
      <c r="O11979" s="4" t="s">
        <v>16</v>
      </c>
      <c r="P11979" s="4" t="s">
        <v>59</v>
      </c>
      <c r="Q11979" s="4" t="s">
        <v>7</v>
      </c>
      <c r="R11979" s="4" t="s">
        <v>7</v>
      </c>
    </row>
    <row r="11980" spans="1:23">
      <c r="A11980" t="n">
        <v>110854</v>
      </c>
      <c r="B11980" s="37" t="n">
        <v>26</v>
      </c>
      <c r="C11980" s="7" t="n">
        <v>5703</v>
      </c>
      <c r="D11980" s="7" t="n">
        <v>17</v>
      </c>
      <c r="E11980" s="7" t="n">
        <v>60898</v>
      </c>
      <c r="F11980" s="7" t="s">
        <v>1012</v>
      </c>
      <c r="G11980" s="7" t="n">
        <v>2</v>
      </c>
      <c r="H11980" s="7" t="n">
        <v>3</v>
      </c>
      <c r="I11980" s="7" t="n">
        <v>17</v>
      </c>
      <c r="J11980" s="7" t="n">
        <v>60899</v>
      </c>
      <c r="K11980" s="7" t="s">
        <v>1013</v>
      </c>
      <c r="L11980" s="7" t="n">
        <v>2</v>
      </c>
      <c r="M11980" s="7" t="n">
        <v>3</v>
      </c>
      <c r="N11980" s="7" t="n">
        <v>17</v>
      </c>
      <c r="O11980" s="7" t="n">
        <v>60900</v>
      </c>
      <c r="P11980" s="7" t="s">
        <v>1014</v>
      </c>
      <c r="Q11980" s="7" t="n">
        <v>2</v>
      </c>
      <c r="R11980" s="7" t="n">
        <v>0</v>
      </c>
    </row>
    <row r="11981" spans="1:23">
      <c r="A11981" t="s">
        <v>4</v>
      </c>
      <c r="B11981" s="4" t="s">
        <v>5</v>
      </c>
    </row>
    <row r="11982" spans="1:23">
      <c r="A11982" t="n">
        <v>111087</v>
      </c>
      <c r="B11982" s="38" t="n">
        <v>28</v>
      </c>
    </row>
    <row r="11983" spans="1:23">
      <c r="A11983" t="s">
        <v>4</v>
      </c>
      <c r="B11983" s="4" t="s">
        <v>5</v>
      </c>
      <c r="C11983" s="4" t="s">
        <v>10</v>
      </c>
      <c r="D11983" s="4" t="s">
        <v>10</v>
      </c>
      <c r="E11983" s="4" t="s">
        <v>10</v>
      </c>
    </row>
    <row r="11984" spans="1:23">
      <c r="A11984" t="n">
        <v>111088</v>
      </c>
      <c r="B11984" s="34" t="n">
        <v>61</v>
      </c>
      <c r="C11984" s="7" t="n">
        <v>0</v>
      </c>
      <c r="D11984" s="7" t="n">
        <v>5703</v>
      </c>
      <c r="E11984" s="7" t="n">
        <v>1000</v>
      </c>
    </row>
    <row r="11985" spans="1:18">
      <c r="A11985" t="s">
        <v>4</v>
      </c>
      <c r="B11985" s="4" t="s">
        <v>5</v>
      </c>
      <c r="C11985" s="4" t="s">
        <v>10</v>
      </c>
    </row>
    <row r="11986" spans="1:18">
      <c r="A11986" t="n">
        <v>111095</v>
      </c>
      <c r="B11986" s="27" t="n">
        <v>16</v>
      </c>
      <c r="C11986" s="7" t="n">
        <v>300</v>
      </c>
    </row>
    <row r="11987" spans="1:18">
      <c r="A11987" t="s">
        <v>4</v>
      </c>
      <c r="B11987" s="4" t="s">
        <v>5</v>
      </c>
      <c r="C11987" s="4" t="s">
        <v>7</v>
      </c>
      <c r="D11987" s="4" t="s">
        <v>10</v>
      </c>
      <c r="E11987" s="4" t="s">
        <v>8</v>
      </c>
    </row>
    <row r="11988" spans="1:18">
      <c r="A11988" t="n">
        <v>111098</v>
      </c>
      <c r="B11988" s="32" t="n">
        <v>51</v>
      </c>
      <c r="C11988" s="7" t="n">
        <v>4</v>
      </c>
      <c r="D11988" s="7" t="n">
        <v>0</v>
      </c>
      <c r="E11988" s="7" t="s">
        <v>1015</v>
      </c>
    </row>
    <row r="11989" spans="1:18">
      <c r="A11989" t="s">
        <v>4</v>
      </c>
      <c r="B11989" s="4" t="s">
        <v>5</v>
      </c>
      <c r="C11989" s="4" t="s">
        <v>10</v>
      </c>
    </row>
    <row r="11990" spans="1:18">
      <c r="A11990" t="n">
        <v>111111</v>
      </c>
      <c r="B11990" s="27" t="n">
        <v>16</v>
      </c>
      <c r="C11990" s="7" t="n">
        <v>0</v>
      </c>
    </row>
    <row r="11991" spans="1:18">
      <c r="A11991" t="s">
        <v>4</v>
      </c>
      <c r="B11991" s="4" t="s">
        <v>5</v>
      </c>
      <c r="C11991" s="4" t="s">
        <v>10</v>
      </c>
      <c r="D11991" s="4" t="s">
        <v>7</v>
      </c>
      <c r="E11991" s="4" t="s">
        <v>16</v>
      </c>
      <c r="F11991" s="4" t="s">
        <v>59</v>
      </c>
      <c r="G11991" s="4" t="s">
        <v>7</v>
      </c>
      <c r="H11991" s="4" t="s">
        <v>7</v>
      </c>
    </row>
    <row r="11992" spans="1:18">
      <c r="A11992" t="n">
        <v>111114</v>
      </c>
      <c r="B11992" s="37" t="n">
        <v>26</v>
      </c>
      <c r="C11992" s="7" t="n">
        <v>0</v>
      </c>
      <c r="D11992" s="7" t="n">
        <v>17</v>
      </c>
      <c r="E11992" s="7" t="n">
        <v>60901</v>
      </c>
      <c r="F11992" s="7" t="s">
        <v>1016</v>
      </c>
      <c r="G11992" s="7" t="n">
        <v>2</v>
      </c>
      <c r="H11992" s="7" t="n">
        <v>0</v>
      </c>
    </row>
    <row r="11993" spans="1:18">
      <c r="A11993" t="s">
        <v>4</v>
      </c>
      <c r="B11993" s="4" t="s">
        <v>5</v>
      </c>
    </row>
    <row r="11994" spans="1:18">
      <c r="A11994" t="n">
        <v>111151</v>
      </c>
      <c r="B11994" s="38" t="n">
        <v>28</v>
      </c>
    </row>
    <row r="11995" spans="1:18">
      <c r="A11995" t="s">
        <v>4</v>
      </c>
      <c r="B11995" s="4" t="s">
        <v>5</v>
      </c>
      <c r="C11995" s="4" t="s">
        <v>10</v>
      </c>
      <c r="D11995" s="4" t="s">
        <v>7</v>
      </c>
    </row>
    <row r="11996" spans="1:18">
      <c r="A11996" t="n">
        <v>111152</v>
      </c>
      <c r="B11996" s="40" t="n">
        <v>89</v>
      </c>
      <c r="C11996" s="7" t="n">
        <v>65533</v>
      </c>
      <c r="D11996" s="7" t="n">
        <v>1</v>
      </c>
    </row>
    <row r="11997" spans="1:18">
      <c r="A11997" t="s">
        <v>4</v>
      </c>
      <c r="B11997" s="4" t="s">
        <v>5</v>
      </c>
      <c r="C11997" s="4" t="s">
        <v>7</v>
      </c>
      <c r="D11997" s="4" t="s">
        <v>10</v>
      </c>
      <c r="E11997" s="4" t="s">
        <v>10</v>
      </c>
      <c r="F11997" s="4" t="s">
        <v>7</v>
      </c>
    </row>
    <row r="11998" spans="1:18">
      <c r="A11998" t="n">
        <v>111156</v>
      </c>
      <c r="B11998" s="42" t="n">
        <v>25</v>
      </c>
      <c r="C11998" s="7" t="n">
        <v>1</v>
      </c>
      <c r="D11998" s="7" t="n">
        <v>65535</v>
      </c>
      <c r="E11998" s="7" t="n">
        <v>65535</v>
      </c>
      <c r="F11998" s="7" t="n">
        <v>0</v>
      </c>
    </row>
    <row r="11999" spans="1:18">
      <c r="A11999" t="s">
        <v>4</v>
      </c>
      <c r="B11999" s="4" t="s">
        <v>5</v>
      </c>
      <c r="C11999" s="4" t="s">
        <v>7</v>
      </c>
      <c r="D11999" s="4" t="s">
        <v>10</v>
      </c>
      <c r="E11999" s="4" t="s">
        <v>15</v>
      </c>
    </row>
    <row r="12000" spans="1:18">
      <c r="A12000" t="n">
        <v>111163</v>
      </c>
      <c r="B12000" s="41" t="n">
        <v>58</v>
      </c>
      <c r="C12000" s="7" t="n">
        <v>101</v>
      </c>
      <c r="D12000" s="7" t="n">
        <v>800</v>
      </c>
      <c r="E12000" s="7" t="n">
        <v>1</v>
      </c>
    </row>
    <row r="12001" spans="1:8">
      <c r="A12001" t="s">
        <v>4</v>
      </c>
      <c r="B12001" s="4" t="s">
        <v>5</v>
      </c>
      <c r="C12001" s="4" t="s">
        <v>7</v>
      </c>
      <c r="D12001" s="4" t="s">
        <v>10</v>
      </c>
    </row>
    <row r="12002" spans="1:8">
      <c r="A12002" t="n">
        <v>111171</v>
      </c>
      <c r="B12002" s="41" t="n">
        <v>58</v>
      </c>
      <c r="C12002" s="7" t="n">
        <v>254</v>
      </c>
      <c r="D12002" s="7" t="n">
        <v>0</v>
      </c>
    </row>
    <row r="12003" spans="1:8">
      <c r="A12003" t="s">
        <v>4</v>
      </c>
      <c r="B12003" s="4" t="s">
        <v>5</v>
      </c>
      <c r="C12003" s="4" t="s">
        <v>7</v>
      </c>
      <c r="D12003" s="4" t="s">
        <v>7</v>
      </c>
      <c r="E12003" s="4" t="s">
        <v>15</v>
      </c>
      <c r="F12003" s="4" t="s">
        <v>15</v>
      </c>
      <c r="G12003" s="4" t="s">
        <v>15</v>
      </c>
      <c r="H12003" s="4" t="s">
        <v>10</v>
      </c>
    </row>
    <row r="12004" spans="1:8">
      <c r="A12004" t="n">
        <v>111175</v>
      </c>
      <c r="B12004" s="54" t="n">
        <v>45</v>
      </c>
      <c r="C12004" s="7" t="n">
        <v>2</v>
      </c>
      <c r="D12004" s="7" t="n">
        <v>3</v>
      </c>
      <c r="E12004" s="7" t="n">
        <v>10.789999961853</v>
      </c>
      <c r="F12004" s="7" t="n">
        <v>1.47000002861023</v>
      </c>
      <c r="G12004" s="7" t="n">
        <v>3.33999991416931</v>
      </c>
      <c r="H12004" s="7" t="n">
        <v>0</v>
      </c>
    </row>
    <row r="12005" spans="1:8">
      <c r="A12005" t="s">
        <v>4</v>
      </c>
      <c r="B12005" s="4" t="s">
        <v>5</v>
      </c>
      <c r="C12005" s="4" t="s">
        <v>7</v>
      </c>
      <c r="D12005" s="4" t="s">
        <v>7</v>
      </c>
      <c r="E12005" s="4" t="s">
        <v>15</v>
      </c>
      <c r="F12005" s="4" t="s">
        <v>15</v>
      </c>
      <c r="G12005" s="4" t="s">
        <v>15</v>
      </c>
      <c r="H12005" s="4" t="s">
        <v>10</v>
      </c>
      <c r="I12005" s="4" t="s">
        <v>7</v>
      </c>
    </row>
    <row r="12006" spans="1:8">
      <c r="A12006" t="n">
        <v>111192</v>
      </c>
      <c r="B12006" s="54" t="n">
        <v>45</v>
      </c>
      <c r="C12006" s="7" t="n">
        <v>4</v>
      </c>
      <c r="D12006" s="7" t="n">
        <v>3</v>
      </c>
      <c r="E12006" s="7" t="n">
        <v>1.47000002861023</v>
      </c>
      <c r="F12006" s="7" t="n">
        <v>9.59000015258789</v>
      </c>
      <c r="G12006" s="7" t="n">
        <v>0</v>
      </c>
      <c r="H12006" s="7" t="n">
        <v>0</v>
      </c>
      <c r="I12006" s="7" t="n">
        <v>0</v>
      </c>
    </row>
    <row r="12007" spans="1:8">
      <c r="A12007" t="s">
        <v>4</v>
      </c>
      <c r="B12007" s="4" t="s">
        <v>5</v>
      </c>
      <c r="C12007" s="4" t="s">
        <v>7</v>
      </c>
      <c r="D12007" s="4" t="s">
        <v>7</v>
      </c>
      <c r="E12007" s="4" t="s">
        <v>15</v>
      </c>
      <c r="F12007" s="4" t="s">
        <v>10</v>
      </c>
    </row>
    <row r="12008" spans="1:8">
      <c r="A12008" t="n">
        <v>111210</v>
      </c>
      <c r="B12008" s="54" t="n">
        <v>45</v>
      </c>
      <c r="C12008" s="7" t="n">
        <v>5</v>
      </c>
      <c r="D12008" s="7" t="n">
        <v>3</v>
      </c>
      <c r="E12008" s="7" t="n">
        <v>2.09999990463257</v>
      </c>
      <c r="F12008" s="7" t="n">
        <v>0</v>
      </c>
    </row>
    <row r="12009" spans="1:8">
      <c r="A12009" t="s">
        <v>4</v>
      </c>
      <c r="B12009" s="4" t="s">
        <v>5</v>
      </c>
      <c r="C12009" s="4" t="s">
        <v>7</v>
      </c>
      <c r="D12009" s="4" t="s">
        <v>7</v>
      </c>
      <c r="E12009" s="4" t="s">
        <v>15</v>
      </c>
      <c r="F12009" s="4" t="s">
        <v>10</v>
      </c>
    </row>
    <row r="12010" spans="1:8">
      <c r="A12010" t="n">
        <v>111219</v>
      </c>
      <c r="B12010" s="54" t="n">
        <v>45</v>
      </c>
      <c r="C12010" s="7" t="n">
        <v>11</v>
      </c>
      <c r="D12010" s="7" t="n">
        <v>3</v>
      </c>
      <c r="E12010" s="7" t="n">
        <v>24.2999992370605</v>
      </c>
      <c r="F12010" s="7" t="n">
        <v>0</v>
      </c>
    </row>
    <row r="12011" spans="1:8">
      <c r="A12011" t="s">
        <v>4</v>
      </c>
      <c r="B12011" s="4" t="s">
        <v>5</v>
      </c>
      <c r="C12011" s="4" t="s">
        <v>7</v>
      </c>
      <c r="D12011" s="4" t="s">
        <v>7</v>
      </c>
      <c r="E12011" s="4" t="s">
        <v>15</v>
      </c>
      <c r="F12011" s="4" t="s">
        <v>10</v>
      </c>
    </row>
    <row r="12012" spans="1:8">
      <c r="A12012" t="n">
        <v>111228</v>
      </c>
      <c r="B12012" s="54" t="n">
        <v>45</v>
      </c>
      <c r="C12012" s="7" t="n">
        <v>5</v>
      </c>
      <c r="D12012" s="7" t="n">
        <v>3</v>
      </c>
      <c r="E12012" s="7" t="n">
        <v>2</v>
      </c>
      <c r="F12012" s="7" t="n">
        <v>3000</v>
      </c>
    </row>
    <row r="12013" spans="1:8">
      <c r="A12013" t="s">
        <v>4</v>
      </c>
      <c r="B12013" s="4" t="s">
        <v>5</v>
      </c>
      <c r="C12013" s="4" t="s">
        <v>7</v>
      </c>
      <c r="D12013" s="4" t="s">
        <v>10</v>
      </c>
      <c r="E12013" s="4" t="s">
        <v>8</v>
      </c>
      <c r="F12013" s="4" t="s">
        <v>8</v>
      </c>
      <c r="G12013" s="4" t="s">
        <v>8</v>
      </c>
      <c r="H12013" s="4" t="s">
        <v>8</v>
      </c>
    </row>
    <row r="12014" spans="1:8">
      <c r="A12014" t="n">
        <v>111237</v>
      </c>
      <c r="B12014" s="32" t="n">
        <v>51</v>
      </c>
      <c r="C12014" s="7" t="n">
        <v>3</v>
      </c>
      <c r="D12014" s="7" t="n">
        <v>5703</v>
      </c>
      <c r="E12014" s="7" t="s">
        <v>39</v>
      </c>
      <c r="F12014" s="7" t="s">
        <v>55</v>
      </c>
      <c r="G12014" s="7" t="s">
        <v>41</v>
      </c>
      <c r="H12014" s="7" t="s">
        <v>42</v>
      </c>
    </row>
    <row r="12015" spans="1:8">
      <c r="A12015" t="s">
        <v>4</v>
      </c>
      <c r="B12015" s="4" t="s">
        <v>5</v>
      </c>
      <c r="C12015" s="4" t="s">
        <v>10</v>
      </c>
      <c r="D12015" s="4" t="s">
        <v>10</v>
      </c>
      <c r="E12015" s="4" t="s">
        <v>10</v>
      </c>
    </row>
    <row r="12016" spans="1:8">
      <c r="A12016" t="n">
        <v>111250</v>
      </c>
      <c r="B12016" s="34" t="n">
        <v>61</v>
      </c>
      <c r="C12016" s="7" t="n">
        <v>0</v>
      </c>
      <c r="D12016" s="7" t="n">
        <v>5703</v>
      </c>
      <c r="E12016" s="7" t="n">
        <v>0</v>
      </c>
    </row>
    <row r="12017" spans="1:9">
      <c r="A12017" t="s">
        <v>4</v>
      </c>
      <c r="B12017" s="4" t="s">
        <v>5</v>
      </c>
      <c r="C12017" s="4" t="s">
        <v>10</v>
      </c>
    </row>
    <row r="12018" spans="1:9">
      <c r="A12018" t="n">
        <v>111257</v>
      </c>
      <c r="B12018" s="27" t="n">
        <v>16</v>
      </c>
      <c r="C12018" s="7" t="n">
        <v>500</v>
      </c>
    </row>
    <row r="12019" spans="1:9">
      <c r="A12019" t="s">
        <v>4</v>
      </c>
      <c r="B12019" s="4" t="s">
        <v>5</v>
      </c>
      <c r="C12019" s="4" t="s">
        <v>10</v>
      </c>
      <c r="D12019" s="4" t="s">
        <v>7</v>
      </c>
      <c r="E12019" s="4" t="s">
        <v>15</v>
      </c>
      <c r="F12019" s="4" t="s">
        <v>10</v>
      </c>
    </row>
    <row r="12020" spans="1:9">
      <c r="A12020" t="n">
        <v>111260</v>
      </c>
      <c r="B12020" s="39" t="n">
        <v>59</v>
      </c>
      <c r="C12020" s="7" t="n">
        <v>5703</v>
      </c>
      <c r="D12020" s="7" t="n">
        <v>9</v>
      </c>
      <c r="E12020" s="7" t="n">
        <v>0.150000005960464</v>
      </c>
      <c r="F12020" s="7" t="n">
        <v>0</v>
      </c>
    </row>
    <row r="12021" spans="1:9">
      <c r="A12021" t="s">
        <v>4</v>
      </c>
      <c r="B12021" s="4" t="s">
        <v>5</v>
      </c>
      <c r="C12021" s="4" t="s">
        <v>10</v>
      </c>
    </row>
    <row r="12022" spans="1:9">
      <c r="A12022" t="n">
        <v>111270</v>
      </c>
      <c r="B12022" s="27" t="n">
        <v>16</v>
      </c>
      <c r="C12022" s="7" t="n">
        <v>1500</v>
      </c>
    </row>
    <row r="12023" spans="1:9">
      <c r="A12023" t="s">
        <v>4</v>
      </c>
      <c r="B12023" s="4" t="s">
        <v>5</v>
      </c>
      <c r="C12023" s="4" t="s">
        <v>10</v>
      </c>
    </row>
    <row r="12024" spans="1:9">
      <c r="A12024" t="n">
        <v>111273</v>
      </c>
      <c r="B12024" s="27" t="n">
        <v>16</v>
      </c>
      <c r="C12024" s="7" t="n">
        <v>1000</v>
      </c>
    </row>
    <row r="12025" spans="1:9">
      <c r="A12025" t="s">
        <v>4</v>
      </c>
      <c r="B12025" s="4" t="s">
        <v>5</v>
      </c>
      <c r="C12025" s="4" t="s">
        <v>7</v>
      </c>
      <c r="D12025" s="4" t="s">
        <v>10</v>
      </c>
      <c r="E12025" s="4" t="s">
        <v>8</v>
      </c>
    </row>
    <row r="12026" spans="1:9">
      <c r="A12026" t="n">
        <v>111276</v>
      </c>
      <c r="B12026" s="32" t="n">
        <v>51</v>
      </c>
      <c r="C12026" s="7" t="n">
        <v>4</v>
      </c>
      <c r="D12026" s="7" t="n">
        <v>5703</v>
      </c>
      <c r="E12026" s="7" t="s">
        <v>586</v>
      </c>
    </row>
    <row r="12027" spans="1:9">
      <c r="A12027" t="s">
        <v>4</v>
      </c>
      <c r="B12027" s="4" t="s">
        <v>5</v>
      </c>
      <c r="C12027" s="4" t="s">
        <v>10</v>
      </c>
    </row>
    <row r="12028" spans="1:9">
      <c r="A12028" t="n">
        <v>111289</v>
      </c>
      <c r="B12028" s="27" t="n">
        <v>16</v>
      </c>
      <c r="C12028" s="7" t="n">
        <v>0</v>
      </c>
    </row>
    <row r="12029" spans="1:9">
      <c r="A12029" t="s">
        <v>4</v>
      </c>
      <c r="B12029" s="4" t="s">
        <v>5</v>
      </c>
      <c r="C12029" s="4" t="s">
        <v>10</v>
      </c>
      <c r="D12029" s="4" t="s">
        <v>7</v>
      </c>
      <c r="E12029" s="4" t="s">
        <v>16</v>
      </c>
      <c r="F12029" s="4" t="s">
        <v>59</v>
      </c>
      <c r="G12029" s="4" t="s">
        <v>7</v>
      </c>
      <c r="H12029" s="4" t="s">
        <v>7</v>
      </c>
      <c r="I12029" s="4" t="s">
        <v>7</v>
      </c>
      <c r="J12029" s="4" t="s">
        <v>16</v>
      </c>
      <c r="K12029" s="4" t="s">
        <v>59</v>
      </c>
      <c r="L12029" s="4" t="s">
        <v>7</v>
      </c>
      <c r="M12029" s="4" t="s">
        <v>7</v>
      </c>
      <c r="N12029" s="4" t="s">
        <v>7</v>
      </c>
      <c r="O12029" s="4" t="s">
        <v>16</v>
      </c>
      <c r="P12029" s="4" t="s">
        <v>59</v>
      </c>
      <c r="Q12029" s="4" t="s">
        <v>7</v>
      </c>
      <c r="R12029" s="4" t="s">
        <v>7</v>
      </c>
    </row>
    <row r="12030" spans="1:9">
      <c r="A12030" t="n">
        <v>111292</v>
      </c>
      <c r="B12030" s="37" t="n">
        <v>26</v>
      </c>
      <c r="C12030" s="7" t="n">
        <v>5703</v>
      </c>
      <c r="D12030" s="7" t="n">
        <v>17</v>
      </c>
      <c r="E12030" s="7" t="n">
        <v>60902</v>
      </c>
      <c r="F12030" s="7" t="s">
        <v>1017</v>
      </c>
      <c r="G12030" s="7" t="n">
        <v>2</v>
      </c>
      <c r="H12030" s="7" t="n">
        <v>3</v>
      </c>
      <c r="I12030" s="7" t="n">
        <v>17</v>
      </c>
      <c r="J12030" s="7" t="n">
        <v>60903</v>
      </c>
      <c r="K12030" s="7" t="s">
        <v>1018</v>
      </c>
      <c r="L12030" s="7" t="n">
        <v>2</v>
      </c>
      <c r="M12030" s="7" t="n">
        <v>3</v>
      </c>
      <c r="N12030" s="7" t="n">
        <v>17</v>
      </c>
      <c r="O12030" s="7" t="n">
        <v>60904</v>
      </c>
      <c r="P12030" s="7" t="s">
        <v>1019</v>
      </c>
      <c r="Q12030" s="7" t="n">
        <v>2</v>
      </c>
      <c r="R12030" s="7" t="n">
        <v>0</v>
      </c>
    </row>
    <row r="12031" spans="1:9">
      <c r="A12031" t="s">
        <v>4</v>
      </c>
      <c r="B12031" s="4" t="s">
        <v>5</v>
      </c>
    </row>
    <row r="12032" spans="1:9">
      <c r="A12032" t="n">
        <v>111475</v>
      </c>
      <c r="B12032" s="38" t="n">
        <v>28</v>
      </c>
    </row>
    <row r="12033" spans="1:18">
      <c r="A12033" t="s">
        <v>4</v>
      </c>
      <c r="B12033" s="4" t="s">
        <v>5</v>
      </c>
      <c r="C12033" s="4" t="s">
        <v>10</v>
      </c>
      <c r="D12033" s="4" t="s">
        <v>7</v>
      </c>
    </row>
    <row r="12034" spans="1:18">
      <c r="A12034" t="n">
        <v>111476</v>
      </c>
      <c r="B12034" s="40" t="n">
        <v>89</v>
      </c>
      <c r="C12034" s="7" t="n">
        <v>65533</v>
      </c>
      <c r="D12034" s="7" t="n">
        <v>1</v>
      </c>
    </row>
    <row r="12035" spans="1:18">
      <c r="A12035" t="s">
        <v>4</v>
      </c>
      <c r="B12035" s="4" t="s">
        <v>5</v>
      </c>
      <c r="C12035" s="4" t="s">
        <v>7</v>
      </c>
      <c r="D12035" s="4" t="s">
        <v>15</v>
      </c>
      <c r="E12035" s="4" t="s">
        <v>15</v>
      </c>
      <c r="F12035" s="4" t="s">
        <v>15</v>
      </c>
    </row>
    <row r="12036" spans="1:18">
      <c r="A12036" t="n">
        <v>111480</v>
      </c>
      <c r="B12036" s="54" t="n">
        <v>45</v>
      </c>
      <c r="C12036" s="7" t="n">
        <v>9</v>
      </c>
      <c r="D12036" s="7" t="n">
        <v>0.00499999988824129</v>
      </c>
      <c r="E12036" s="7" t="n">
        <v>0.00499999988824129</v>
      </c>
      <c r="F12036" s="7" t="n">
        <v>0.100000001490116</v>
      </c>
    </row>
    <row r="12037" spans="1:18">
      <c r="A12037" t="s">
        <v>4</v>
      </c>
      <c r="B12037" s="4" t="s">
        <v>5</v>
      </c>
      <c r="C12037" s="4" t="s">
        <v>7</v>
      </c>
      <c r="D12037" s="4" t="s">
        <v>10</v>
      </c>
      <c r="E12037" s="4" t="s">
        <v>10</v>
      </c>
      <c r="F12037" s="4" t="s">
        <v>7</v>
      </c>
    </row>
    <row r="12038" spans="1:18">
      <c r="A12038" t="n">
        <v>111494</v>
      </c>
      <c r="B12038" s="42" t="n">
        <v>25</v>
      </c>
      <c r="C12038" s="7" t="n">
        <v>1</v>
      </c>
      <c r="D12038" s="7" t="n">
        <v>60</v>
      </c>
      <c r="E12038" s="7" t="n">
        <v>640</v>
      </c>
      <c r="F12038" s="7" t="n">
        <v>2</v>
      </c>
    </row>
    <row r="12039" spans="1:18">
      <c r="A12039" t="s">
        <v>4</v>
      </c>
      <c r="B12039" s="4" t="s">
        <v>5</v>
      </c>
      <c r="C12039" s="4" t="s">
        <v>7</v>
      </c>
      <c r="D12039" s="4" t="s">
        <v>10</v>
      </c>
      <c r="E12039" s="4" t="s">
        <v>8</v>
      </c>
    </row>
    <row r="12040" spans="1:18">
      <c r="A12040" t="n">
        <v>111501</v>
      </c>
      <c r="B12040" s="32" t="n">
        <v>51</v>
      </c>
      <c r="C12040" s="7" t="n">
        <v>4</v>
      </c>
      <c r="D12040" s="7" t="n">
        <v>0</v>
      </c>
      <c r="E12040" s="7" t="s">
        <v>454</v>
      </c>
    </row>
    <row r="12041" spans="1:18">
      <c r="A12041" t="s">
        <v>4</v>
      </c>
      <c r="B12041" s="4" t="s">
        <v>5</v>
      </c>
      <c r="C12041" s="4" t="s">
        <v>10</v>
      </c>
    </row>
    <row r="12042" spans="1:18">
      <c r="A12042" t="n">
        <v>111516</v>
      </c>
      <c r="B12042" s="27" t="n">
        <v>16</v>
      </c>
      <c r="C12042" s="7" t="n">
        <v>0</v>
      </c>
    </row>
    <row r="12043" spans="1:18">
      <c r="A12043" t="s">
        <v>4</v>
      </c>
      <c r="B12043" s="4" t="s">
        <v>5</v>
      </c>
      <c r="C12043" s="4" t="s">
        <v>10</v>
      </c>
      <c r="D12043" s="4" t="s">
        <v>7</v>
      </c>
      <c r="E12043" s="4" t="s">
        <v>16</v>
      </c>
      <c r="F12043" s="4" t="s">
        <v>59</v>
      </c>
      <c r="G12043" s="4" t="s">
        <v>7</v>
      </c>
      <c r="H12043" s="4" t="s">
        <v>7</v>
      </c>
    </row>
    <row r="12044" spans="1:18">
      <c r="A12044" t="n">
        <v>111519</v>
      </c>
      <c r="B12044" s="37" t="n">
        <v>26</v>
      </c>
      <c r="C12044" s="7" t="n">
        <v>0</v>
      </c>
      <c r="D12044" s="7" t="n">
        <v>17</v>
      </c>
      <c r="E12044" s="7" t="n">
        <v>60905</v>
      </c>
      <c r="F12044" s="7" t="s">
        <v>1020</v>
      </c>
      <c r="G12044" s="7" t="n">
        <v>2</v>
      </c>
      <c r="H12044" s="7" t="n">
        <v>0</v>
      </c>
    </row>
    <row r="12045" spans="1:18">
      <c r="A12045" t="s">
        <v>4</v>
      </c>
      <c r="B12045" s="4" t="s">
        <v>5</v>
      </c>
    </row>
    <row r="12046" spans="1:18">
      <c r="A12046" t="n">
        <v>111541</v>
      </c>
      <c r="B12046" s="38" t="n">
        <v>28</v>
      </c>
    </row>
    <row r="12047" spans="1:18">
      <c r="A12047" t="s">
        <v>4</v>
      </c>
      <c r="B12047" s="4" t="s">
        <v>5</v>
      </c>
      <c r="C12047" s="4" t="s">
        <v>10</v>
      </c>
      <c r="D12047" s="4" t="s">
        <v>7</v>
      </c>
    </row>
    <row r="12048" spans="1:18">
      <c r="A12048" t="n">
        <v>111542</v>
      </c>
      <c r="B12048" s="40" t="n">
        <v>89</v>
      </c>
      <c r="C12048" s="7" t="n">
        <v>65533</v>
      </c>
      <c r="D12048" s="7" t="n">
        <v>1</v>
      </c>
    </row>
    <row r="12049" spans="1:8">
      <c r="A12049" t="s">
        <v>4</v>
      </c>
      <c r="B12049" s="4" t="s">
        <v>5</v>
      </c>
      <c r="C12049" s="4" t="s">
        <v>7</v>
      </c>
      <c r="D12049" s="4" t="s">
        <v>10</v>
      </c>
      <c r="E12049" s="4" t="s">
        <v>10</v>
      </c>
      <c r="F12049" s="4" t="s">
        <v>7</v>
      </c>
    </row>
    <row r="12050" spans="1:8">
      <c r="A12050" t="n">
        <v>111546</v>
      </c>
      <c r="B12050" s="42" t="n">
        <v>25</v>
      </c>
      <c r="C12050" s="7" t="n">
        <v>1</v>
      </c>
      <c r="D12050" s="7" t="n">
        <v>65535</v>
      </c>
      <c r="E12050" s="7" t="n">
        <v>65535</v>
      </c>
      <c r="F12050" s="7" t="n">
        <v>0</v>
      </c>
    </row>
    <row r="12051" spans="1:8">
      <c r="A12051" t="s">
        <v>4</v>
      </c>
      <c r="B12051" s="4" t="s">
        <v>5</v>
      </c>
      <c r="C12051" s="4" t="s">
        <v>7</v>
      </c>
      <c r="D12051" s="4" t="s">
        <v>10</v>
      </c>
      <c r="E12051" s="4" t="s">
        <v>15</v>
      </c>
    </row>
    <row r="12052" spans="1:8">
      <c r="A12052" t="n">
        <v>111553</v>
      </c>
      <c r="B12052" s="41" t="n">
        <v>58</v>
      </c>
      <c r="C12052" s="7" t="n">
        <v>101</v>
      </c>
      <c r="D12052" s="7" t="n">
        <v>1000</v>
      </c>
      <c r="E12052" s="7" t="n">
        <v>1</v>
      </c>
    </row>
    <row r="12053" spans="1:8">
      <c r="A12053" t="s">
        <v>4</v>
      </c>
      <c r="B12053" s="4" t="s">
        <v>5</v>
      </c>
      <c r="C12053" s="4" t="s">
        <v>7</v>
      </c>
      <c r="D12053" s="4" t="s">
        <v>10</v>
      </c>
    </row>
    <row r="12054" spans="1:8">
      <c r="A12054" t="n">
        <v>111561</v>
      </c>
      <c r="B12054" s="41" t="n">
        <v>58</v>
      </c>
      <c r="C12054" s="7" t="n">
        <v>254</v>
      </c>
      <c r="D12054" s="7" t="n">
        <v>0</v>
      </c>
    </row>
    <row r="12055" spans="1:8">
      <c r="A12055" t="s">
        <v>4</v>
      </c>
      <c r="B12055" s="4" t="s">
        <v>5</v>
      </c>
      <c r="C12055" s="4" t="s">
        <v>7</v>
      </c>
      <c r="D12055" s="4" t="s">
        <v>7</v>
      </c>
      <c r="E12055" s="4" t="s">
        <v>15</v>
      </c>
      <c r="F12055" s="4" t="s">
        <v>15</v>
      </c>
      <c r="G12055" s="4" t="s">
        <v>15</v>
      </c>
      <c r="H12055" s="4" t="s">
        <v>10</v>
      </c>
    </row>
    <row r="12056" spans="1:8">
      <c r="A12056" t="n">
        <v>111565</v>
      </c>
      <c r="B12056" s="54" t="n">
        <v>45</v>
      </c>
      <c r="C12056" s="7" t="n">
        <v>2</v>
      </c>
      <c r="D12056" s="7" t="n">
        <v>3</v>
      </c>
      <c r="E12056" s="7" t="n">
        <v>11.6000003814697</v>
      </c>
      <c r="F12056" s="7" t="n">
        <v>1.4099999666214</v>
      </c>
      <c r="G12056" s="7" t="n">
        <v>3.13000011444092</v>
      </c>
      <c r="H12056" s="7" t="n">
        <v>0</v>
      </c>
    </row>
    <row r="12057" spans="1:8">
      <c r="A12057" t="s">
        <v>4</v>
      </c>
      <c r="B12057" s="4" t="s">
        <v>5</v>
      </c>
      <c r="C12057" s="4" t="s">
        <v>7</v>
      </c>
      <c r="D12057" s="4" t="s">
        <v>7</v>
      </c>
      <c r="E12057" s="4" t="s">
        <v>15</v>
      </c>
      <c r="F12057" s="4" t="s">
        <v>15</v>
      </c>
      <c r="G12057" s="4" t="s">
        <v>15</v>
      </c>
      <c r="H12057" s="4" t="s">
        <v>10</v>
      </c>
      <c r="I12057" s="4" t="s">
        <v>7</v>
      </c>
    </row>
    <row r="12058" spans="1:8">
      <c r="A12058" t="n">
        <v>111582</v>
      </c>
      <c r="B12058" s="54" t="n">
        <v>45</v>
      </c>
      <c r="C12058" s="7" t="n">
        <v>4</v>
      </c>
      <c r="D12058" s="7" t="n">
        <v>3</v>
      </c>
      <c r="E12058" s="7" t="n">
        <v>3.90000009536743</v>
      </c>
      <c r="F12058" s="7" t="n">
        <v>281.489990234375</v>
      </c>
      <c r="G12058" s="7" t="n">
        <v>6</v>
      </c>
      <c r="H12058" s="7" t="n">
        <v>0</v>
      </c>
      <c r="I12058" s="7" t="n">
        <v>0</v>
      </c>
    </row>
    <row r="12059" spans="1:8">
      <c r="A12059" t="s">
        <v>4</v>
      </c>
      <c r="B12059" s="4" t="s">
        <v>5</v>
      </c>
      <c r="C12059" s="4" t="s">
        <v>7</v>
      </c>
      <c r="D12059" s="4" t="s">
        <v>7</v>
      </c>
      <c r="E12059" s="4" t="s">
        <v>15</v>
      </c>
      <c r="F12059" s="4" t="s">
        <v>10</v>
      </c>
    </row>
    <row r="12060" spans="1:8">
      <c r="A12060" t="n">
        <v>111600</v>
      </c>
      <c r="B12060" s="54" t="n">
        <v>45</v>
      </c>
      <c r="C12060" s="7" t="n">
        <v>5</v>
      </c>
      <c r="D12060" s="7" t="n">
        <v>3</v>
      </c>
      <c r="E12060" s="7" t="n">
        <v>2.79999995231628</v>
      </c>
      <c r="F12060" s="7" t="n">
        <v>0</v>
      </c>
    </row>
    <row r="12061" spans="1:8">
      <c r="A12061" t="s">
        <v>4</v>
      </c>
      <c r="B12061" s="4" t="s">
        <v>5</v>
      </c>
      <c r="C12061" s="4" t="s">
        <v>7</v>
      </c>
      <c r="D12061" s="4" t="s">
        <v>7</v>
      </c>
      <c r="E12061" s="4" t="s">
        <v>15</v>
      </c>
      <c r="F12061" s="4" t="s">
        <v>10</v>
      </c>
    </row>
    <row r="12062" spans="1:8">
      <c r="A12062" t="n">
        <v>111609</v>
      </c>
      <c r="B12062" s="54" t="n">
        <v>45</v>
      </c>
      <c r="C12062" s="7" t="n">
        <v>11</v>
      </c>
      <c r="D12062" s="7" t="n">
        <v>3</v>
      </c>
      <c r="E12062" s="7" t="n">
        <v>34.5999984741211</v>
      </c>
      <c r="F12062" s="7" t="n">
        <v>0</v>
      </c>
    </row>
    <row r="12063" spans="1:8">
      <c r="A12063" t="s">
        <v>4</v>
      </c>
      <c r="B12063" s="4" t="s">
        <v>5</v>
      </c>
      <c r="C12063" s="4" t="s">
        <v>7</v>
      </c>
      <c r="D12063" s="4" t="s">
        <v>7</v>
      </c>
      <c r="E12063" s="4" t="s">
        <v>15</v>
      </c>
      <c r="F12063" s="4" t="s">
        <v>15</v>
      </c>
      <c r="G12063" s="4" t="s">
        <v>15</v>
      </c>
      <c r="H12063" s="4" t="s">
        <v>10</v>
      </c>
    </row>
    <row r="12064" spans="1:8">
      <c r="A12064" t="n">
        <v>111618</v>
      </c>
      <c r="B12064" s="54" t="n">
        <v>45</v>
      </c>
      <c r="C12064" s="7" t="n">
        <v>2</v>
      </c>
      <c r="D12064" s="7" t="n">
        <v>3</v>
      </c>
      <c r="E12064" s="7" t="n">
        <v>11.0699996948242</v>
      </c>
      <c r="F12064" s="7" t="n">
        <v>1.4099999666214</v>
      </c>
      <c r="G12064" s="7" t="n">
        <v>3.20000004768372</v>
      </c>
      <c r="H12064" s="7" t="n">
        <v>60000</v>
      </c>
    </row>
    <row r="12065" spans="1:9">
      <c r="A12065" t="s">
        <v>4</v>
      </c>
      <c r="B12065" s="4" t="s">
        <v>5</v>
      </c>
      <c r="C12065" s="4" t="s">
        <v>7</v>
      </c>
      <c r="D12065" s="4" t="s">
        <v>7</v>
      </c>
      <c r="E12065" s="4" t="s">
        <v>15</v>
      </c>
      <c r="F12065" s="4" t="s">
        <v>15</v>
      </c>
      <c r="G12065" s="4" t="s">
        <v>15</v>
      </c>
      <c r="H12065" s="4" t="s">
        <v>10</v>
      </c>
      <c r="I12065" s="4" t="s">
        <v>7</v>
      </c>
    </row>
    <row r="12066" spans="1:9">
      <c r="A12066" t="n">
        <v>111635</v>
      </c>
      <c r="B12066" s="54" t="n">
        <v>45</v>
      </c>
      <c r="C12066" s="7" t="n">
        <v>4</v>
      </c>
      <c r="D12066" s="7" t="n">
        <v>3</v>
      </c>
      <c r="E12066" s="7" t="n">
        <v>5.51999998092651</v>
      </c>
      <c r="F12066" s="7" t="n">
        <v>296.989990234375</v>
      </c>
      <c r="G12066" s="7" t="n">
        <v>6</v>
      </c>
      <c r="H12066" s="7" t="n">
        <v>60000</v>
      </c>
      <c r="I12066" s="7" t="n">
        <v>0</v>
      </c>
    </row>
    <row r="12067" spans="1:9">
      <c r="A12067" t="s">
        <v>4</v>
      </c>
      <c r="B12067" s="4" t="s">
        <v>5</v>
      </c>
      <c r="C12067" s="4" t="s">
        <v>7</v>
      </c>
      <c r="D12067" s="4" t="s">
        <v>7</v>
      </c>
      <c r="E12067" s="4" t="s">
        <v>15</v>
      </c>
      <c r="F12067" s="4" t="s">
        <v>10</v>
      </c>
    </row>
    <row r="12068" spans="1:9">
      <c r="A12068" t="n">
        <v>111653</v>
      </c>
      <c r="B12068" s="54" t="n">
        <v>45</v>
      </c>
      <c r="C12068" s="7" t="n">
        <v>5</v>
      </c>
      <c r="D12068" s="7" t="n">
        <v>3</v>
      </c>
      <c r="E12068" s="7" t="n">
        <v>2.40000009536743</v>
      </c>
      <c r="F12068" s="7" t="n">
        <v>60000</v>
      </c>
    </row>
    <row r="12069" spans="1:9">
      <c r="A12069" t="s">
        <v>4</v>
      </c>
      <c r="B12069" s="4" t="s">
        <v>5</v>
      </c>
      <c r="C12069" s="4" t="s">
        <v>10</v>
      </c>
      <c r="D12069" s="4" t="s">
        <v>10</v>
      </c>
      <c r="E12069" s="4" t="s">
        <v>10</v>
      </c>
    </row>
    <row r="12070" spans="1:9">
      <c r="A12070" t="n">
        <v>111662</v>
      </c>
      <c r="B12070" s="34" t="n">
        <v>61</v>
      </c>
      <c r="C12070" s="7" t="n">
        <v>5703</v>
      </c>
      <c r="D12070" s="7" t="n">
        <v>65533</v>
      </c>
      <c r="E12070" s="7" t="n">
        <v>0</v>
      </c>
    </row>
    <row r="12071" spans="1:9">
      <c r="A12071" t="s">
        <v>4</v>
      </c>
      <c r="B12071" s="4" t="s">
        <v>5</v>
      </c>
      <c r="C12071" s="4" t="s">
        <v>10</v>
      </c>
      <c r="D12071" s="4" t="s">
        <v>15</v>
      </c>
      <c r="E12071" s="4" t="s">
        <v>15</v>
      </c>
      <c r="F12071" s="4" t="s">
        <v>15</v>
      </c>
      <c r="G12071" s="4" t="s">
        <v>15</v>
      </c>
    </row>
    <row r="12072" spans="1:9">
      <c r="A12072" t="n">
        <v>111669</v>
      </c>
      <c r="B12072" s="26" t="n">
        <v>46</v>
      </c>
      <c r="C12072" s="7" t="n">
        <v>0</v>
      </c>
      <c r="D12072" s="7" t="n">
        <v>11.0699996948242</v>
      </c>
      <c r="E12072" s="7" t="n">
        <v>0.00999999977648258</v>
      </c>
      <c r="F12072" s="7" t="n">
        <v>4.05999994277954</v>
      </c>
      <c r="G12072" s="7" t="n">
        <v>190.899993896484</v>
      </c>
    </row>
    <row r="12073" spans="1:9">
      <c r="A12073" t="s">
        <v>4</v>
      </c>
      <c r="B12073" s="4" t="s">
        <v>5</v>
      </c>
      <c r="C12073" s="4" t="s">
        <v>10</v>
      </c>
      <c r="D12073" s="4" t="s">
        <v>15</v>
      </c>
      <c r="E12073" s="4" t="s">
        <v>15</v>
      </c>
      <c r="F12073" s="4" t="s">
        <v>15</v>
      </c>
      <c r="G12073" s="4" t="s">
        <v>15</v>
      </c>
    </row>
    <row r="12074" spans="1:9">
      <c r="A12074" t="n">
        <v>111688</v>
      </c>
      <c r="B12074" s="26" t="n">
        <v>46</v>
      </c>
      <c r="C12074" s="7" t="n">
        <v>5703</v>
      </c>
      <c r="D12074" s="7" t="n">
        <v>10.5500001907349</v>
      </c>
      <c r="E12074" s="7" t="n">
        <v>0</v>
      </c>
      <c r="F12074" s="7" t="n">
        <v>2.79999995231628</v>
      </c>
      <c r="G12074" s="7" t="n">
        <v>3</v>
      </c>
    </row>
    <row r="12075" spans="1:9">
      <c r="A12075" t="s">
        <v>4</v>
      </c>
      <c r="B12075" s="4" t="s">
        <v>5</v>
      </c>
      <c r="C12075" s="4" t="s">
        <v>10</v>
      </c>
      <c r="D12075" s="4" t="s">
        <v>10</v>
      </c>
      <c r="E12075" s="4" t="s">
        <v>15</v>
      </c>
      <c r="F12075" s="4" t="s">
        <v>7</v>
      </c>
    </row>
    <row r="12076" spans="1:9">
      <c r="A12076" t="n">
        <v>111707</v>
      </c>
      <c r="B12076" s="64" t="n">
        <v>53</v>
      </c>
      <c r="C12076" s="7" t="n">
        <v>0</v>
      </c>
      <c r="D12076" s="7" t="n">
        <v>5703</v>
      </c>
      <c r="E12076" s="7" t="n">
        <v>0</v>
      </c>
      <c r="F12076" s="7" t="n">
        <v>0</v>
      </c>
    </row>
    <row r="12077" spans="1:9">
      <c r="A12077" t="s">
        <v>4</v>
      </c>
      <c r="B12077" s="4" t="s">
        <v>5</v>
      </c>
      <c r="C12077" s="4" t="s">
        <v>10</v>
      </c>
      <c r="D12077" s="4" t="s">
        <v>10</v>
      </c>
      <c r="E12077" s="4" t="s">
        <v>15</v>
      </c>
      <c r="F12077" s="4" t="s">
        <v>7</v>
      </c>
    </row>
    <row r="12078" spans="1:9">
      <c r="A12078" t="n">
        <v>111717</v>
      </c>
      <c r="B12078" s="64" t="n">
        <v>53</v>
      </c>
      <c r="C12078" s="7" t="n">
        <v>5703</v>
      </c>
      <c r="D12078" s="7" t="n">
        <v>0</v>
      </c>
      <c r="E12078" s="7" t="n">
        <v>0</v>
      </c>
      <c r="F12078" s="7" t="n">
        <v>0</v>
      </c>
    </row>
    <row r="12079" spans="1:9">
      <c r="A12079" t="s">
        <v>4</v>
      </c>
      <c r="B12079" s="4" t="s">
        <v>5</v>
      </c>
      <c r="C12079" s="4" t="s">
        <v>10</v>
      </c>
    </row>
    <row r="12080" spans="1:9">
      <c r="A12080" t="n">
        <v>111727</v>
      </c>
      <c r="B12080" s="27" t="n">
        <v>16</v>
      </c>
      <c r="C12080" s="7" t="n">
        <v>0</v>
      </c>
    </row>
    <row r="12081" spans="1:9">
      <c r="A12081" t="s">
        <v>4</v>
      </c>
      <c r="B12081" s="4" t="s">
        <v>5</v>
      </c>
      <c r="C12081" s="4" t="s">
        <v>10</v>
      </c>
      <c r="D12081" s="4" t="s">
        <v>10</v>
      </c>
      <c r="E12081" s="4" t="s">
        <v>10</v>
      </c>
    </row>
    <row r="12082" spans="1:9">
      <c r="A12082" t="n">
        <v>111730</v>
      </c>
      <c r="B12082" s="34" t="n">
        <v>61</v>
      </c>
      <c r="C12082" s="7" t="n">
        <v>0</v>
      </c>
      <c r="D12082" s="7" t="n">
        <v>5703</v>
      </c>
      <c r="E12082" s="7" t="n">
        <v>0</v>
      </c>
    </row>
    <row r="12083" spans="1:9">
      <c r="A12083" t="s">
        <v>4</v>
      </c>
      <c r="B12083" s="4" t="s">
        <v>5</v>
      </c>
      <c r="C12083" s="4" t="s">
        <v>10</v>
      </c>
      <c r="D12083" s="4" t="s">
        <v>10</v>
      </c>
      <c r="E12083" s="4" t="s">
        <v>10</v>
      </c>
    </row>
    <row r="12084" spans="1:9">
      <c r="A12084" t="n">
        <v>111737</v>
      </c>
      <c r="B12084" s="34" t="n">
        <v>61</v>
      </c>
      <c r="C12084" s="7" t="n">
        <v>61491</v>
      </c>
      <c r="D12084" s="7" t="n">
        <v>5703</v>
      </c>
      <c r="E12084" s="7" t="n">
        <v>0</v>
      </c>
    </row>
    <row r="12085" spans="1:9">
      <c r="A12085" t="s">
        <v>4</v>
      </c>
      <c r="B12085" s="4" t="s">
        <v>5</v>
      </c>
      <c r="C12085" s="4" t="s">
        <v>10</v>
      </c>
      <c r="D12085" s="4" t="s">
        <v>10</v>
      </c>
      <c r="E12085" s="4" t="s">
        <v>10</v>
      </c>
    </row>
    <row r="12086" spans="1:9">
      <c r="A12086" t="n">
        <v>111744</v>
      </c>
      <c r="B12086" s="34" t="n">
        <v>61</v>
      </c>
      <c r="C12086" s="7" t="n">
        <v>61492</v>
      </c>
      <c r="D12086" s="7" t="n">
        <v>5703</v>
      </c>
      <c r="E12086" s="7" t="n">
        <v>0</v>
      </c>
    </row>
    <row r="12087" spans="1:9">
      <c r="A12087" t="s">
        <v>4</v>
      </c>
      <c r="B12087" s="4" t="s">
        <v>5</v>
      </c>
      <c r="C12087" s="4" t="s">
        <v>10</v>
      </c>
      <c r="D12087" s="4" t="s">
        <v>10</v>
      </c>
      <c r="E12087" s="4" t="s">
        <v>10</v>
      </c>
    </row>
    <row r="12088" spans="1:9">
      <c r="A12088" t="n">
        <v>111751</v>
      </c>
      <c r="B12088" s="34" t="n">
        <v>61</v>
      </c>
      <c r="C12088" s="7" t="n">
        <v>61493</v>
      </c>
      <c r="D12088" s="7" t="n">
        <v>5703</v>
      </c>
      <c r="E12088" s="7" t="n">
        <v>0</v>
      </c>
    </row>
    <row r="12089" spans="1:9">
      <c r="A12089" t="s">
        <v>4</v>
      </c>
      <c r="B12089" s="4" t="s">
        <v>5</v>
      </c>
      <c r="C12089" s="4" t="s">
        <v>10</v>
      </c>
      <c r="D12089" s="4" t="s">
        <v>10</v>
      </c>
      <c r="E12089" s="4" t="s">
        <v>10</v>
      </c>
    </row>
    <row r="12090" spans="1:9">
      <c r="A12090" t="n">
        <v>111758</v>
      </c>
      <c r="B12090" s="34" t="n">
        <v>61</v>
      </c>
      <c r="C12090" s="7" t="n">
        <v>61494</v>
      </c>
      <c r="D12090" s="7" t="n">
        <v>5703</v>
      </c>
      <c r="E12090" s="7" t="n">
        <v>0</v>
      </c>
    </row>
    <row r="12091" spans="1:9">
      <c r="A12091" t="s">
        <v>4</v>
      </c>
      <c r="B12091" s="4" t="s">
        <v>5</v>
      </c>
      <c r="C12091" s="4" t="s">
        <v>10</v>
      </c>
      <c r="D12091" s="4" t="s">
        <v>10</v>
      </c>
      <c r="E12091" s="4" t="s">
        <v>10</v>
      </c>
    </row>
    <row r="12092" spans="1:9">
      <c r="A12092" t="n">
        <v>111765</v>
      </c>
      <c r="B12092" s="34" t="n">
        <v>61</v>
      </c>
      <c r="C12092" s="7" t="n">
        <v>61495</v>
      </c>
      <c r="D12092" s="7" t="n">
        <v>5703</v>
      </c>
      <c r="E12092" s="7" t="n">
        <v>0</v>
      </c>
    </row>
    <row r="12093" spans="1:9">
      <c r="A12093" t="s">
        <v>4</v>
      </c>
      <c r="B12093" s="4" t="s">
        <v>5</v>
      </c>
      <c r="C12093" s="4" t="s">
        <v>10</v>
      </c>
      <c r="D12093" s="4" t="s">
        <v>10</v>
      </c>
      <c r="E12093" s="4" t="s">
        <v>10</v>
      </c>
    </row>
    <row r="12094" spans="1:9">
      <c r="A12094" t="n">
        <v>111772</v>
      </c>
      <c r="B12094" s="34" t="n">
        <v>61</v>
      </c>
      <c r="C12094" s="7" t="n">
        <v>5704</v>
      </c>
      <c r="D12094" s="7" t="n">
        <v>5703</v>
      </c>
      <c r="E12094" s="7" t="n">
        <v>0</v>
      </c>
    </row>
    <row r="12095" spans="1:9">
      <c r="A12095" t="s">
        <v>4</v>
      </c>
      <c r="B12095" s="4" t="s">
        <v>5</v>
      </c>
      <c r="C12095" s="4" t="s">
        <v>7</v>
      </c>
      <c r="D12095" s="4" t="s">
        <v>10</v>
      </c>
      <c r="E12095" s="4" t="s">
        <v>8</v>
      </c>
      <c r="F12095" s="4" t="s">
        <v>8</v>
      </c>
      <c r="G12095" s="4" t="s">
        <v>8</v>
      </c>
      <c r="H12095" s="4" t="s">
        <v>8</v>
      </c>
    </row>
    <row r="12096" spans="1:9">
      <c r="A12096" t="n">
        <v>111779</v>
      </c>
      <c r="B12096" s="32" t="n">
        <v>51</v>
      </c>
      <c r="C12096" s="7" t="n">
        <v>3</v>
      </c>
      <c r="D12096" s="7" t="n">
        <v>5704</v>
      </c>
      <c r="E12096" s="7" t="s">
        <v>42</v>
      </c>
      <c r="F12096" s="7" t="s">
        <v>55</v>
      </c>
      <c r="G12096" s="7" t="s">
        <v>41</v>
      </c>
      <c r="H12096" s="7" t="s">
        <v>42</v>
      </c>
    </row>
    <row r="12097" spans="1:8">
      <c r="A12097" t="s">
        <v>4</v>
      </c>
      <c r="B12097" s="4" t="s">
        <v>5</v>
      </c>
      <c r="C12097" s="4" t="s">
        <v>7</v>
      </c>
      <c r="D12097" s="4" t="s">
        <v>10</v>
      </c>
    </row>
    <row r="12098" spans="1:8">
      <c r="A12098" t="n">
        <v>111792</v>
      </c>
      <c r="B12098" s="41" t="n">
        <v>58</v>
      </c>
      <c r="C12098" s="7" t="n">
        <v>255</v>
      </c>
      <c r="D12098" s="7" t="n">
        <v>0</v>
      </c>
    </row>
    <row r="12099" spans="1:8">
      <c r="A12099" t="s">
        <v>4</v>
      </c>
      <c r="B12099" s="4" t="s">
        <v>5</v>
      </c>
      <c r="C12099" s="4" t="s">
        <v>10</v>
      </c>
    </row>
    <row r="12100" spans="1:8">
      <c r="A12100" t="n">
        <v>111796</v>
      </c>
      <c r="B12100" s="27" t="n">
        <v>16</v>
      </c>
      <c r="C12100" s="7" t="n">
        <v>300</v>
      </c>
    </row>
    <row r="12101" spans="1:8">
      <c r="A12101" t="s">
        <v>4</v>
      </c>
      <c r="B12101" s="4" t="s">
        <v>5</v>
      </c>
      <c r="C12101" s="4" t="s">
        <v>7</v>
      </c>
      <c r="D12101" s="4" t="s">
        <v>10</v>
      </c>
      <c r="E12101" s="4" t="s">
        <v>8</v>
      </c>
    </row>
    <row r="12102" spans="1:8">
      <c r="A12102" t="n">
        <v>111799</v>
      </c>
      <c r="B12102" s="32" t="n">
        <v>51</v>
      </c>
      <c r="C12102" s="7" t="n">
        <v>4</v>
      </c>
      <c r="D12102" s="7" t="n">
        <v>5703</v>
      </c>
      <c r="E12102" s="7" t="s">
        <v>482</v>
      </c>
    </row>
    <row r="12103" spans="1:8">
      <c r="A12103" t="s">
        <v>4</v>
      </c>
      <c r="B12103" s="4" t="s">
        <v>5</v>
      </c>
      <c r="C12103" s="4" t="s">
        <v>10</v>
      </c>
    </row>
    <row r="12104" spans="1:8">
      <c r="A12104" t="n">
        <v>111812</v>
      </c>
      <c r="B12104" s="27" t="n">
        <v>16</v>
      </c>
      <c r="C12104" s="7" t="n">
        <v>0</v>
      </c>
    </row>
    <row r="12105" spans="1:8">
      <c r="A12105" t="s">
        <v>4</v>
      </c>
      <c r="B12105" s="4" t="s">
        <v>5</v>
      </c>
      <c r="C12105" s="4" t="s">
        <v>10</v>
      </c>
      <c r="D12105" s="4" t="s">
        <v>7</v>
      </c>
      <c r="E12105" s="4" t="s">
        <v>16</v>
      </c>
      <c r="F12105" s="4" t="s">
        <v>59</v>
      </c>
      <c r="G12105" s="4" t="s">
        <v>7</v>
      </c>
      <c r="H12105" s="4" t="s">
        <v>7</v>
      </c>
      <c r="I12105" s="4" t="s">
        <v>7</v>
      </c>
      <c r="J12105" s="4" t="s">
        <v>16</v>
      </c>
      <c r="K12105" s="4" t="s">
        <v>59</v>
      </c>
      <c r="L12105" s="4" t="s">
        <v>7</v>
      </c>
      <c r="M12105" s="4" t="s">
        <v>7</v>
      </c>
    </row>
    <row r="12106" spans="1:8">
      <c r="A12106" t="n">
        <v>111815</v>
      </c>
      <c r="B12106" s="37" t="n">
        <v>26</v>
      </c>
      <c r="C12106" s="7" t="n">
        <v>5703</v>
      </c>
      <c r="D12106" s="7" t="n">
        <v>17</v>
      </c>
      <c r="E12106" s="7" t="n">
        <v>60906</v>
      </c>
      <c r="F12106" s="7" t="s">
        <v>1021</v>
      </c>
      <c r="G12106" s="7" t="n">
        <v>2</v>
      </c>
      <c r="H12106" s="7" t="n">
        <v>3</v>
      </c>
      <c r="I12106" s="7" t="n">
        <v>17</v>
      </c>
      <c r="J12106" s="7" t="n">
        <v>60907</v>
      </c>
      <c r="K12106" s="7" t="s">
        <v>1022</v>
      </c>
      <c r="L12106" s="7" t="n">
        <v>2</v>
      </c>
      <c r="M12106" s="7" t="n">
        <v>0</v>
      </c>
    </row>
    <row r="12107" spans="1:8">
      <c r="A12107" t="s">
        <v>4</v>
      </c>
      <c r="B12107" s="4" t="s">
        <v>5</v>
      </c>
    </row>
    <row r="12108" spans="1:8">
      <c r="A12108" t="n">
        <v>112014</v>
      </c>
      <c r="B12108" s="38" t="n">
        <v>28</v>
      </c>
    </row>
    <row r="12109" spans="1:8">
      <c r="A12109" t="s">
        <v>4</v>
      </c>
      <c r="B12109" s="4" t="s">
        <v>5</v>
      </c>
      <c r="C12109" s="4" t="s">
        <v>10</v>
      </c>
      <c r="D12109" s="4" t="s">
        <v>7</v>
      </c>
    </row>
    <row r="12110" spans="1:8">
      <c r="A12110" t="n">
        <v>112015</v>
      </c>
      <c r="B12110" s="40" t="n">
        <v>89</v>
      </c>
      <c r="C12110" s="7" t="n">
        <v>65533</v>
      </c>
      <c r="D12110" s="7" t="n">
        <v>1</v>
      </c>
    </row>
    <row r="12111" spans="1:8">
      <c r="A12111" t="s">
        <v>4</v>
      </c>
      <c r="B12111" s="4" t="s">
        <v>5</v>
      </c>
      <c r="C12111" s="4" t="s">
        <v>10</v>
      </c>
      <c r="D12111" s="4" t="s">
        <v>15</v>
      </c>
      <c r="E12111" s="4" t="s">
        <v>15</v>
      </c>
      <c r="F12111" s="4" t="s">
        <v>15</v>
      </c>
      <c r="G12111" s="4" t="s">
        <v>10</v>
      </c>
      <c r="H12111" s="4" t="s">
        <v>10</v>
      </c>
    </row>
    <row r="12112" spans="1:8">
      <c r="A12112" t="n">
        <v>112019</v>
      </c>
      <c r="B12112" s="28" t="n">
        <v>60</v>
      </c>
      <c r="C12112" s="7" t="n">
        <v>5703</v>
      </c>
      <c r="D12112" s="7" t="n">
        <v>0</v>
      </c>
      <c r="E12112" s="7" t="n">
        <v>-12</v>
      </c>
      <c r="F12112" s="7" t="n">
        <v>0</v>
      </c>
      <c r="G12112" s="7" t="n">
        <v>800</v>
      </c>
      <c r="H12112" s="7" t="n">
        <v>0</v>
      </c>
    </row>
    <row r="12113" spans="1:13">
      <c r="A12113" t="s">
        <v>4</v>
      </c>
      <c r="B12113" s="4" t="s">
        <v>5</v>
      </c>
      <c r="C12113" s="4" t="s">
        <v>10</v>
      </c>
    </row>
    <row r="12114" spans="1:13">
      <c r="A12114" t="n">
        <v>112038</v>
      </c>
      <c r="B12114" s="27" t="n">
        <v>16</v>
      </c>
      <c r="C12114" s="7" t="n">
        <v>300</v>
      </c>
    </row>
    <row r="12115" spans="1:13">
      <c r="A12115" t="s">
        <v>4</v>
      </c>
      <c r="B12115" s="4" t="s">
        <v>5</v>
      </c>
      <c r="C12115" s="4" t="s">
        <v>7</v>
      </c>
      <c r="D12115" s="4" t="s">
        <v>10</v>
      </c>
      <c r="E12115" s="4" t="s">
        <v>8</v>
      </c>
    </row>
    <row r="12116" spans="1:13">
      <c r="A12116" t="n">
        <v>112041</v>
      </c>
      <c r="B12116" s="32" t="n">
        <v>51</v>
      </c>
      <c r="C12116" s="7" t="n">
        <v>4</v>
      </c>
      <c r="D12116" s="7" t="n">
        <v>5703</v>
      </c>
      <c r="E12116" s="7" t="s">
        <v>106</v>
      </c>
    </row>
    <row r="12117" spans="1:13">
      <c r="A12117" t="s">
        <v>4</v>
      </c>
      <c r="B12117" s="4" t="s">
        <v>5</v>
      </c>
      <c r="C12117" s="4" t="s">
        <v>10</v>
      </c>
    </row>
    <row r="12118" spans="1:13">
      <c r="A12118" t="n">
        <v>112055</v>
      </c>
      <c r="B12118" s="27" t="n">
        <v>16</v>
      </c>
      <c r="C12118" s="7" t="n">
        <v>0</v>
      </c>
    </row>
    <row r="12119" spans="1:13">
      <c r="A12119" t="s">
        <v>4</v>
      </c>
      <c r="B12119" s="4" t="s">
        <v>5</v>
      </c>
      <c r="C12119" s="4" t="s">
        <v>10</v>
      </c>
      <c r="D12119" s="4" t="s">
        <v>7</v>
      </c>
      <c r="E12119" s="4" t="s">
        <v>16</v>
      </c>
      <c r="F12119" s="4" t="s">
        <v>59</v>
      </c>
      <c r="G12119" s="4" t="s">
        <v>7</v>
      </c>
      <c r="H12119" s="4" t="s">
        <v>7</v>
      </c>
    </row>
    <row r="12120" spans="1:13">
      <c r="A12120" t="n">
        <v>112058</v>
      </c>
      <c r="B12120" s="37" t="n">
        <v>26</v>
      </c>
      <c r="C12120" s="7" t="n">
        <v>5703</v>
      </c>
      <c r="D12120" s="7" t="n">
        <v>17</v>
      </c>
      <c r="E12120" s="7" t="n">
        <v>60908</v>
      </c>
      <c r="F12120" s="7" t="s">
        <v>1023</v>
      </c>
      <c r="G12120" s="7" t="n">
        <v>2</v>
      </c>
      <c r="H12120" s="7" t="n">
        <v>0</v>
      </c>
    </row>
    <row r="12121" spans="1:13">
      <c r="A12121" t="s">
        <v>4</v>
      </c>
      <c r="B12121" s="4" t="s">
        <v>5</v>
      </c>
    </row>
    <row r="12122" spans="1:13">
      <c r="A12122" t="n">
        <v>112103</v>
      </c>
      <c r="B12122" s="38" t="n">
        <v>28</v>
      </c>
    </row>
    <row r="12123" spans="1:13">
      <c r="A12123" t="s">
        <v>4</v>
      </c>
      <c r="B12123" s="4" t="s">
        <v>5</v>
      </c>
      <c r="C12123" s="4" t="s">
        <v>10</v>
      </c>
    </row>
    <row r="12124" spans="1:13">
      <c r="A12124" t="n">
        <v>112104</v>
      </c>
      <c r="B12124" s="27" t="n">
        <v>16</v>
      </c>
      <c r="C12124" s="7" t="n">
        <v>500</v>
      </c>
    </row>
    <row r="12125" spans="1:13">
      <c r="A12125" t="s">
        <v>4</v>
      </c>
      <c r="B12125" s="4" t="s">
        <v>5</v>
      </c>
      <c r="C12125" s="4" t="s">
        <v>10</v>
      </c>
      <c r="D12125" s="4" t="s">
        <v>15</v>
      </c>
      <c r="E12125" s="4" t="s">
        <v>15</v>
      </c>
      <c r="F12125" s="4" t="s">
        <v>15</v>
      </c>
      <c r="G12125" s="4" t="s">
        <v>10</v>
      </c>
      <c r="H12125" s="4" t="s">
        <v>10</v>
      </c>
    </row>
    <row r="12126" spans="1:13">
      <c r="A12126" t="n">
        <v>112107</v>
      </c>
      <c r="B12126" s="28" t="n">
        <v>60</v>
      </c>
      <c r="C12126" s="7" t="n">
        <v>5703</v>
      </c>
      <c r="D12126" s="7" t="n">
        <v>0</v>
      </c>
      <c r="E12126" s="7" t="n">
        <v>0</v>
      </c>
      <c r="F12126" s="7" t="n">
        <v>0</v>
      </c>
      <c r="G12126" s="7" t="n">
        <v>500</v>
      </c>
      <c r="H12126" s="7" t="n">
        <v>0</v>
      </c>
    </row>
    <row r="12127" spans="1:13">
      <c r="A12127" t="s">
        <v>4</v>
      </c>
      <c r="B12127" s="4" t="s">
        <v>5</v>
      </c>
      <c r="C12127" s="4" t="s">
        <v>10</v>
      </c>
    </row>
    <row r="12128" spans="1:13">
      <c r="A12128" t="n">
        <v>112126</v>
      </c>
      <c r="B12128" s="27" t="n">
        <v>16</v>
      </c>
      <c r="C12128" s="7" t="n">
        <v>800</v>
      </c>
    </row>
    <row r="12129" spans="1:8">
      <c r="A12129" t="s">
        <v>4</v>
      </c>
      <c r="B12129" s="4" t="s">
        <v>5</v>
      </c>
      <c r="C12129" s="4" t="s">
        <v>7</v>
      </c>
      <c r="D12129" s="4" t="s">
        <v>10</v>
      </c>
      <c r="E12129" s="4" t="s">
        <v>8</v>
      </c>
    </row>
    <row r="12130" spans="1:8">
      <c r="A12130" t="n">
        <v>112129</v>
      </c>
      <c r="B12130" s="32" t="n">
        <v>51</v>
      </c>
      <c r="C12130" s="7" t="n">
        <v>4</v>
      </c>
      <c r="D12130" s="7" t="n">
        <v>5703</v>
      </c>
      <c r="E12130" s="7" t="s">
        <v>482</v>
      </c>
    </row>
    <row r="12131" spans="1:8">
      <c r="A12131" t="s">
        <v>4</v>
      </c>
      <c r="B12131" s="4" t="s">
        <v>5</v>
      </c>
      <c r="C12131" s="4" t="s">
        <v>10</v>
      </c>
    </row>
    <row r="12132" spans="1:8">
      <c r="A12132" t="n">
        <v>112142</v>
      </c>
      <c r="B12132" s="27" t="n">
        <v>16</v>
      </c>
      <c r="C12132" s="7" t="n">
        <v>0</v>
      </c>
    </row>
    <row r="12133" spans="1:8">
      <c r="A12133" t="s">
        <v>4</v>
      </c>
      <c r="B12133" s="4" t="s">
        <v>5</v>
      </c>
      <c r="C12133" s="4" t="s">
        <v>10</v>
      </c>
      <c r="D12133" s="4" t="s">
        <v>7</v>
      </c>
      <c r="E12133" s="4" t="s">
        <v>16</v>
      </c>
      <c r="F12133" s="4" t="s">
        <v>59</v>
      </c>
      <c r="G12133" s="4" t="s">
        <v>7</v>
      </c>
      <c r="H12133" s="4" t="s">
        <v>7</v>
      </c>
    </row>
    <row r="12134" spans="1:8">
      <c r="A12134" t="n">
        <v>112145</v>
      </c>
      <c r="B12134" s="37" t="n">
        <v>26</v>
      </c>
      <c r="C12134" s="7" t="n">
        <v>5703</v>
      </c>
      <c r="D12134" s="7" t="n">
        <v>17</v>
      </c>
      <c r="E12134" s="7" t="n">
        <v>60909</v>
      </c>
      <c r="F12134" s="7" t="s">
        <v>1024</v>
      </c>
      <c r="G12134" s="7" t="n">
        <v>2</v>
      </c>
      <c r="H12134" s="7" t="n">
        <v>0</v>
      </c>
    </row>
    <row r="12135" spans="1:8">
      <c r="A12135" t="s">
        <v>4</v>
      </c>
      <c r="B12135" s="4" t="s">
        <v>5</v>
      </c>
    </row>
    <row r="12136" spans="1:8">
      <c r="A12136" t="n">
        <v>112207</v>
      </c>
      <c r="B12136" s="38" t="n">
        <v>28</v>
      </c>
    </row>
    <row r="12137" spans="1:8">
      <c r="A12137" t="s">
        <v>4</v>
      </c>
      <c r="B12137" s="4" t="s">
        <v>5</v>
      </c>
      <c r="C12137" s="4" t="s">
        <v>10</v>
      </c>
      <c r="D12137" s="4" t="s">
        <v>7</v>
      </c>
    </row>
    <row r="12138" spans="1:8">
      <c r="A12138" t="n">
        <v>112208</v>
      </c>
      <c r="B12138" s="40" t="n">
        <v>89</v>
      </c>
      <c r="C12138" s="7" t="n">
        <v>65533</v>
      </c>
      <c r="D12138" s="7" t="n">
        <v>1</v>
      </c>
    </row>
    <row r="12139" spans="1:8">
      <c r="A12139" t="s">
        <v>4</v>
      </c>
      <c r="B12139" s="4" t="s">
        <v>5</v>
      </c>
      <c r="C12139" s="4" t="s">
        <v>7</v>
      </c>
      <c r="D12139" s="4" t="s">
        <v>10</v>
      </c>
      <c r="E12139" s="4" t="s">
        <v>10</v>
      </c>
      <c r="F12139" s="4" t="s">
        <v>7</v>
      </c>
    </row>
    <row r="12140" spans="1:8">
      <c r="A12140" t="n">
        <v>112212</v>
      </c>
      <c r="B12140" s="42" t="n">
        <v>25</v>
      </c>
      <c r="C12140" s="7" t="n">
        <v>1</v>
      </c>
      <c r="D12140" s="7" t="n">
        <v>65535</v>
      </c>
      <c r="E12140" s="7" t="n">
        <v>65535</v>
      </c>
      <c r="F12140" s="7" t="n">
        <v>0</v>
      </c>
    </row>
    <row r="12141" spans="1:8">
      <c r="A12141" t="s">
        <v>4</v>
      </c>
      <c r="B12141" s="4" t="s">
        <v>5</v>
      </c>
      <c r="C12141" s="4" t="s">
        <v>10</v>
      </c>
      <c r="D12141" s="4" t="s">
        <v>10</v>
      </c>
      <c r="E12141" s="4" t="s">
        <v>10</v>
      </c>
    </row>
    <row r="12142" spans="1:8">
      <c r="A12142" t="n">
        <v>112219</v>
      </c>
      <c r="B12142" s="34" t="n">
        <v>61</v>
      </c>
      <c r="C12142" s="7" t="n">
        <v>5704</v>
      </c>
      <c r="D12142" s="7" t="n">
        <v>5703</v>
      </c>
      <c r="E12142" s="7" t="n">
        <v>1000</v>
      </c>
    </row>
    <row r="12143" spans="1:8">
      <c r="A12143" t="s">
        <v>4</v>
      </c>
      <c r="B12143" s="4" t="s">
        <v>5</v>
      </c>
      <c r="C12143" s="4" t="s">
        <v>7</v>
      </c>
      <c r="D12143" s="4" t="s">
        <v>10</v>
      </c>
      <c r="E12143" s="4" t="s">
        <v>8</v>
      </c>
      <c r="F12143" s="4" t="s">
        <v>8</v>
      </c>
      <c r="G12143" s="4" t="s">
        <v>8</v>
      </c>
      <c r="H12143" s="4" t="s">
        <v>8</v>
      </c>
    </row>
    <row r="12144" spans="1:8">
      <c r="A12144" t="n">
        <v>112226</v>
      </c>
      <c r="B12144" s="32" t="n">
        <v>51</v>
      </c>
      <c r="C12144" s="7" t="n">
        <v>3</v>
      </c>
      <c r="D12144" s="7" t="n">
        <v>5704</v>
      </c>
      <c r="E12144" s="7" t="s">
        <v>658</v>
      </c>
      <c r="F12144" s="7" t="s">
        <v>411</v>
      </c>
      <c r="G12144" s="7" t="s">
        <v>41</v>
      </c>
      <c r="H12144" s="7" t="s">
        <v>42</v>
      </c>
    </row>
    <row r="12145" spans="1:8">
      <c r="A12145" t="s">
        <v>4</v>
      </c>
      <c r="B12145" s="4" t="s">
        <v>5</v>
      </c>
      <c r="C12145" s="4" t="s">
        <v>10</v>
      </c>
      <c r="D12145" s="4" t="s">
        <v>7</v>
      </c>
      <c r="E12145" s="4" t="s">
        <v>15</v>
      </c>
      <c r="F12145" s="4" t="s">
        <v>10</v>
      </c>
    </row>
    <row r="12146" spans="1:8">
      <c r="A12146" t="n">
        <v>112239</v>
      </c>
      <c r="B12146" s="39" t="n">
        <v>59</v>
      </c>
      <c r="C12146" s="7" t="n">
        <v>5704</v>
      </c>
      <c r="D12146" s="7" t="n">
        <v>1</v>
      </c>
      <c r="E12146" s="7" t="n">
        <v>0.150000005960464</v>
      </c>
      <c r="F12146" s="7" t="n">
        <v>0</v>
      </c>
    </row>
    <row r="12147" spans="1:8">
      <c r="A12147" t="s">
        <v>4</v>
      </c>
      <c r="B12147" s="4" t="s">
        <v>5</v>
      </c>
      <c r="C12147" s="4" t="s">
        <v>10</v>
      </c>
    </row>
    <row r="12148" spans="1:8">
      <c r="A12148" t="n">
        <v>112249</v>
      </c>
      <c r="B12148" s="27" t="n">
        <v>16</v>
      </c>
      <c r="C12148" s="7" t="n">
        <v>50</v>
      </c>
    </row>
    <row r="12149" spans="1:8">
      <c r="A12149" t="s">
        <v>4</v>
      </c>
      <c r="B12149" s="4" t="s">
        <v>5</v>
      </c>
      <c r="C12149" s="4" t="s">
        <v>7</v>
      </c>
      <c r="D12149" s="4" t="s">
        <v>10</v>
      </c>
      <c r="E12149" s="4" t="s">
        <v>8</v>
      </c>
      <c r="F12149" s="4" t="s">
        <v>8</v>
      </c>
      <c r="G12149" s="4" t="s">
        <v>8</v>
      </c>
      <c r="H12149" s="4" t="s">
        <v>8</v>
      </c>
    </row>
    <row r="12150" spans="1:8">
      <c r="A12150" t="n">
        <v>112252</v>
      </c>
      <c r="B12150" s="32" t="n">
        <v>51</v>
      </c>
      <c r="C12150" s="7" t="n">
        <v>3</v>
      </c>
      <c r="D12150" s="7" t="n">
        <v>0</v>
      </c>
      <c r="E12150" s="7" t="s">
        <v>658</v>
      </c>
      <c r="F12150" s="7" t="s">
        <v>1025</v>
      </c>
      <c r="G12150" s="7" t="s">
        <v>41</v>
      </c>
      <c r="H12150" s="7" t="s">
        <v>42</v>
      </c>
    </row>
    <row r="12151" spans="1:8">
      <c r="A12151" t="s">
        <v>4</v>
      </c>
      <c r="B12151" s="4" t="s">
        <v>5</v>
      </c>
      <c r="C12151" s="4" t="s">
        <v>7</v>
      </c>
      <c r="D12151" s="4" t="s">
        <v>10</v>
      </c>
      <c r="E12151" s="4" t="s">
        <v>8</v>
      </c>
      <c r="F12151" s="4" t="s">
        <v>8</v>
      </c>
      <c r="G12151" s="4" t="s">
        <v>8</v>
      </c>
      <c r="H12151" s="4" t="s">
        <v>8</v>
      </c>
    </row>
    <row r="12152" spans="1:8">
      <c r="A12152" t="n">
        <v>112265</v>
      </c>
      <c r="B12152" s="32" t="n">
        <v>51</v>
      </c>
      <c r="C12152" s="7" t="n">
        <v>3</v>
      </c>
      <c r="D12152" s="7" t="n">
        <v>61491</v>
      </c>
      <c r="E12152" s="7" t="s">
        <v>658</v>
      </c>
      <c r="F12152" s="7" t="s">
        <v>55</v>
      </c>
      <c r="G12152" s="7" t="s">
        <v>41</v>
      </c>
      <c r="H12152" s="7" t="s">
        <v>42</v>
      </c>
    </row>
    <row r="12153" spans="1:8">
      <c r="A12153" t="s">
        <v>4</v>
      </c>
      <c r="B12153" s="4" t="s">
        <v>5</v>
      </c>
      <c r="C12153" s="4" t="s">
        <v>7</v>
      </c>
      <c r="D12153" s="4" t="s">
        <v>10</v>
      </c>
      <c r="E12153" s="4" t="s">
        <v>8</v>
      </c>
      <c r="F12153" s="4" t="s">
        <v>8</v>
      </c>
      <c r="G12153" s="4" t="s">
        <v>8</v>
      </c>
      <c r="H12153" s="4" t="s">
        <v>8</v>
      </c>
    </row>
    <row r="12154" spans="1:8">
      <c r="A12154" t="n">
        <v>112278</v>
      </c>
      <c r="B12154" s="32" t="n">
        <v>51</v>
      </c>
      <c r="C12154" s="7" t="n">
        <v>3</v>
      </c>
      <c r="D12154" s="7" t="n">
        <v>61492</v>
      </c>
      <c r="E12154" s="7" t="s">
        <v>658</v>
      </c>
      <c r="F12154" s="7" t="s">
        <v>55</v>
      </c>
      <c r="G12154" s="7" t="s">
        <v>41</v>
      </c>
      <c r="H12154" s="7" t="s">
        <v>42</v>
      </c>
    </row>
    <row r="12155" spans="1:8">
      <c r="A12155" t="s">
        <v>4</v>
      </c>
      <c r="B12155" s="4" t="s">
        <v>5</v>
      </c>
      <c r="C12155" s="4" t="s">
        <v>7</v>
      </c>
      <c r="D12155" s="4" t="s">
        <v>10</v>
      </c>
      <c r="E12155" s="4" t="s">
        <v>8</v>
      </c>
      <c r="F12155" s="4" t="s">
        <v>8</v>
      </c>
      <c r="G12155" s="4" t="s">
        <v>8</v>
      </c>
      <c r="H12155" s="4" t="s">
        <v>8</v>
      </c>
    </row>
    <row r="12156" spans="1:8">
      <c r="A12156" t="n">
        <v>112291</v>
      </c>
      <c r="B12156" s="32" t="n">
        <v>51</v>
      </c>
      <c r="C12156" s="7" t="n">
        <v>3</v>
      </c>
      <c r="D12156" s="7" t="n">
        <v>61493</v>
      </c>
      <c r="E12156" s="7" t="s">
        <v>658</v>
      </c>
      <c r="F12156" s="7" t="s">
        <v>55</v>
      </c>
      <c r="G12156" s="7" t="s">
        <v>41</v>
      </c>
      <c r="H12156" s="7" t="s">
        <v>42</v>
      </c>
    </row>
    <row r="12157" spans="1:8">
      <c r="A12157" t="s">
        <v>4</v>
      </c>
      <c r="B12157" s="4" t="s">
        <v>5</v>
      </c>
      <c r="C12157" s="4" t="s">
        <v>7</v>
      </c>
      <c r="D12157" s="4" t="s">
        <v>10</v>
      </c>
      <c r="E12157" s="4" t="s">
        <v>8</v>
      </c>
      <c r="F12157" s="4" t="s">
        <v>8</v>
      </c>
      <c r="G12157" s="4" t="s">
        <v>8</v>
      </c>
      <c r="H12157" s="4" t="s">
        <v>8</v>
      </c>
    </row>
    <row r="12158" spans="1:8">
      <c r="A12158" t="n">
        <v>112304</v>
      </c>
      <c r="B12158" s="32" t="n">
        <v>51</v>
      </c>
      <c r="C12158" s="7" t="n">
        <v>3</v>
      </c>
      <c r="D12158" s="7" t="n">
        <v>61494</v>
      </c>
      <c r="E12158" s="7" t="s">
        <v>658</v>
      </c>
      <c r="F12158" s="7" t="s">
        <v>55</v>
      </c>
      <c r="G12158" s="7" t="s">
        <v>41</v>
      </c>
      <c r="H12158" s="7" t="s">
        <v>42</v>
      </c>
    </row>
    <row r="12159" spans="1:8">
      <c r="A12159" t="s">
        <v>4</v>
      </c>
      <c r="B12159" s="4" t="s">
        <v>5</v>
      </c>
      <c r="C12159" s="4" t="s">
        <v>7</v>
      </c>
      <c r="D12159" s="4" t="s">
        <v>10</v>
      </c>
      <c r="E12159" s="4" t="s">
        <v>8</v>
      </c>
      <c r="F12159" s="4" t="s">
        <v>8</v>
      </c>
      <c r="G12159" s="4" t="s">
        <v>8</v>
      </c>
      <c r="H12159" s="4" t="s">
        <v>8</v>
      </c>
    </row>
    <row r="12160" spans="1:8">
      <c r="A12160" t="n">
        <v>112317</v>
      </c>
      <c r="B12160" s="32" t="n">
        <v>51</v>
      </c>
      <c r="C12160" s="7" t="n">
        <v>3</v>
      </c>
      <c r="D12160" s="7" t="n">
        <v>61495</v>
      </c>
      <c r="E12160" s="7" t="s">
        <v>658</v>
      </c>
      <c r="F12160" s="7" t="s">
        <v>55</v>
      </c>
      <c r="G12160" s="7" t="s">
        <v>41</v>
      </c>
      <c r="H12160" s="7" t="s">
        <v>42</v>
      </c>
    </row>
    <row r="12161" spans="1:8">
      <c r="A12161" t="s">
        <v>4</v>
      </c>
      <c r="B12161" s="4" t="s">
        <v>5</v>
      </c>
      <c r="C12161" s="4" t="s">
        <v>10</v>
      </c>
      <c r="D12161" s="4" t="s">
        <v>7</v>
      </c>
      <c r="E12161" s="4" t="s">
        <v>15</v>
      </c>
      <c r="F12161" s="4" t="s">
        <v>10</v>
      </c>
    </row>
    <row r="12162" spans="1:8">
      <c r="A12162" t="n">
        <v>112330</v>
      </c>
      <c r="B12162" s="39" t="n">
        <v>59</v>
      </c>
      <c r="C12162" s="7" t="n">
        <v>0</v>
      </c>
      <c r="D12162" s="7" t="n">
        <v>1</v>
      </c>
      <c r="E12162" s="7" t="n">
        <v>0.150000005960464</v>
      </c>
      <c r="F12162" s="7" t="n">
        <v>0</v>
      </c>
    </row>
    <row r="12163" spans="1:8">
      <c r="A12163" t="s">
        <v>4</v>
      </c>
      <c r="B12163" s="4" t="s">
        <v>5</v>
      </c>
      <c r="C12163" s="4" t="s">
        <v>10</v>
      </c>
    </row>
    <row r="12164" spans="1:8">
      <c r="A12164" t="n">
        <v>112340</v>
      </c>
      <c r="B12164" s="27" t="n">
        <v>16</v>
      </c>
      <c r="C12164" s="7" t="n">
        <v>1200</v>
      </c>
    </row>
    <row r="12165" spans="1:8">
      <c r="A12165" t="s">
        <v>4</v>
      </c>
      <c r="B12165" s="4" t="s">
        <v>5</v>
      </c>
      <c r="C12165" s="4" t="s">
        <v>7</v>
      </c>
      <c r="D12165" s="4" t="s">
        <v>15</v>
      </c>
      <c r="E12165" s="4" t="s">
        <v>15</v>
      </c>
      <c r="F12165" s="4" t="s">
        <v>15</v>
      </c>
    </row>
    <row r="12166" spans="1:8">
      <c r="A12166" t="n">
        <v>112343</v>
      </c>
      <c r="B12166" s="54" t="n">
        <v>45</v>
      </c>
      <c r="C12166" s="7" t="n">
        <v>9</v>
      </c>
      <c r="D12166" s="7" t="n">
        <v>0.0500000007450581</v>
      </c>
      <c r="E12166" s="7" t="n">
        <v>0.0500000007450581</v>
      </c>
      <c r="F12166" s="7" t="n">
        <v>0.150000005960464</v>
      </c>
    </row>
    <row r="12167" spans="1:8">
      <c r="A12167" t="s">
        <v>4</v>
      </c>
      <c r="B12167" s="4" t="s">
        <v>5</v>
      </c>
      <c r="C12167" s="4" t="s">
        <v>7</v>
      </c>
      <c r="D12167" s="4" t="s">
        <v>10</v>
      </c>
      <c r="E12167" s="4" t="s">
        <v>8</v>
      </c>
    </row>
    <row r="12168" spans="1:8">
      <c r="A12168" t="n">
        <v>112357</v>
      </c>
      <c r="B12168" s="32" t="n">
        <v>51</v>
      </c>
      <c r="C12168" s="7" t="n">
        <v>4</v>
      </c>
      <c r="D12168" s="7" t="n">
        <v>0</v>
      </c>
      <c r="E12168" s="7" t="s">
        <v>1026</v>
      </c>
    </row>
    <row r="12169" spans="1:8">
      <c r="A12169" t="s">
        <v>4</v>
      </c>
      <c r="B12169" s="4" t="s">
        <v>5</v>
      </c>
      <c r="C12169" s="4" t="s">
        <v>10</v>
      </c>
    </row>
    <row r="12170" spans="1:8">
      <c r="A12170" t="n">
        <v>112372</v>
      </c>
      <c r="B12170" s="27" t="n">
        <v>16</v>
      </c>
      <c r="C12170" s="7" t="n">
        <v>0</v>
      </c>
    </row>
    <row r="12171" spans="1:8">
      <c r="A12171" t="s">
        <v>4</v>
      </c>
      <c r="B12171" s="4" t="s">
        <v>5</v>
      </c>
      <c r="C12171" s="4" t="s">
        <v>10</v>
      </c>
      <c r="D12171" s="4" t="s">
        <v>7</v>
      </c>
      <c r="E12171" s="4" t="s">
        <v>16</v>
      </c>
      <c r="F12171" s="4" t="s">
        <v>59</v>
      </c>
      <c r="G12171" s="4" t="s">
        <v>7</v>
      </c>
      <c r="H12171" s="4" t="s">
        <v>7</v>
      </c>
    </row>
    <row r="12172" spans="1:8">
      <c r="A12172" t="n">
        <v>112375</v>
      </c>
      <c r="B12172" s="37" t="n">
        <v>26</v>
      </c>
      <c r="C12172" s="7" t="n">
        <v>0</v>
      </c>
      <c r="D12172" s="7" t="n">
        <v>17</v>
      </c>
      <c r="E12172" s="7" t="n">
        <v>60910</v>
      </c>
      <c r="F12172" s="7" t="s">
        <v>1027</v>
      </c>
      <c r="G12172" s="7" t="n">
        <v>2</v>
      </c>
      <c r="H12172" s="7" t="n">
        <v>0</v>
      </c>
    </row>
    <row r="12173" spans="1:8">
      <c r="A12173" t="s">
        <v>4</v>
      </c>
      <c r="B12173" s="4" t="s">
        <v>5</v>
      </c>
    </row>
    <row r="12174" spans="1:8">
      <c r="A12174" t="n">
        <v>112390</v>
      </c>
      <c r="B12174" s="38" t="n">
        <v>28</v>
      </c>
    </row>
    <row r="12175" spans="1:8">
      <c r="A12175" t="s">
        <v>4</v>
      </c>
      <c r="B12175" s="4" t="s">
        <v>5</v>
      </c>
      <c r="C12175" s="4" t="s">
        <v>7</v>
      </c>
      <c r="D12175" s="4" t="s">
        <v>10</v>
      </c>
      <c r="E12175" s="4" t="s">
        <v>8</v>
      </c>
      <c r="F12175" s="4" t="s">
        <v>8</v>
      </c>
      <c r="G12175" s="4" t="s">
        <v>8</v>
      </c>
      <c r="H12175" s="4" t="s">
        <v>8</v>
      </c>
    </row>
    <row r="12176" spans="1:8">
      <c r="A12176" t="n">
        <v>112391</v>
      </c>
      <c r="B12176" s="32" t="n">
        <v>51</v>
      </c>
      <c r="C12176" s="7" t="n">
        <v>3</v>
      </c>
      <c r="D12176" s="7" t="n">
        <v>5704</v>
      </c>
      <c r="E12176" s="7" t="s">
        <v>411</v>
      </c>
      <c r="F12176" s="7" t="s">
        <v>55</v>
      </c>
      <c r="G12176" s="7" t="s">
        <v>41</v>
      </c>
      <c r="H12176" s="7" t="s">
        <v>42</v>
      </c>
    </row>
    <row r="12177" spans="1:8">
      <c r="A12177" t="s">
        <v>4</v>
      </c>
      <c r="B12177" s="4" t="s">
        <v>5</v>
      </c>
      <c r="C12177" s="4" t="s">
        <v>10</v>
      </c>
      <c r="D12177" s="4" t="s">
        <v>15</v>
      </c>
      <c r="E12177" s="4" t="s">
        <v>15</v>
      </c>
      <c r="F12177" s="4" t="s">
        <v>7</v>
      </c>
    </row>
    <row r="12178" spans="1:8">
      <c r="A12178" t="n">
        <v>112404</v>
      </c>
      <c r="B12178" s="91" t="n">
        <v>52</v>
      </c>
      <c r="C12178" s="7" t="n">
        <v>5704</v>
      </c>
      <c r="D12178" s="7" t="n">
        <v>278.600006103516</v>
      </c>
      <c r="E12178" s="7" t="n">
        <v>10</v>
      </c>
      <c r="F12178" s="7" t="n">
        <v>0</v>
      </c>
    </row>
    <row r="12179" spans="1:8">
      <c r="A12179" t="s">
        <v>4</v>
      </c>
      <c r="B12179" s="4" t="s">
        <v>5</v>
      </c>
      <c r="C12179" s="4" t="s">
        <v>10</v>
      </c>
    </row>
    <row r="12180" spans="1:8">
      <c r="A12180" t="n">
        <v>112416</v>
      </c>
      <c r="B12180" s="65" t="n">
        <v>54</v>
      </c>
      <c r="C12180" s="7" t="n">
        <v>5704</v>
      </c>
    </row>
    <row r="12181" spans="1:8">
      <c r="A12181" t="s">
        <v>4</v>
      </c>
      <c r="B12181" s="4" t="s">
        <v>5</v>
      </c>
      <c r="C12181" s="4" t="s">
        <v>7</v>
      </c>
      <c r="D12181" s="4" t="s">
        <v>10</v>
      </c>
      <c r="E12181" s="4" t="s">
        <v>8</v>
      </c>
    </row>
    <row r="12182" spans="1:8">
      <c r="A12182" t="n">
        <v>112419</v>
      </c>
      <c r="B12182" s="32" t="n">
        <v>51</v>
      </c>
      <c r="C12182" s="7" t="n">
        <v>4</v>
      </c>
      <c r="D12182" s="7" t="n">
        <v>5704</v>
      </c>
      <c r="E12182" s="7" t="s">
        <v>84</v>
      </c>
    </row>
    <row r="12183" spans="1:8">
      <c r="A12183" t="s">
        <v>4</v>
      </c>
      <c r="B12183" s="4" t="s">
        <v>5</v>
      </c>
      <c r="C12183" s="4" t="s">
        <v>10</v>
      </c>
    </row>
    <row r="12184" spans="1:8">
      <c r="A12184" t="n">
        <v>112432</v>
      </c>
      <c r="B12184" s="27" t="n">
        <v>16</v>
      </c>
      <c r="C12184" s="7" t="n">
        <v>0</v>
      </c>
    </row>
    <row r="12185" spans="1:8">
      <c r="A12185" t="s">
        <v>4</v>
      </c>
      <c r="B12185" s="4" t="s">
        <v>5</v>
      </c>
      <c r="C12185" s="4" t="s">
        <v>10</v>
      </c>
      <c r="D12185" s="4" t="s">
        <v>7</v>
      </c>
      <c r="E12185" s="4" t="s">
        <v>16</v>
      </c>
      <c r="F12185" s="4" t="s">
        <v>59</v>
      </c>
      <c r="G12185" s="4" t="s">
        <v>7</v>
      </c>
      <c r="H12185" s="4" t="s">
        <v>7</v>
      </c>
    </row>
    <row r="12186" spans="1:8">
      <c r="A12186" t="n">
        <v>112435</v>
      </c>
      <c r="B12186" s="37" t="n">
        <v>26</v>
      </c>
      <c r="C12186" s="7" t="n">
        <v>5704</v>
      </c>
      <c r="D12186" s="7" t="n">
        <v>17</v>
      </c>
      <c r="E12186" s="7" t="n">
        <v>60911</v>
      </c>
      <c r="F12186" s="7" t="s">
        <v>1028</v>
      </c>
      <c r="G12186" s="7" t="n">
        <v>2</v>
      </c>
      <c r="H12186" s="7" t="n">
        <v>0</v>
      </c>
    </row>
    <row r="12187" spans="1:8">
      <c r="A12187" t="s">
        <v>4</v>
      </c>
      <c r="B12187" s="4" t="s">
        <v>5</v>
      </c>
    </row>
    <row r="12188" spans="1:8">
      <c r="A12188" t="n">
        <v>112475</v>
      </c>
      <c r="B12188" s="38" t="n">
        <v>28</v>
      </c>
    </row>
    <row r="12189" spans="1:8">
      <c r="A12189" t="s">
        <v>4</v>
      </c>
      <c r="B12189" s="4" t="s">
        <v>5</v>
      </c>
      <c r="C12189" s="4" t="s">
        <v>7</v>
      </c>
      <c r="D12189" s="4" t="s">
        <v>10</v>
      </c>
      <c r="E12189" s="4" t="s">
        <v>8</v>
      </c>
    </row>
    <row r="12190" spans="1:8">
      <c r="A12190" t="n">
        <v>112476</v>
      </c>
      <c r="B12190" s="32" t="n">
        <v>51</v>
      </c>
      <c r="C12190" s="7" t="n">
        <v>4</v>
      </c>
      <c r="D12190" s="7" t="n">
        <v>5703</v>
      </c>
      <c r="E12190" s="7" t="s">
        <v>249</v>
      </c>
    </row>
    <row r="12191" spans="1:8">
      <c r="A12191" t="s">
        <v>4</v>
      </c>
      <c r="B12191" s="4" t="s">
        <v>5</v>
      </c>
      <c r="C12191" s="4" t="s">
        <v>10</v>
      </c>
    </row>
    <row r="12192" spans="1:8">
      <c r="A12192" t="n">
        <v>112490</v>
      </c>
      <c r="B12192" s="27" t="n">
        <v>16</v>
      </c>
      <c r="C12192" s="7" t="n">
        <v>0</v>
      </c>
    </row>
    <row r="12193" spans="1:8">
      <c r="A12193" t="s">
        <v>4</v>
      </c>
      <c r="B12193" s="4" t="s">
        <v>5</v>
      </c>
      <c r="C12193" s="4" t="s">
        <v>10</v>
      </c>
      <c r="D12193" s="4" t="s">
        <v>7</v>
      </c>
      <c r="E12193" s="4" t="s">
        <v>16</v>
      </c>
      <c r="F12193" s="4" t="s">
        <v>59</v>
      </c>
      <c r="G12193" s="4" t="s">
        <v>7</v>
      </c>
      <c r="H12193" s="4" t="s">
        <v>7</v>
      </c>
      <c r="I12193" s="4" t="s">
        <v>7</v>
      </c>
      <c r="J12193" s="4" t="s">
        <v>16</v>
      </c>
      <c r="K12193" s="4" t="s">
        <v>59</v>
      </c>
      <c r="L12193" s="4" t="s">
        <v>7</v>
      </c>
      <c r="M12193" s="4" t="s">
        <v>7</v>
      </c>
    </row>
    <row r="12194" spans="1:8">
      <c r="A12194" t="n">
        <v>112493</v>
      </c>
      <c r="B12194" s="37" t="n">
        <v>26</v>
      </c>
      <c r="C12194" s="7" t="n">
        <v>5703</v>
      </c>
      <c r="D12194" s="7" t="n">
        <v>17</v>
      </c>
      <c r="E12194" s="7" t="n">
        <v>60912</v>
      </c>
      <c r="F12194" s="7" t="s">
        <v>1029</v>
      </c>
      <c r="G12194" s="7" t="n">
        <v>2</v>
      </c>
      <c r="H12194" s="7" t="n">
        <v>3</v>
      </c>
      <c r="I12194" s="7" t="n">
        <v>17</v>
      </c>
      <c r="J12194" s="7" t="n">
        <v>60913</v>
      </c>
      <c r="K12194" s="7" t="s">
        <v>1030</v>
      </c>
      <c r="L12194" s="7" t="n">
        <v>2</v>
      </c>
      <c r="M12194" s="7" t="n">
        <v>0</v>
      </c>
    </row>
    <row r="12195" spans="1:8">
      <c r="A12195" t="s">
        <v>4</v>
      </c>
      <c r="B12195" s="4" t="s">
        <v>5</v>
      </c>
    </row>
    <row r="12196" spans="1:8">
      <c r="A12196" t="n">
        <v>112702</v>
      </c>
      <c r="B12196" s="38" t="n">
        <v>28</v>
      </c>
    </row>
    <row r="12197" spans="1:8">
      <c r="A12197" t="s">
        <v>4</v>
      </c>
      <c r="B12197" s="4" t="s">
        <v>5</v>
      </c>
      <c r="C12197" s="4" t="s">
        <v>10</v>
      </c>
      <c r="D12197" s="4" t="s">
        <v>7</v>
      </c>
    </row>
    <row r="12198" spans="1:8">
      <c r="A12198" t="n">
        <v>112703</v>
      </c>
      <c r="B12198" s="40" t="n">
        <v>89</v>
      </c>
      <c r="C12198" s="7" t="n">
        <v>65533</v>
      </c>
      <c r="D12198" s="7" t="n">
        <v>1</v>
      </c>
    </row>
    <row r="12199" spans="1:8">
      <c r="A12199" t="s">
        <v>4</v>
      </c>
      <c r="B12199" s="4" t="s">
        <v>5</v>
      </c>
      <c r="C12199" s="4" t="s">
        <v>7</v>
      </c>
      <c r="D12199" s="4" t="s">
        <v>10</v>
      </c>
      <c r="E12199" s="4" t="s">
        <v>10</v>
      </c>
      <c r="F12199" s="4" t="s">
        <v>7</v>
      </c>
    </row>
    <row r="12200" spans="1:8">
      <c r="A12200" t="n">
        <v>112707</v>
      </c>
      <c r="B12200" s="42" t="n">
        <v>25</v>
      </c>
      <c r="C12200" s="7" t="n">
        <v>1</v>
      </c>
      <c r="D12200" s="7" t="n">
        <v>65535</v>
      </c>
      <c r="E12200" s="7" t="n">
        <v>65535</v>
      </c>
      <c r="F12200" s="7" t="n">
        <v>0</v>
      </c>
    </row>
    <row r="12201" spans="1:8">
      <c r="A12201" t="s">
        <v>4</v>
      </c>
      <c r="B12201" s="4" t="s">
        <v>5</v>
      </c>
      <c r="C12201" s="4" t="s">
        <v>7</v>
      </c>
      <c r="D12201" s="4" t="s">
        <v>10</v>
      </c>
      <c r="E12201" s="4" t="s">
        <v>8</v>
      </c>
      <c r="F12201" s="4" t="s">
        <v>8</v>
      </c>
      <c r="G12201" s="4" t="s">
        <v>8</v>
      </c>
      <c r="H12201" s="4" t="s">
        <v>8</v>
      </c>
    </row>
    <row r="12202" spans="1:8">
      <c r="A12202" t="n">
        <v>112714</v>
      </c>
      <c r="B12202" s="32" t="n">
        <v>51</v>
      </c>
      <c r="C12202" s="7" t="n">
        <v>3</v>
      </c>
      <c r="D12202" s="7" t="n">
        <v>0</v>
      </c>
      <c r="E12202" s="7" t="s">
        <v>39</v>
      </c>
      <c r="F12202" s="7" t="s">
        <v>55</v>
      </c>
      <c r="G12202" s="7" t="s">
        <v>41</v>
      </c>
      <c r="H12202" s="7" t="s">
        <v>42</v>
      </c>
    </row>
    <row r="12203" spans="1:8">
      <c r="A12203" t="s">
        <v>4</v>
      </c>
      <c r="B12203" s="4" t="s">
        <v>5</v>
      </c>
      <c r="C12203" s="4" t="s">
        <v>10</v>
      </c>
      <c r="D12203" s="4" t="s">
        <v>7</v>
      </c>
      <c r="E12203" s="4" t="s">
        <v>15</v>
      </c>
      <c r="F12203" s="4" t="s">
        <v>10</v>
      </c>
    </row>
    <row r="12204" spans="1:8">
      <c r="A12204" t="n">
        <v>112727</v>
      </c>
      <c r="B12204" s="39" t="n">
        <v>59</v>
      </c>
      <c r="C12204" s="7" t="n">
        <v>0</v>
      </c>
      <c r="D12204" s="7" t="n">
        <v>9</v>
      </c>
      <c r="E12204" s="7" t="n">
        <v>0.150000005960464</v>
      </c>
      <c r="F12204" s="7" t="n">
        <v>0</v>
      </c>
    </row>
    <row r="12205" spans="1:8">
      <c r="A12205" t="s">
        <v>4</v>
      </c>
      <c r="B12205" s="4" t="s">
        <v>5</v>
      </c>
      <c r="C12205" s="4" t="s">
        <v>10</v>
      </c>
    </row>
    <row r="12206" spans="1:8">
      <c r="A12206" t="n">
        <v>112737</v>
      </c>
      <c r="B12206" s="27" t="n">
        <v>16</v>
      </c>
      <c r="C12206" s="7" t="n">
        <v>2000</v>
      </c>
    </row>
    <row r="12207" spans="1:8">
      <c r="A12207" t="s">
        <v>4</v>
      </c>
      <c r="B12207" s="4" t="s">
        <v>5</v>
      </c>
      <c r="C12207" s="4" t="s">
        <v>10</v>
      </c>
      <c r="D12207" s="4" t="s">
        <v>7</v>
      </c>
      <c r="E12207" s="4" t="s">
        <v>7</v>
      </c>
      <c r="F12207" s="4" t="s">
        <v>8</v>
      </c>
    </row>
    <row r="12208" spans="1:8">
      <c r="A12208" t="n">
        <v>112740</v>
      </c>
      <c r="B12208" s="23" t="n">
        <v>20</v>
      </c>
      <c r="C12208" s="7" t="n">
        <v>0</v>
      </c>
      <c r="D12208" s="7" t="n">
        <v>2</v>
      </c>
      <c r="E12208" s="7" t="n">
        <v>10</v>
      </c>
      <c r="F12208" s="7" t="s">
        <v>578</v>
      </c>
    </row>
    <row r="12209" spans="1:13">
      <c r="A12209" t="s">
        <v>4</v>
      </c>
      <c r="B12209" s="4" t="s">
        <v>5</v>
      </c>
      <c r="C12209" s="4" t="s">
        <v>7</v>
      </c>
      <c r="D12209" s="4" t="s">
        <v>10</v>
      </c>
      <c r="E12209" s="4" t="s">
        <v>8</v>
      </c>
    </row>
    <row r="12210" spans="1:13">
      <c r="A12210" t="n">
        <v>112760</v>
      </c>
      <c r="B12210" s="32" t="n">
        <v>51</v>
      </c>
      <c r="C12210" s="7" t="n">
        <v>4</v>
      </c>
      <c r="D12210" s="7" t="n">
        <v>0</v>
      </c>
      <c r="E12210" s="7" t="s">
        <v>87</v>
      </c>
    </row>
    <row r="12211" spans="1:13">
      <c r="A12211" t="s">
        <v>4</v>
      </c>
      <c r="B12211" s="4" t="s">
        <v>5</v>
      </c>
      <c r="C12211" s="4" t="s">
        <v>10</v>
      </c>
    </row>
    <row r="12212" spans="1:13">
      <c r="A12212" t="n">
        <v>112774</v>
      </c>
      <c r="B12212" s="27" t="n">
        <v>16</v>
      </c>
      <c r="C12212" s="7" t="n">
        <v>0</v>
      </c>
    </row>
    <row r="12213" spans="1:13">
      <c r="A12213" t="s">
        <v>4</v>
      </c>
      <c r="B12213" s="4" t="s">
        <v>5</v>
      </c>
      <c r="C12213" s="4" t="s">
        <v>10</v>
      </c>
      <c r="D12213" s="4" t="s">
        <v>7</v>
      </c>
      <c r="E12213" s="4" t="s">
        <v>16</v>
      </c>
      <c r="F12213" s="4" t="s">
        <v>59</v>
      </c>
      <c r="G12213" s="4" t="s">
        <v>7</v>
      </c>
      <c r="H12213" s="4" t="s">
        <v>7</v>
      </c>
      <c r="I12213" s="4" t="s">
        <v>7</v>
      </c>
      <c r="J12213" s="4" t="s">
        <v>16</v>
      </c>
      <c r="K12213" s="4" t="s">
        <v>59</v>
      </c>
      <c r="L12213" s="4" t="s">
        <v>7</v>
      </c>
      <c r="M12213" s="4" t="s">
        <v>7</v>
      </c>
      <c r="N12213" s="4" t="s">
        <v>7</v>
      </c>
      <c r="O12213" s="4" t="s">
        <v>16</v>
      </c>
      <c r="P12213" s="4" t="s">
        <v>59</v>
      </c>
      <c r="Q12213" s="4" t="s">
        <v>7</v>
      </c>
      <c r="R12213" s="4" t="s">
        <v>7</v>
      </c>
    </row>
    <row r="12214" spans="1:13">
      <c r="A12214" t="n">
        <v>112777</v>
      </c>
      <c r="B12214" s="37" t="n">
        <v>26</v>
      </c>
      <c r="C12214" s="7" t="n">
        <v>0</v>
      </c>
      <c r="D12214" s="7" t="n">
        <v>17</v>
      </c>
      <c r="E12214" s="7" t="n">
        <v>60914</v>
      </c>
      <c r="F12214" s="7" t="s">
        <v>1031</v>
      </c>
      <c r="G12214" s="7" t="n">
        <v>2</v>
      </c>
      <c r="H12214" s="7" t="n">
        <v>3</v>
      </c>
      <c r="I12214" s="7" t="n">
        <v>17</v>
      </c>
      <c r="J12214" s="7" t="n">
        <v>60915</v>
      </c>
      <c r="K12214" s="7" t="s">
        <v>1032</v>
      </c>
      <c r="L12214" s="7" t="n">
        <v>2</v>
      </c>
      <c r="M12214" s="7" t="n">
        <v>3</v>
      </c>
      <c r="N12214" s="7" t="n">
        <v>17</v>
      </c>
      <c r="O12214" s="7" t="n">
        <v>60916</v>
      </c>
      <c r="P12214" s="7" t="s">
        <v>1033</v>
      </c>
      <c r="Q12214" s="7" t="n">
        <v>2</v>
      </c>
      <c r="R12214" s="7" t="n">
        <v>0</v>
      </c>
    </row>
    <row r="12215" spans="1:13">
      <c r="A12215" t="s">
        <v>4</v>
      </c>
      <c r="B12215" s="4" t="s">
        <v>5</v>
      </c>
    </row>
    <row r="12216" spans="1:13">
      <c r="A12216" t="n">
        <v>112988</v>
      </c>
      <c r="B12216" s="38" t="n">
        <v>28</v>
      </c>
    </row>
    <row r="12217" spans="1:13">
      <c r="A12217" t="s">
        <v>4</v>
      </c>
      <c r="B12217" s="4" t="s">
        <v>5</v>
      </c>
      <c r="C12217" s="4" t="s">
        <v>7</v>
      </c>
      <c r="D12217" s="4" t="s">
        <v>10</v>
      </c>
      <c r="E12217" s="4" t="s">
        <v>8</v>
      </c>
      <c r="F12217" s="4" t="s">
        <v>8</v>
      </c>
      <c r="G12217" s="4" t="s">
        <v>8</v>
      </c>
      <c r="H12217" s="4" t="s">
        <v>8</v>
      </c>
    </row>
    <row r="12218" spans="1:13">
      <c r="A12218" t="n">
        <v>112989</v>
      </c>
      <c r="B12218" s="32" t="n">
        <v>51</v>
      </c>
      <c r="C12218" s="7" t="n">
        <v>3</v>
      </c>
      <c r="D12218" s="7" t="n">
        <v>5704</v>
      </c>
      <c r="E12218" s="7" t="s">
        <v>658</v>
      </c>
      <c r="F12218" s="7" t="s">
        <v>55</v>
      </c>
      <c r="G12218" s="7" t="s">
        <v>41</v>
      </c>
      <c r="H12218" s="7" t="s">
        <v>42</v>
      </c>
    </row>
    <row r="12219" spans="1:13">
      <c r="A12219" t="s">
        <v>4</v>
      </c>
      <c r="B12219" s="4" t="s">
        <v>5</v>
      </c>
      <c r="C12219" s="4" t="s">
        <v>10</v>
      </c>
      <c r="D12219" s="4" t="s">
        <v>10</v>
      </c>
      <c r="E12219" s="4" t="s">
        <v>10</v>
      </c>
    </row>
    <row r="12220" spans="1:13">
      <c r="A12220" t="n">
        <v>113002</v>
      </c>
      <c r="B12220" s="34" t="n">
        <v>61</v>
      </c>
      <c r="C12220" s="7" t="n">
        <v>5704</v>
      </c>
      <c r="D12220" s="7" t="n">
        <v>0</v>
      </c>
      <c r="E12220" s="7" t="n">
        <v>1000</v>
      </c>
    </row>
    <row r="12221" spans="1:13">
      <c r="A12221" t="s">
        <v>4</v>
      </c>
      <c r="B12221" s="4" t="s">
        <v>5</v>
      </c>
      <c r="C12221" s="4" t="s">
        <v>7</v>
      </c>
      <c r="D12221" s="4" t="s">
        <v>10</v>
      </c>
      <c r="E12221" s="4" t="s">
        <v>8</v>
      </c>
    </row>
    <row r="12222" spans="1:13">
      <c r="A12222" t="n">
        <v>113009</v>
      </c>
      <c r="B12222" s="32" t="n">
        <v>51</v>
      </c>
      <c r="C12222" s="7" t="n">
        <v>4</v>
      </c>
      <c r="D12222" s="7" t="n">
        <v>5703</v>
      </c>
      <c r="E12222" s="7" t="s">
        <v>365</v>
      </c>
    </row>
    <row r="12223" spans="1:13">
      <c r="A12223" t="s">
        <v>4</v>
      </c>
      <c r="B12223" s="4" t="s">
        <v>5</v>
      </c>
      <c r="C12223" s="4" t="s">
        <v>10</v>
      </c>
    </row>
    <row r="12224" spans="1:13">
      <c r="A12224" t="n">
        <v>113023</v>
      </c>
      <c r="B12224" s="27" t="n">
        <v>16</v>
      </c>
      <c r="C12224" s="7" t="n">
        <v>0</v>
      </c>
    </row>
    <row r="12225" spans="1:18">
      <c r="A12225" t="s">
        <v>4</v>
      </c>
      <c r="B12225" s="4" t="s">
        <v>5</v>
      </c>
      <c r="C12225" s="4" t="s">
        <v>10</v>
      </c>
      <c r="D12225" s="4" t="s">
        <v>7</v>
      </c>
      <c r="E12225" s="4" t="s">
        <v>16</v>
      </c>
      <c r="F12225" s="4" t="s">
        <v>59</v>
      </c>
      <c r="G12225" s="4" t="s">
        <v>7</v>
      </c>
      <c r="H12225" s="4" t="s">
        <v>7</v>
      </c>
    </row>
    <row r="12226" spans="1:18">
      <c r="A12226" t="n">
        <v>113026</v>
      </c>
      <c r="B12226" s="37" t="n">
        <v>26</v>
      </c>
      <c r="C12226" s="7" t="n">
        <v>5703</v>
      </c>
      <c r="D12226" s="7" t="n">
        <v>17</v>
      </c>
      <c r="E12226" s="7" t="n">
        <v>60917</v>
      </c>
      <c r="F12226" s="7" t="s">
        <v>1034</v>
      </c>
      <c r="G12226" s="7" t="n">
        <v>2</v>
      </c>
      <c r="H12226" s="7" t="n">
        <v>0</v>
      </c>
    </row>
    <row r="12227" spans="1:18">
      <c r="A12227" t="s">
        <v>4</v>
      </c>
      <c r="B12227" s="4" t="s">
        <v>5</v>
      </c>
    </row>
    <row r="12228" spans="1:18">
      <c r="A12228" t="n">
        <v>113044</v>
      </c>
      <c r="B12228" s="38" t="n">
        <v>28</v>
      </c>
    </row>
    <row r="12229" spans="1:18">
      <c r="A12229" t="s">
        <v>4</v>
      </c>
      <c r="B12229" s="4" t="s">
        <v>5</v>
      </c>
      <c r="C12229" s="4" t="s">
        <v>10</v>
      </c>
      <c r="D12229" s="4" t="s">
        <v>7</v>
      </c>
    </row>
    <row r="12230" spans="1:18">
      <c r="A12230" t="n">
        <v>113045</v>
      </c>
      <c r="B12230" s="40" t="n">
        <v>89</v>
      </c>
      <c r="C12230" s="7" t="n">
        <v>65533</v>
      </c>
      <c r="D12230" s="7" t="n">
        <v>1</v>
      </c>
    </row>
    <row r="12231" spans="1:18">
      <c r="A12231" t="s">
        <v>4</v>
      </c>
      <c r="B12231" s="4" t="s">
        <v>5</v>
      </c>
      <c r="C12231" s="4" t="s">
        <v>7</v>
      </c>
      <c r="D12231" s="4" t="s">
        <v>10</v>
      </c>
      <c r="E12231" s="4" t="s">
        <v>10</v>
      </c>
      <c r="F12231" s="4" t="s">
        <v>7</v>
      </c>
    </row>
    <row r="12232" spans="1:18">
      <c r="A12232" t="n">
        <v>113049</v>
      </c>
      <c r="B12232" s="42" t="n">
        <v>25</v>
      </c>
      <c r="C12232" s="7" t="n">
        <v>1</v>
      </c>
      <c r="D12232" s="7" t="n">
        <v>60</v>
      </c>
      <c r="E12232" s="7" t="n">
        <v>640</v>
      </c>
      <c r="F12232" s="7" t="n">
        <v>2</v>
      </c>
    </row>
    <row r="12233" spans="1:18">
      <c r="A12233" t="s">
        <v>4</v>
      </c>
      <c r="B12233" s="4" t="s">
        <v>5</v>
      </c>
      <c r="C12233" s="4" t="s">
        <v>7</v>
      </c>
      <c r="D12233" s="13" t="s">
        <v>12</v>
      </c>
      <c r="E12233" s="4" t="s">
        <v>5</v>
      </c>
      <c r="F12233" s="4" t="s">
        <v>7</v>
      </c>
      <c r="G12233" s="4" t="s">
        <v>10</v>
      </c>
      <c r="H12233" s="13" t="s">
        <v>13</v>
      </c>
      <c r="I12233" s="4" t="s">
        <v>7</v>
      </c>
      <c r="J12233" s="4" t="s">
        <v>11</v>
      </c>
    </row>
    <row r="12234" spans="1:18">
      <c r="A12234" t="n">
        <v>113056</v>
      </c>
      <c r="B12234" s="9" t="n">
        <v>5</v>
      </c>
      <c r="C12234" s="7" t="n">
        <v>28</v>
      </c>
      <c r="D12234" s="13" t="s">
        <v>3</v>
      </c>
      <c r="E12234" s="48" t="n">
        <v>64</v>
      </c>
      <c r="F12234" s="7" t="n">
        <v>5</v>
      </c>
      <c r="G12234" s="7" t="n">
        <v>2</v>
      </c>
      <c r="H12234" s="13" t="s">
        <v>3</v>
      </c>
      <c r="I12234" s="7" t="n">
        <v>1</v>
      </c>
      <c r="J12234" s="10" t="n">
        <f t="normal" ca="1">A12246</f>
        <v>0</v>
      </c>
    </row>
    <row r="12235" spans="1:18">
      <c r="A12235" t="s">
        <v>4</v>
      </c>
      <c r="B12235" s="4" t="s">
        <v>5</v>
      </c>
      <c r="C12235" s="4" t="s">
        <v>7</v>
      </c>
      <c r="D12235" s="4" t="s">
        <v>10</v>
      </c>
      <c r="E12235" s="4" t="s">
        <v>8</v>
      </c>
    </row>
    <row r="12236" spans="1:18">
      <c r="A12236" t="n">
        <v>113067</v>
      </c>
      <c r="B12236" s="32" t="n">
        <v>51</v>
      </c>
      <c r="C12236" s="7" t="n">
        <v>4</v>
      </c>
      <c r="D12236" s="7" t="n">
        <v>2</v>
      </c>
      <c r="E12236" s="7" t="s">
        <v>365</v>
      </c>
    </row>
    <row r="12237" spans="1:18">
      <c r="A12237" t="s">
        <v>4</v>
      </c>
      <c r="B12237" s="4" t="s">
        <v>5</v>
      </c>
      <c r="C12237" s="4" t="s">
        <v>10</v>
      </c>
    </row>
    <row r="12238" spans="1:18">
      <c r="A12238" t="n">
        <v>113081</v>
      </c>
      <c r="B12238" s="27" t="n">
        <v>16</v>
      </c>
      <c r="C12238" s="7" t="n">
        <v>0</v>
      </c>
    </row>
    <row r="12239" spans="1:18">
      <c r="A12239" t="s">
        <v>4</v>
      </c>
      <c r="B12239" s="4" t="s">
        <v>5</v>
      </c>
      <c r="C12239" s="4" t="s">
        <v>10</v>
      </c>
      <c r="D12239" s="4" t="s">
        <v>7</v>
      </c>
      <c r="E12239" s="4" t="s">
        <v>16</v>
      </c>
      <c r="F12239" s="4" t="s">
        <v>59</v>
      </c>
      <c r="G12239" s="4" t="s">
        <v>7</v>
      </c>
      <c r="H12239" s="4" t="s">
        <v>7</v>
      </c>
    </row>
    <row r="12240" spans="1:18">
      <c r="A12240" t="n">
        <v>113084</v>
      </c>
      <c r="B12240" s="37" t="n">
        <v>26</v>
      </c>
      <c r="C12240" s="7" t="n">
        <v>2</v>
      </c>
      <c r="D12240" s="7" t="n">
        <v>17</v>
      </c>
      <c r="E12240" s="7" t="n">
        <v>60918</v>
      </c>
      <c r="F12240" s="7" t="s">
        <v>1035</v>
      </c>
      <c r="G12240" s="7" t="n">
        <v>2</v>
      </c>
      <c r="H12240" s="7" t="n">
        <v>0</v>
      </c>
    </row>
    <row r="12241" spans="1:10">
      <c r="A12241" t="s">
        <v>4</v>
      </c>
      <c r="B12241" s="4" t="s">
        <v>5</v>
      </c>
    </row>
    <row r="12242" spans="1:10">
      <c r="A12242" t="n">
        <v>113112</v>
      </c>
      <c r="B12242" s="38" t="n">
        <v>28</v>
      </c>
    </row>
    <row r="12243" spans="1:10">
      <c r="A12243" t="s">
        <v>4</v>
      </c>
      <c r="B12243" s="4" t="s">
        <v>5</v>
      </c>
      <c r="C12243" s="4" t="s">
        <v>11</v>
      </c>
    </row>
    <row r="12244" spans="1:10">
      <c r="A12244" t="n">
        <v>113113</v>
      </c>
      <c r="B12244" s="12" t="n">
        <v>3</v>
      </c>
      <c r="C12244" s="10" t="n">
        <f t="normal" ca="1">A12304</f>
        <v>0</v>
      </c>
    </row>
    <row r="12245" spans="1:10">
      <c r="A12245" t="s">
        <v>4</v>
      </c>
      <c r="B12245" s="4" t="s">
        <v>5</v>
      </c>
      <c r="C12245" s="4" t="s">
        <v>7</v>
      </c>
      <c r="D12245" s="13" t="s">
        <v>12</v>
      </c>
      <c r="E12245" s="4" t="s">
        <v>5</v>
      </c>
      <c r="F12245" s="4" t="s">
        <v>7</v>
      </c>
      <c r="G12245" s="4" t="s">
        <v>10</v>
      </c>
      <c r="H12245" s="13" t="s">
        <v>13</v>
      </c>
      <c r="I12245" s="4" t="s">
        <v>7</v>
      </c>
      <c r="J12245" s="4" t="s">
        <v>11</v>
      </c>
    </row>
    <row r="12246" spans="1:10">
      <c r="A12246" t="n">
        <v>113118</v>
      </c>
      <c r="B12246" s="9" t="n">
        <v>5</v>
      </c>
      <c r="C12246" s="7" t="n">
        <v>28</v>
      </c>
      <c r="D12246" s="13" t="s">
        <v>3</v>
      </c>
      <c r="E12246" s="48" t="n">
        <v>64</v>
      </c>
      <c r="F12246" s="7" t="n">
        <v>5</v>
      </c>
      <c r="G12246" s="7" t="n">
        <v>1</v>
      </c>
      <c r="H12246" s="13" t="s">
        <v>3</v>
      </c>
      <c r="I12246" s="7" t="n">
        <v>1</v>
      </c>
      <c r="J12246" s="10" t="n">
        <f t="normal" ca="1">A12258</f>
        <v>0</v>
      </c>
    </row>
    <row r="12247" spans="1:10">
      <c r="A12247" t="s">
        <v>4</v>
      </c>
      <c r="B12247" s="4" t="s">
        <v>5</v>
      </c>
      <c r="C12247" s="4" t="s">
        <v>7</v>
      </c>
      <c r="D12247" s="4" t="s">
        <v>10</v>
      </c>
      <c r="E12247" s="4" t="s">
        <v>8</v>
      </c>
    </row>
    <row r="12248" spans="1:10">
      <c r="A12248" t="n">
        <v>113129</v>
      </c>
      <c r="B12248" s="32" t="n">
        <v>51</v>
      </c>
      <c r="C12248" s="7" t="n">
        <v>4</v>
      </c>
      <c r="D12248" s="7" t="n">
        <v>1</v>
      </c>
      <c r="E12248" s="7" t="s">
        <v>365</v>
      </c>
    </row>
    <row r="12249" spans="1:10">
      <c r="A12249" t="s">
        <v>4</v>
      </c>
      <c r="B12249" s="4" t="s">
        <v>5</v>
      </c>
      <c r="C12249" s="4" t="s">
        <v>10</v>
      </c>
    </row>
    <row r="12250" spans="1:10">
      <c r="A12250" t="n">
        <v>113143</v>
      </c>
      <c r="B12250" s="27" t="n">
        <v>16</v>
      </c>
      <c r="C12250" s="7" t="n">
        <v>0</v>
      </c>
    </row>
    <row r="12251" spans="1:10">
      <c r="A12251" t="s">
        <v>4</v>
      </c>
      <c r="B12251" s="4" t="s">
        <v>5</v>
      </c>
      <c r="C12251" s="4" t="s">
        <v>10</v>
      </c>
      <c r="D12251" s="4" t="s">
        <v>7</v>
      </c>
      <c r="E12251" s="4" t="s">
        <v>16</v>
      </c>
      <c r="F12251" s="4" t="s">
        <v>59</v>
      </c>
      <c r="G12251" s="4" t="s">
        <v>7</v>
      </c>
      <c r="H12251" s="4" t="s">
        <v>7</v>
      </c>
    </row>
    <row r="12252" spans="1:10">
      <c r="A12252" t="n">
        <v>113146</v>
      </c>
      <c r="B12252" s="37" t="n">
        <v>26</v>
      </c>
      <c r="C12252" s="7" t="n">
        <v>1</v>
      </c>
      <c r="D12252" s="7" t="n">
        <v>17</v>
      </c>
      <c r="E12252" s="7" t="n">
        <v>60919</v>
      </c>
      <c r="F12252" s="7" t="s">
        <v>1035</v>
      </c>
      <c r="G12252" s="7" t="n">
        <v>2</v>
      </c>
      <c r="H12252" s="7" t="n">
        <v>0</v>
      </c>
    </row>
    <row r="12253" spans="1:10">
      <c r="A12253" t="s">
        <v>4</v>
      </c>
      <c r="B12253" s="4" t="s">
        <v>5</v>
      </c>
    </row>
    <row r="12254" spans="1:10">
      <c r="A12254" t="n">
        <v>113174</v>
      </c>
      <c r="B12254" s="38" t="n">
        <v>28</v>
      </c>
    </row>
    <row r="12255" spans="1:10">
      <c r="A12255" t="s">
        <v>4</v>
      </c>
      <c r="B12255" s="4" t="s">
        <v>5</v>
      </c>
      <c r="C12255" s="4" t="s">
        <v>11</v>
      </c>
    </row>
    <row r="12256" spans="1:10">
      <c r="A12256" t="n">
        <v>113175</v>
      </c>
      <c r="B12256" s="12" t="n">
        <v>3</v>
      </c>
      <c r="C12256" s="10" t="n">
        <f t="normal" ca="1">A12304</f>
        <v>0</v>
      </c>
    </row>
    <row r="12257" spans="1:10">
      <c r="A12257" t="s">
        <v>4</v>
      </c>
      <c r="B12257" s="4" t="s">
        <v>5</v>
      </c>
      <c r="C12257" s="4" t="s">
        <v>7</v>
      </c>
      <c r="D12257" s="13" t="s">
        <v>12</v>
      </c>
      <c r="E12257" s="4" t="s">
        <v>5</v>
      </c>
      <c r="F12257" s="4" t="s">
        <v>7</v>
      </c>
      <c r="G12257" s="4" t="s">
        <v>10</v>
      </c>
      <c r="H12257" s="13" t="s">
        <v>13</v>
      </c>
      <c r="I12257" s="4" t="s">
        <v>7</v>
      </c>
      <c r="J12257" s="4" t="s">
        <v>11</v>
      </c>
    </row>
    <row r="12258" spans="1:10">
      <c r="A12258" t="n">
        <v>113180</v>
      </c>
      <c r="B12258" s="9" t="n">
        <v>5</v>
      </c>
      <c r="C12258" s="7" t="n">
        <v>28</v>
      </c>
      <c r="D12258" s="13" t="s">
        <v>3</v>
      </c>
      <c r="E12258" s="48" t="n">
        <v>64</v>
      </c>
      <c r="F12258" s="7" t="n">
        <v>5</v>
      </c>
      <c r="G12258" s="7" t="n">
        <v>4</v>
      </c>
      <c r="H12258" s="13" t="s">
        <v>3</v>
      </c>
      <c r="I12258" s="7" t="n">
        <v>1</v>
      </c>
      <c r="J12258" s="10" t="n">
        <f t="normal" ca="1">A12270</f>
        <v>0</v>
      </c>
    </row>
    <row r="12259" spans="1:10">
      <c r="A12259" t="s">
        <v>4</v>
      </c>
      <c r="B12259" s="4" t="s">
        <v>5</v>
      </c>
      <c r="C12259" s="4" t="s">
        <v>7</v>
      </c>
      <c r="D12259" s="4" t="s">
        <v>10</v>
      </c>
      <c r="E12259" s="4" t="s">
        <v>8</v>
      </c>
    </row>
    <row r="12260" spans="1:10">
      <c r="A12260" t="n">
        <v>113191</v>
      </c>
      <c r="B12260" s="32" t="n">
        <v>51</v>
      </c>
      <c r="C12260" s="7" t="n">
        <v>4</v>
      </c>
      <c r="D12260" s="7" t="n">
        <v>4</v>
      </c>
      <c r="E12260" s="7" t="s">
        <v>365</v>
      </c>
    </row>
    <row r="12261" spans="1:10">
      <c r="A12261" t="s">
        <v>4</v>
      </c>
      <c r="B12261" s="4" t="s">
        <v>5</v>
      </c>
      <c r="C12261" s="4" t="s">
        <v>10</v>
      </c>
    </row>
    <row r="12262" spans="1:10">
      <c r="A12262" t="n">
        <v>113205</v>
      </c>
      <c r="B12262" s="27" t="n">
        <v>16</v>
      </c>
      <c r="C12262" s="7" t="n">
        <v>0</v>
      </c>
    </row>
    <row r="12263" spans="1:10">
      <c r="A12263" t="s">
        <v>4</v>
      </c>
      <c r="B12263" s="4" t="s">
        <v>5</v>
      </c>
      <c r="C12263" s="4" t="s">
        <v>10</v>
      </c>
      <c r="D12263" s="4" t="s">
        <v>7</v>
      </c>
      <c r="E12263" s="4" t="s">
        <v>16</v>
      </c>
      <c r="F12263" s="4" t="s">
        <v>59</v>
      </c>
      <c r="G12263" s="4" t="s">
        <v>7</v>
      </c>
      <c r="H12263" s="4" t="s">
        <v>7</v>
      </c>
    </row>
    <row r="12264" spans="1:10">
      <c r="A12264" t="n">
        <v>113208</v>
      </c>
      <c r="B12264" s="37" t="n">
        <v>26</v>
      </c>
      <c r="C12264" s="7" t="n">
        <v>4</v>
      </c>
      <c r="D12264" s="7" t="n">
        <v>17</v>
      </c>
      <c r="E12264" s="7" t="n">
        <v>60920</v>
      </c>
      <c r="F12264" s="7" t="s">
        <v>1035</v>
      </c>
      <c r="G12264" s="7" t="n">
        <v>2</v>
      </c>
      <c r="H12264" s="7" t="n">
        <v>0</v>
      </c>
    </row>
    <row r="12265" spans="1:10">
      <c r="A12265" t="s">
        <v>4</v>
      </c>
      <c r="B12265" s="4" t="s">
        <v>5</v>
      </c>
    </row>
    <row r="12266" spans="1:10">
      <c r="A12266" t="n">
        <v>113236</v>
      </c>
      <c r="B12266" s="38" t="n">
        <v>28</v>
      </c>
    </row>
    <row r="12267" spans="1:10">
      <c r="A12267" t="s">
        <v>4</v>
      </c>
      <c r="B12267" s="4" t="s">
        <v>5</v>
      </c>
      <c r="C12267" s="4" t="s">
        <v>11</v>
      </c>
    </row>
    <row r="12268" spans="1:10">
      <c r="A12268" t="n">
        <v>113237</v>
      </c>
      <c r="B12268" s="12" t="n">
        <v>3</v>
      </c>
      <c r="C12268" s="10" t="n">
        <f t="normal" ca="1">A12304</f>
        <v>0</v>
      </c>
    </row>
    <row r="12269" spans="1:10">
      <c r="A12269" t="s">
        <v>4</v>
      </c>
      <c r="B12269" s="4" t="s">
        <v>5</v>
      </c>
      <c r="C12269" s="4" t="s">
        <v>7</v>
      </c>
      <c r="D12269" s="13" t="s">
        <v>12</v>
      </c>
      <c r="E12269" s="4" t="s">
        <v>5</v>
      </c>
      <c r="F12269" s="4" t="s">
        <v>7</v>
      </c>
      <c r="G12269" s="4" t="s">
        <v>10</v>
      </c>
      <c r="H12269" s="13" t="s">
        <v>13</v>
      </c>
      <c r="I12269" s="4" t="s">
        <v>7</v>
      </c>
      <c r="J12269" s="4" t="s">
        <v>11</v>
      </c>
    </row>
    <row r="12270" spans="1:10">
      <c r="A12270" t="n">
        <v>113242</v>
      </c>
      <c r="B12270" s="9" t="n">
        <v>5</v>
      </c>
      <c r="C12270" s="7" t="n">
        <v>28</v>
      </c>
      <c r="D12270" s="13" t="s">
        <v>3</v>
      </c>
      <c r="E12270" s="48" t="n">
        <v>64</v>
      </c>
      <c r="F12270" s="7" t="n">
        <v>5</v>
      </c>
      <c r="G12270" s="7" t="n">
        <v>3</v>
      </c>
      <c r="H12270" s="13" t="s">
        <v>3</v>
      </c>
      <c r="I12270" s="7" t="n">
        <v>1</v>
      </c>
      <c r="J12270" s="10" t="n">
        <f t="normal" ca="1">A12282</f>
        <v>0</v>
      </c>
    </row>
    <row r="12271" spans="1:10">
      <c r="A12271" t="s">
        <v>4</v>
      </c>
      <c r="B12271" s="4" t="s">
        <v>5</v>
      </c>
      <c r="C12271" s="4" t="s">
        <v>7</v>
      </c>
      <c r="D12271" s="4" t="s">
        <v>10</v>
      </c>
      <c r="E12271" s="4" t="s">
        <v>8</v>
      </c>
    </row>
    <row r="12272" spans="1:10">
      <c r="A12272" t="n">
        <v>113253</v>
      </c>
      <c r="B12272" s="32" t="n">
        <v>51</v>
      </c>
      <c r="C12272" s="7" t="n">
        <v>4</v>
      </c>
      <c r="D12272" s="7" t="n">
        <v>3</v>
      </c>
      <c r="E12272" s="7" t="s">
        <v>365</v>
      </c>
    </row>
    <row r="12273" spans="1:10">
      <c r="A12273" t="s">
        <v>4</v>
      </c>
      <c r="B12273" s="4" t="s">
        <v>5</v>
      </c>
      <c r="C12273" s="4" t="s">
        <v>10</v>
      </c>
    </row>
    <row r="12274" spans="1:10">
      <c r="A12274" t="n">
        <v>113267</v>
      </c>
      <c r="B12274" s="27" t="n">
        <v>16</v>
      </c>
      <c r="C12274" s="7" t="n">
        <v>0</v>
      </c>
    </row>
    <row r="12275" spans="1:10">
      <c r="A12275" t="s">
        <v>4</v>
      </c>
      <c r="B12275" s="4" t="s">
        <v>5</v>
      </c>
      <c r="C12275" s="4" t="s">
        <v>10</v>
      </c>
      <c r="D12275" s="4" t="s">
        <v>7</v>
      </c>
      <c r="E12275" s="4" t="s">
        <v>16</v>
      </c>
      <c r="F12275" s="4" t="s">
        <v>59</v>
      </c>
      <c r="G12275" s="4" t="s">
        <v>7</v>
      </c>
      <c r="H12275" s="4" t="s">
        <v>7</v>
      </c>
    </row>
    <row r="12276" spans="1:10">
      <c r="A12276" t="n">
        <v>113270</v>
      </c>
      <c r="B12276" s="37" t="n">
        <v>26</v>
      </c>
      <c r="C12276" s="7" t="n">
        <v>3</v>
      </c>
      <c r="D12276" s="7" t="n">
        <v>17</v>
      </c>
      <c r="E12276" s="7" t="n">
        <v>60921</v>
      </c>
      <c r="F12276" s="7" t="s">
        <v>1035</v>
      </c>
      <c r="G12276" s="7" t="n">
        <v>2</v>
      </c>
      <c r="H12276" s="7" t="n">
        <v>0</v>
      </c>
    </row>
    <row r="12277" spans="1:10">
      <c r="A12277" t="s">
        <v>4</v>
      </c>
      <c r="B12277" s="4" t="s">
        <v>5</v>
      </c>
    </row>
    <row r="12278" spans="1:10">
      <c r="A12278" t="n">
        <v>113298</v>
      </c>
      <c r="B12278" s="38" t="n">
        <v>28</v>
      </c>
    </row>
    <row r="12279" spans="1:10">
      <c r="A12279" t="s">
        <v>4</v>
      </c>
      <c r="B12279" s="4" t="s">
        <v>5</v>
      </c>
      <c r="C12279" s="4" t="s">
        <v>11</v>
      </c>
    </row>
    <row r="12280" spans="1:10">
      <c r="A12280" t="n">
        <v>113299</v>
      </c>
      <c r="B12280" s="12" t="n">
        <v>3</v>
      </c>
      <c r="C12280" s="10" t="n">
        <f t="normal" ca="1">A12304</f>
        <v>0</v>
      </c>
    </row>
    <row r="12281" spans="1:10">
      <c r="A12281" t="s">
        <v>4</v>
      </c>
      <c r="B12281" s="4" t="s">
        <v>5</v>
      </c>
      <c r="C12281" s="4" t="s">
        <v>7</v>
      </c>
      <c r="D12281" s="13" t="s">
        <v>12</v>
      </c>
      <c r="E12281" s="4" t="s">
        <v>5</v>
      </c>
      <c r="F12281" s="4" t="s">
        <v>7</v>
      </c>
      <c r="G12281" s="4" t="s">
        <v>10</v>
      </c>
      <c r="H12281" s="13" t="s">
        <v>13</v>
      </c>
      <c r="I12281" s="4" t="s">
        <v>7</v>
      </c>
      <c r="J12281" s="4" t="s">
        <v>11</v>
      </c>
    </row>
    <row r="12282" spans="1:10">
      <c r="A12282" t="n">
        <v>113304</v>
      </c>
      <c r="B12282" s="9" t="n">
        <v>5</v>
      </c>
      <c r="C12282" s="7" t="n">
        <v>28</v>
      </c>
      <c r="D12282" s="13" t="s">
        <v>3</v>
      </c>
      <c r="E12282" s="48" t="n">
        <v>64</v>
      </c>
      <c r="F12282" s="7" t="n">
        <v>5</v>
      </c>
      <c r="G12282" s="7" t="n">
        <v>7</v>
      </c>
      <c r="H12282" s="13" t="s">
        <v>3</v>
      </c>
      <c r="I12282" s="7" t="n">
        <v>1</v>
      </c>
      <c r="J12282" s="10" t="n">
        <f t="normal" ca="1">A12294</f>
        <v>0</v>
      </c>
    </row>
    <row r="12283" spans="1:10">
      <c r="A12283" t="s">
        <v>4</v>
      </c>
      <c r="B12283" s="4" t="s">
        <v>5</v>
      </c>
      <c r="C12283" s="4" t="s">
        <v>7</v>
      </c>
      <c r="D12283" s="4" t="s">
        <v>10</v>
      </c>
      <c r="E12283" s="4" t="s">
        <v>8</v>
      </c>
    </row>
    <row r="12284" spans="1:10">
      <c r="A12284" t="n">
        <v>113315</v>
      </c>
      <c r="B12284" s="32" t="n">
        <v>51</v>
      </c>
      <c r="C12284" s="7" t="n">
        <v>4</v>
      </c>
      <c r="D12284" s="7" t="n">
        <v>7</v>
      </c>
      <c r="E12284" s="7" t="s">
        <v>365</v>
      </c>
    </row>
    <row r="12285" spans="1:10">
      <c r="A12285" t="s">
        <v>4</v>
      </c>
      <c r="B12285" s="4" t="s">
        <v>5</v>
      </c>
      <c r="C12285" s="4" t="s">
        <v>10</v>
      </c>
    </row>
    <row r="12286" spans="1:10">
      <c r="A12286" t="n">
        <v>113329</v>
      </c>
      <c r="B12286" s="27" t="n">
        <v>16</v>
      </c>
      <c r="C12286" s="7" t="n">
        <v>0</v>
      </c>
    </row>
    <row r="12287" spans="1:10">
      <c r="A12287" t="s">
        <v>4</v>
      </c>
      <c r="B12287" s="4" t="s">
        <v>5</v>
      </c>
      <c r="C12287" s="4" t="s">
        <v>10</v>
      </c>
      <c r="D12287" s="4" t="s">
        <v>7</v>
      </c>
      <c r="E12287" s="4" t="s">
        <v>16</v>
      </c>
      <c r="F12287" s="4" t="s">
        <v>59</v>
      </c>
      <c r="G12287" s="4" t="s">
        <v>7</v>
      </c>
      <c r="H12287" s="4" t="s">
        <v>7</v>
      </c>
    </row>
    <row r="12288" spans="1:10">
      <c r="A12288" t="n">
        <v>113332</v>
      </c>
      <c r="B12288" s="37" t="n">
        <v>26</v>
      </c>
      <c r="C12288" s="7" t="n">
        <v>7</v>
      </c>
      <c r="D12288" s="7" t="n">
        <v>17</v>
      </c>
      <c r="E12288" s="7" t="n">
        <v>60922</v>
      </c>
      <c r="F12288" s="7" t="s">
        <v>1036</v>
      </c>
      <c r="G12288" s="7" t="n">
        <v>2</v>
      </c>
      <c r="H12288" s="7" t="n">
        <v>0</v>
      </c>
    </row>
    <row r="12289" spans="1:10">
      <c r="A12289" t="s">
        <v>4</v>
      </c>
      <c r="B12289" s="4" t="s">
        <v>5</v>
      </c>
    </row>
    <row r="12290" spans="1:10">
      <c r="A12290" t="n">
        <v>113355</v>
      </c>
      <c r="B12290" s="38" t="n">
        <v>28</v>
      </c>
    </row>
    <row r="12291" spans="1:10">
      <c r="A12291" t="s">
        <v>4</v>
      </c>
      <c r="B12291" s="4" t="s">
        <v>5</v>
      </c>
      <c r="C12291" s="4" t="s">
        <v>11</v>
      </c>
    </row>
    <row r="12292" spans="1:10">
      <c r="A12292" t="n">
        <v>113356</v>
      </c>
      <c r="B12292" s="12" t="n">
        <v>3</v>
      </c>
      <c r="C12292" s="10" t="n">
        <f t="normal" ca="1">A12304</f>
        <v>0</v>
      </c>
    </row>
    <row r="12293" spans="1:10">
      <c r="A12293" t="s">
        <v>4</v>
      </c>
      <c r="B12293" s="4" t="s">
        <v>5</v>
      </c>
      <c r="C12293" s="4" t="s">
        <v>7</v>
      </c>
      <c r="D12293" s="13" t="s">
        <v>12</v>
      </c>
      <c r="E12293" s="4" t="s">
        <v>5</v>
      </c>
      <c r="F12293" s="4" t="s">
        <v>7</v>
      </c>
      <c r="G12293" s="4" t="s">
        <v>10</v>
      </c>
      <c r="H12293" s="13" t="s">
        <v>13</v>
      </c>
      <c r="I12293" s="4" t="s">
        <v>7</v>
      </c>
      <c r="J12293" s="4" t="s">
        <v>11</v>
      </c>
    </row>
    <row r="12294" spans="1:10">
      <c r="A12294" t="n">
        <v>113361</v>
      </c>
      <c r="B12294" s="9" t="n">
        <v>5</v>
      </c>
      <c r="C12294" s="7" t="n">
        <v>28</v>
      </c>
      <c r="D12294" s="13" t="s">
        <v>3</v>
      </c>
      <c r="E12294" s="48" t="n">
        <v>64</v>
      </c>
      <c r="F12294" s="7" t="n">
        <v>5</v>
      </c>
      <c r="G12294" s="7" t="n">
        <v>5</v>
      </c>
      <c r="H12294" s="13" t="s">
        <v>3</v>
      </c>
      <c r="I12294" s="7" t="n">
        <v>1</v>
      </c>
      <c r="J12294" s="10" t="n">
        <f t="normal" ca="1">A12304</f>
        <v>0</v>
      </c>
    </row>
    <row r="12295" spans="1:10">
      <c r="A12295" t="s">
        <v>4</v>
      </c>
      <c r="B12295" s="4" t="s">
        <v>5</v>
      </c>
      <c r="C12295" s="4" t="s">
        <v>7</v>
      </c>
      <c r="D12295" s="4" t="s">
        <v>10</v>
      </c>
      <c r="E12295" s="4" t="s">
        <v>8</v>
      </c>
    </row>
    <row r="12296" spans="1:10">
      <c r="A12296" t="n">
        <v>113372</v>
      </c>
      <c r="B12296" s="32" t="n">
        <v>51</v>
      </c>
      <c r="C12296" s="7" t="n">
        <v>4</v>
      </c>
      <c r="D12296" s="7" t="n">
        <v>5</v>
      </c>
      <c r="E12296" s="7" t="s">
        <v>365</v>
      </c>
    </row>
    <row r="12297" spans="1:10">
      <c r="A12297" t="s">
        <v>4</v>
      </c>
      <c r="B12297" s="4" t="s">
        <v>5</v>
      </c>
      <c r="C12297" s="4" t="s">
        <v>10</v>
      </c>
    </row>
    <row r="12298" spans="1:10">
      <c r="A12298" t="n">
        <v>113386</v>
      </c>
      <c r="B12298" s="27" t="n">
        <v>16</v>
      </c>
      <c r="C12298" s="7" t="n">
        <v>0</v>
      </c>
    </row>
    <row r="12299" spans="1:10">
      <c r="A12299" t="s">
        <v>4</v>
      </c>
      <c r="B12299" s="4" t="s">
        <v>5</v>
      </c>
      <c r="C12299" s="4" t="s">
        <v>10</v>
      </c>
      <c r="D12299" s="4" t="s">
        <v>7</v>
      </c>
      <c r="E12299" s="4" t="s">
        <v>16</v>
      </c>
      <c r="F12299" s="4" t="s">
        <v>59</v>
      </c>
      <c r="G12299" s="4" t="s">
        <v>7</v>
      </c>
      <c r="H12299" s="4" t="s">
        <v>7</v>
      </c>
    </row>
    <row r="12300" spans="1:10">
      <c r="A12300" t="n">
        <v>113389</v>
      </c>
      <c r="B12300" s="37" t="n">
        <v>26</v>
      </c>
      <c r="C12300" s="7" t="n">
        <v>5</v>
      </c>
      <c r="D12300" s="7" t="n">
        <v>17</v>
      </c>
      <c r="E12300" s="7" t="n">
        <v>60923</v>
      </c>
      <c r="F12300" s="7" t="s">
        <v>1035</v>
      </c>
      <c r="G12300" s="7" t="n">
        <v>2</v>
      </c>
      <c r="H12300" s="7" t="n">
        <v>0</v>
      </c>
    </row>
    <row r="12301" spans="1:10">
      <c r="A12301" t="s">
        <v>4</v>
      </c>
      <c r="B12301" s="4" t="s">
        <v>5</v>
      </c>
    </row>
    <row r="12302" spans="1:10">
      <c r="A12302" t="n">
        <v>113417</v>
      </c>
      <c r="B12302" s="38" t="n">
        <v>28</v>
      </c>
    </row>
    <row r="12303" spans="1:10">
      <c r="A12303" t="s">
        <v>4</v>
      </c>
      <c r="B12303" s="4" t="s">
        <v>5</v>
      </c>
      <c r="C12303" s="4" t="s">
        <v>10</v>
      </c>
      <c r="D12303" s="4" t="s">
        <v>7</v>
      </c>
    </row>
    <row r="12304" spans="1:10">
      <c r="A12304" t="n">
        <v>113418</v>
      </c>
      <c r="B12304" s="40" t="n">
        <v>89</v>
      </c>
      <c r="C12304" s="7" t="n">
        <v>65533</v>
      </c>
      <c r="D12304" s="7" t="n">
        <v>1</v>
      </c>
    </row>
    <row r="12305" spans="1:10">
      <c r="A12305" t="s">
        <v>4</v>
      </c>
      <c r="B12305" s="4" t="s">
        <v>5</v>
      </c>
      <c r="C12305" s="4" t="s">
        <v>7</v>
      </c>
      <c r="D12305" s="4" t="s">
        <v>10</v>
      </c>
      <c r="E12305" s="4" t="s">
        <v>10</v>
      </c>
      <c r="F12305" s="4" t="s">
        <v>7</v>
      </c>
    </row>
    <row r="12306" spans="1:10">
      <c r="A12306" t="n">
        <v>113422</v>
      </c>
      <c r="B12306" s="42" t="n">
        <v>25</v>
      </c>
      <c r="C12306" s="7" t="n">
        <v>1</v>
      </c>
      <c r="D12306" s="7" t="n">
        <v>65535</v>
      </c>
      <c r="E12306" s="7" t="n">
        <v>65535</v>
      </c>
      <c r="F12306" s="7" t="n">
        <v>0</v>
      </c>
    </row>
    <row r="12307" spans="1:10">
      <c r="A12307" t="s">
        <v>4</v>
      </c>
      <c r="B12307" s="4" t="s">
        <v>5</v>
      </c>
      <c r="C12307" s="4" t="s">
        <v>7</v>
      </c>
      <c r="D12307" s="4" t="s">
        <v>10</v>
      </c>
      <c r="E12307" s="4" t="s">
        <v>15</v>
      </c>
    </row>
    <row r="12308" spans="1:10">
      <c r="A12308" t="n">
        <v>113429</v>
      </c>
      <c r="B12308" s="41" t="n">
        <v>58</v>
      </c>
      <c r="C12308" s="7" t="n">
        <v>101</v>
      </c>
      <c r="D12308" s="7" t="n">
        <v>500</v>
      </c>
      <c r="E12308" s="7" t="n">
        <v>1</v>
      </c>
    </row>
    <row r="12309" spans="1:10">
      <c r="A12309" t="s">
        <v>4</v>
      </c>
      <c r="B12309" s="4" t="s">
        <v>5</v>
      </c>
      <c r="C12309" s="4" t="s">
        <v>7</v>
      </c>
      <c r="D12309" s="4" t="s">
        <v>10</v>
      </c>
    </row>
    <row r="12310" spans="1:10">
      <c r="A12310" t="n">
        <v>113437</v>
      </c>
      <c r="B12310" s="41" t="n">
        <v>58</v>
      </c>
      <c r="C12310" s="7" t="n">
        <v>254</v>
      </c>
      <c r="D12310" s="7" t="n">
        <v>0</v>
      </c>
    </row>
    <row r="12311" spans="1:10">
      <c r="A12311" t="s">
        <v>4</v>
      </c>
      <c r="B12311" s="4" t="s">
        <v>5</v>
      </c>
      <c r="C12311" s="4" t="s">
        <v>7</v>
      </c>
    </row>
    <row r="12312" spans="1:10">
      <c r="A12312" t="n">
        <v>113441</v>
      </c>
      <c r="B12312" s="54" t="n">
        <v>45</v>
      </c>
      <c r="C12312" s="7" t="n">
        <v>0</v>
      </c>
    </row>
    <row r="12313" spans="1:10">
      <c r="A12313" t="s">
        <v>4</v>
      </c>
      <c r="B12313" s="4" t="s">
        <v>5</v>
      </c>
      <c r="C12313" s="4" t="s">
        <v>7</v>
      </c>
      <c r="D12313" s="4" t="s">
        <v>7</v>
      </c>
      <c r="E12313" s="4" t="s">
        <v>15</v>
      </c>
      <c r="F12313" s="4" t="s">
        <v>15</v>
      </c>
      <c r="G12313" s="4" t="s">
        <v>15</v>
      </c>
      <c r="H12313" s="4" t="s">
        <v>10</v>
      </c>
    </row>
    <row r="12314" spans="1:10">
      <c r="A12314" t="n">
        <v>113443</v>
      </c>
      <c r="B12314" s="54" t="n">
        <v>45</v>
      </c>
      <c r="C12314" s="7" t="n">
        <v>2</v>
      </c>
      <c r="D12314" s="7" t="n">
        <v>3</v>
      </c>
      <c r="E12314" s="7" t="n">
        <v>10.960000038147</v>
      </c>
      <c r="F12314" s="7" t="n">
        <v>1.45000004768372</v>
      </c>
      <c r="G12314" s="7" t="n">
        <v>4.48999977111816</v>
      </c>
      <c r="H12314" s="7" t="n">
        <v>0</v>
      </c>
    </row>
    <row r="12315" spans="1:10">
      <c r="A12315" t="s">
        <v>4</v>
      </c>
      <c r="B12315" s="4" t="s">
        <v>5</v>
      </c>
      <c r="C12315" s="4" t="s">
        <v>7</v>
      </c>
      <c r="D12315" s="4" t="s">
        <v>7</v>
      </c>
      <c r="E12315" s="4" t="s">
        <v>15</v>
      </c>
      <c r="F12315" s="4" t="s">
        <v>15</v>
      </c>
      <c r="G12315" s="4" t="s">
        <v>15</v>
      </c>
      <c r="H12315" s="4" t="s">
        <v>10</v>
      </c>
      <c r="I12315" s="4" t="s">
        <v>7</v>
      </c>
    </row>
    <row r="12316" spans="1:10">
      <c r="A12316" t="n">
        <v>113460</v>
      </c>
      <c r="B12316" s="54" t="n">
        <v>45</v>
      </c>
      <c r="C12316" s="7" t="n">
        <v>4</v>
      </c>
      <c r="D12316" s="7" t="n">
        <v>3</v>
      </c>
      <c r="E12316" s="7" t="n">
        <v>1.11000001430511</v>
      </c>
      <c r="F12316" s="7" t="n">
        <v>195.389999389648</v>
      </c>
      <c r="G12316" s="7" t="n">
        <v>0</v>
      </c>
      <c r="H12316" s="7" t="n">
        <v>0</v>
      </c>
      <c r="I12316" s="7" t="n">
        <v>0</v>
      </c>
    </row>
    <row r="12317" spans="1:10">
      <c r="A12317" t="s">
        <v>4</v>
      </c>
      <c r="B12317" s="4" t="s">
        <v>5</v>
      </c>
      <c r="C12317" s="4" t="s">
        <v>7</v>
      </c>
      <c r="D12317" s="4" t="s">
        <v>7</v>
      </c>
      <c r="E12317" s="4" t="s">
        <v>15</v>
      </c>
      <c r="F12317" s="4" t="s">
        <v>10</v>
      </c>
    </row>
    <row r="12318" spans="1:10">
      <c r="A12318" t="n">
        <v>113478</v>
      </c>
      <c r="B12318" s="54" t="n">
        <v>45</v>
      </c>
      <c r="C12318" s="7" t="n">
        <v>5</v>
      </c>
      <c r="D12318" s="7" t="n">
        <v>3</v>
      </c>
      <c r="E12318" s="7" t="n">
        <v>1.89999997615814</v>
      </c>
      <c r="F12318" s="7" t="n">
        <v>0</v>
      </c>
    </row>
    <row r="12319" spans="1:10">
      <c r="A12319" t="s">
        <v>4</v>
      </c>
      <c r="B12319" s="4" t="s">
        <v>5</v>
      </c>
      <c r="C12319" s="4" t="s">
        <v>7</v>
      </c>
      <c r="D12319" s="4" t="s">
        <v>7</v>
      </c>
      <c r="E12319" s="4" t="s">
        <v>15</v>
      </c>
      <c r="F12319" s="4" t="s">
        <v>10</v>
      </c>
    </row>
    <row r="12320" spans="1:10">
      <c r="A12320" t="n">
        <v>113487</v>
      </c>
      <c r="B12320" s="54" t="n">
        <v>45</v>
      </c>
      <c r="C12320" s="7" t="n">
        <v>11</v>
      </c>
      <c r="D12320" s="7" t="n">
        <v>3</v>
      </c>
      <c r="E12320" s="7" t="n">
        <v>37.5</v>
      </c>
      <c r="F12320" s="7" t="n">
        <v>0</v>
      </c>
    </row>
    <row r="12321" spans="1:9">
      <c r="A12321" t="s">
        <v>4</v>
      </c>
      <c r="B12321" s="4" t="s">
        <v>5</v>
      </c>
      <c r="C12321" s="4" t="s">
        <v>7</v>
      </c>
      <c r="D12321" s="4" t="s">
        <v>7</v>
      </c>
      <c r="E12321" s="4" t="s">
        <v>15</v>
      </c>
      <c r="F12321" s="4" t="s">
        <v>15</v>
      </c>
      <c r="G12321" s="4" t="s">
        <v>15</v>
      </c>
      <c r="H12321" s="4" t="s">
        <v>10</v>
      </c>
      <c r="I12321" s="4" t="s">
        <v>7</v>
      </c>
    </row>
    <row r="12322" spans="1:9">
      <c r="A12322" t="n">
        <v>113496</v>
      </c>
      <c r="B12322" s="54" t="n">
        <v>45</v>
      </c>
      <c r="C12322" s="7" t="n">
        <v>4</v>
      </c>
      <c r="D12322" s="7" t="n">
        <v>3</v>
      </c>
      <c r="E12322" s="7" t="n">
        <v>0.0799999982118607</v>
      </c>
      <c r="F12322" s="7" t="n">
        <v>194.259994506836</v>
      </c>
      <c r="G12322" s="7" t="n">
        <v>0</v>
      </c>
      <c r="H12322" s="7" t="n">
        <v>30000</v>
      </c>
      <c r="I12322" s="7" t="n">
        <v>0</v>
      </c>
    </row>
    <row r="12323" spans="1:9">
      <c r="A12323" t="s">
        <v>4</v>
      </c>
      <c r="B12323" s="4" t="s">
        <v>5</v>
      </c>
      <c r="C12323" s="4" t="s">
        <v>7</v>
      </c>
      <c r="D12323" s="4" t="s">
        <v>7</v>
      </c>
      <c r="E12323" s="4" t="s">
        <v>15</v>
      </c>
      <c r="F12323" s="4" t="s">
        <v>10</v>
      </c>
    </row>
    <row r="12324" spans="1:9">
      <c r="A12324" t="n">
        <v>113514</v>
      </c>
      <c r="B12324" s="54" t="n">
        <v>45</v>
      </c>
      <c r="C12324" s="7" t="n">
        <v>5</v>
      </c>
      <c r="D12324" s="7" t="n">
        <v>3</v>
      </c>
      <c r="E12324" s="7" t="n">
        <v>1.70000004768372</v>
      </c>
      <c r="F12324" s="7" t="n">
        <v>30000</v>
      </c>
    </row>
    <row r="12325" spans="1:9">
      <c r="A12325" t="s">
        <v>4</v>
      </c>
      <c r="B12325" s="4" t="s">
        <v>5</v>
      </c>
      <c r="C12325" s="4" t="s">
        <v>7</v>
      </c>
      <c r="D12325" s="4" t="s">
        <v>10</v>
      </c>
      <c r="E12325" s="4" t="s">
        <v>8</v>
      </c>
      <c r="F12325" s="4" t="s">
        <v>8</v>
      </c>
      <c r="G12325" s="4" t="s">
        <v>8</v>
      </c>
      <c r="H12325" s="4" t="s">
        <v>8</v>
      </c>
    </row>
    <row r="12326" spans="1:9">
      <c r="A12326" t="n">
        <v>113523</v>
      </c>
      <c r="B12326" s="32" t="n">
        <v>51</v>
      </c>
      <c r="C12326" s="7" t="n">
        <v>3</v>
      </c>
      <c r="D12326" s="7" t="n">
        <v>0</v>
      </c>
      <c r="E12326" s="7" t="s">
        <v>83</v>
      </c>
      <c r="F12326" s="7" t="s">
        <v>55</v>
      </c>
      <c r="G12326" s="7" t="s">
        <v>41</v>
      </c>
      <c r="H12326" s="7" t="s">
        <v>42</v>
      </c>
    </row>
    <row r="12327" spans="1:9">
      <c r="A12327" t="s">
        <v>4</v>
      </c>
      <c r="B12327" s="4" t="s">
        <v>5</v>
      </c>
      <c r="C12327" s="4" t="s">
        <v>7</v>
      </c>
      <c r="D12327" s="4" t="s">
        <v>10</v>
      </c>
      <c r="E12327" s="4" t="s">
        <v>8</v>
      </c>
      <c r="F12327" s="4" t="s">
        <v>8</v>
      </c>
      <c r="G12327" s="4" t="s">
        <v>8</v>
      </c>
      <c r="H12327" s="4" t="s">
        <v>8</v>
      </c>
    </row>
    <row r="12328" spans="1:9">
      <c r="A12328" t="n">
        <v>113536</v>
      </c>
      <c r="B12328" s="32" t="n">
        <v>51</v>
      </c>
      <c r="C12328" s="7" t="n">
        <v>3</v>
      </c>
      <c r="D12328" s="7" t="n">
        <v>61491</v>
      </c>
      <c r="E12328" s="7" t="s">
        <v>411</v>
      </c>
      <c r="F12328" s="7" t="s">
        <v>55</v>
      </c>
      <c r="G12328" s="7" t="s">
        <v>41</v>
      </c>
      <c r="H12328" s="7" t="s">
        <v>42</v>
      </c>
    </row>
    <row r="12329" spans="1:9">
      <c r="A12329" t="s">
        <v>4</v>
      </c>
      <c r="B12329" s="4" t="s">
        <v>5</v>
      </c>
      <c r="C12329" s="4" t="s">
        <v>7</v>
      </c>
      <c r="D12329" s="4" t="s">
        <v>10</v>
      </c>
      <c r="E12329" s="4" t="s">
        <v>8</v>
      </c>
      <c r="F12329" s="4" t="s">
        <v>8</v>
      </c>
      <c r="G12329" s="4" t="s">
        <v>8</v>
      </c>
      <c r="H12329" s="4" t="s">
        <v>8</v>
      </c>
    </row>
    <row r="12330" spans="1:9">
      <c r="A12330" t="n">
        <v>113549</v>
      </c>
      <c r="B12330" s="32" t="n">
        <v>51</v>
      </c>
      <c r="C12330" s="7" t="n">
        <v>3</v>
      </c>
      <c r="D12330" s="7" t="n">
        <v>61492</v>
      </c>
      <c r="E12330" s="7" t="s">
        <v>411</v>
      </c>
      <c r="F12330" s="7" t="s">
        <v>55</v>
      </c>
      <c r="G12330" s="7" t="s">
        <v>41</v>
      </c>
      <c r="H12330" s="7" t="s">
        <v>42</v>
      </c>
    </row>
    <row r="12331" spans="1:9">
      <c r="A12331" t="s">
        <v>4</v>
      </c>
      <c r="B12331" s="4" t="s">
        <v>5</v>
      </c>
      <c r="C12331" s="4" t="s">
        <v>7</v>
      </c>
      <c r="D12331" s="4" t="s">
        <v>10</v>
      </c>
      <c r="E12331" s="4" t="s">
        <v>8</v>
      </c>
      <c r="F12331" s="4" t="s">
        <v>8</v>
      </c>
      <c r="G12331" s="4" t="s">
        <v>8</v>
      </c>
      <c r="H12331" s="4" t="s">
        <v>8</v>
      </c>
    </row>
    <row r="12332" spans="1:9">
      <c r="A12332" t="n">
        <v>113562</v>
      </c>
      <c r="B12332" s="32" t="n">
        <v>51</v>
      </c>
      <c r="C12332" s="7" t="n">
        <v>3</v>
      </c>
      <c r="D12332" s="7" t="n">
        <v>61493</v>
      </c>
      <c r="E12332" s="7" t="s">
        <v>411</v>
      </c>
      <c r="F12332" s="7" t="s">
        <v>55</v>
      </c>
      <c r="G12332" s="7" t="s">
        <v>41</v>
      </c>
      <c r="H12332" s="7" t="s">
        <v>42</v>
      </c>
    </row>
    <row r="12333" spans="1:9">
      <c r="A12333" t="s">
        <v>4</v>
      </c>
      <c r="B12333" s="4" t="s">
        <v>5</v>
      </c>
      <c r="C12333" s="4" t="s">
        <v>7</v>
      </c>
      <c r="D12333" s="4" t="s">
        <v>10</v>
      </c>
      <c r="E12333" s="4" t="s">
        <v>8</v>
      </c>
      <c r="F12333" s="4" t="s">
        <v>8</v>
      </c>
      <c r="G12333" s="4" t="s">
        <v>8</v>
      </c>
      <c r="H12333" s="4" t="s">
        <v>8</v>
      </c>
    </row>
    <row r="12334" spans="1:9">
      <c r="A12334" t="n">
        <v>113575</v>
      </c>
      <c r="B12334" s="32" t="n">
        <v>51</v>
      </c>
      <c r="C12334" s="7" t="n">
        <v>3</v>
      </c>
      <c r="D12334" s="7" t="n">
        <v>61494</v>
      </c>
      <c r="E12334" s="7" t="s">
        <v>411</v>
      </c>
      <c r="F12334" s="7" t="s">
        <v>55</v>
      </c>
      <c r="G12334" s="7" t="s">
        <v>41</v>
      </c>
      <c r="H12334" s="7" t="s">
        <v>42</v>
      </c>
    </row>
    <row r="12335" spans="1:9">
      <c r="A12335" t="s">
        <v>4</v>
      </c>
      <c r="B12335" s="4" t="s">
        <v>5</v>
      </c>
      <c r="C12335" s="4" t="s">
        <v>7</v>
      </c>
      <c r="D12335" s="4" t="s">
        <v>10</v>
      </c>
      <c r="E12335" s="4" t="s">
        <v>8</v>
      </c>
      <c r="F12335" s="4" t="s">
        <v>8</v>
      </c>
      <c r="G12335" s="4" t="s">
        <v>8</v>
      </c>
      <c r="H12335" s="4" t="s">
        <v>8</v>
      </c>
    </row>
    <row r="12336" spans="1:9">
      <c r="A12336" t="n">
        <v>113588</v>
      </c>
      <c r="B12336" s="32" t="n">
        <v>51</v>
      </c>
      <c r="C12336" s="7" t="n">
        <v>3</v>
      </c>
      <c r="D12336" s="7" t="n">
        <v>61495</v>
      </c>
      <c r="E12336" s="7" t="s">
        <v>411</v>
      </c>
      <c r="F12336" s="7" t="s">
        <v>55</v>
      </c>
      <c r="G12336" s="7" t="s">
        <v>41</v>
      </c>
      <c r="H12336" s="7" t="s">
        <v>42</v>
      </c>
    </row>
    <row r="12337" spans="1:9">
      <c r="A12337" t="s">
        <v>4</v>
      </c>
      <c r="B12337" s="4" t="s">
        <v>5</v>
      </c>
      <c r="C12337" s="4" t="s">
        <v>10</v>
      </c>
      <c r="D12337" s="4" t="s">
        <v>15</v>
      </c>
      <c r="E12337" s="4" t="s">
        <v>15</v>
      </c>
      <c r="F12337" s="4" t="s">
        <v>15</v>
      </c>
      <c r="G12337" s="4" t="s">
        <v>15</v>
      </c>
    </row>
    <row r="12338" spans="1:9">
      <c r="A12338" t="n">
        <v>113601</v>
      </c>
      <c r="B12338" s="26" t="n">
        <v>46</v>
      </c>
      <c r="C12338" s="7" t="n">
        <v>5703</v>
      </c>
      <c r="D12338" s="7" t="n">
        <v>10.5500001907349</v>
      </c>
      <c r="E12338" s="7" t="n">
        <v>0</v>
      </c>
      <c r="F12338" s="7" t="n">
        <v>2.79999995231628</v>
      </c>
      <c r="G12338" s="7" t="n">
        <v>11.6000003814697</v>
      </c>
    </row>
    <row r="12339" spans="1:9">
      <c r="A12339" t="s">
        <v>4</v>
      </c>
      <c r="B12339" s="4" t="s">
        <v>5</v>
      </c>
      <c r="C12339" s="4" t="s">
        <v>10</v>
      </c>
      <c r="D12339" s="4" t="s">
        <v>10</v>
      </c>
      <c r="E12339" s="4" t="s">
        <v>10</v>
      </c>
    </row>
    <row r="12340" spans="1:9">
      <c r="A12340" t="n">
        <v>113620</v>
      </c>
      <c r="B12340" s="34" t="n">
        <v>61</v>
      </c>
      <c r="C12340" s="7" t="n">
        <v>5703</v>
      </c>
      <c r="D12340" s="7" t="n">
        <v>0</v>
      </c>
      <c r="E12340" s="7" t="n">
        <v>0</v>
      </c>
    </row>
    <row r="12341" spans="1:9">
      <c r="A12341" t="s">
        <v>4</v>
      </c>
      <c r="B12341" s="4" t="s">
        <v>5</v>
      </c>
      <c r="C12341" s="4" t="s">
        <v>10</v>
      </c>
      <c r="D12341" s="4" t="s">
        <v>15</v>
      </c>
      <c r="E12341" s="4" t="s">
        <v>15</v>
      </c>
      <c r="F12341" s="4" t="s">
        <v>15</v>
      </c>
      <c r="G12341" s="4" t="s">
        <v>15</v>
      </c>
    </row>
    <row r="12342" spans="1:9">
      <c r="A12342" t="n">
        <v>113627</v>
      </c>
      <c r="B12342" s="26" t="n">
        <v>46</v>
      </c>
      <c r="C12342" s="7" t="n">
        <v>5704</v>
      </c>
      <c r="D12342" s="7" t="n">
        <v>11.7700004577637</v>
      </c>
      <c r="E12342" s="7" t="n">
        <v>0</v>
      </c>
      <c r="F12342" s="7" t="n">
        <v>2.71000003814697</v>
      </c>
      <c r="G12342" s="7" t="n">
        <v>335.899993896484</v>
      </c>
    </row>
    <row r="12343" spans="1:9">
      <c r="A12343" t="s">
        <v>4</v>
      </c>
      <c r="B12343" s="4" t="s">
        <v>5</v>
      </c>
      <c r="C12343" s="4" t="s">
        <v>10</v>
      </c>
      <c r="D12343" s="4" t="s">
        <v>15</v>
      </c>
      <c r="E12343" s="4" t="s">
        <v>15</v>
      </c>
      <c r="F12343" s="4" t="s">
        <v>15</v>
      </c>
      <c r="G12343" s="4" t="s">
        <v>15</v>
      </c>
    </row>
    <row r="12344" spans="1:9">
      <c r="A12344" t="n">
        <v>113646</v>
      </c>
      <c r="B12344" s="26" t="n">
        <v>46</v>
      </c>
      <c r="C12344" s="7" t="n">
        <v>0</v>
      </c>
      <c r="D12344" s="7" t="n">
        <v>10.960000038147</v>
      </c>
      <c r="E12344" s="7" t="n">
        <v>0.00999999977648258</v>
      </c>
      <c r="F12344" s="7" t="n">
        <v>4.03999996185303</v>
      </c>
      <c r="G12344" s="7" t="n">
        <v>170.800003051758</v>
      </c>
    </row>
    <row r="12345" spans="1:9">
      <c r="A12345" t="s">
        <v>4</v>
      </c>
      <c r="B12345" s="4" t="s">
        <v>5</v>
      </c>
      <c r="C12345" s="4" t="s">
        <v>10</v>
      </c>
      <c r="D12345" s="4" t="s">
        <v>15</v>
      </c>
      <c r="E12345" s="4" t="s">
        <v>15</v>
      </c>
      <c r="F12345" s="4" t="s">
        <v>15</v>
      </c>
      <c r="G12345" s="4" t="s">
        <v>15</v>
      </c>
    </row>
    <row r="12346" spans="1:9">
      <c r="A12346" t="n">
        <v>113665</v>
      </c>
      <c r="B12346" s="26" t="n">
        <v>46</v>
      </c>
      <c r="C12346" s="7" t="n">
        <v>61491</v>
      </c>
      <c r="D12346" s="7" t="n">
        <v>10.1199998855591</v>
      </c>
      <c r="E12346" s="7" t="n">
        <v>0.00999999977648258</v>
      </c>
      <c r="F12346" s="7" t="n">
        <v>4.59000015258789</v>
      </c>
      <c r="G12346" s="7" t="n">
        <v>150.899993896484</v>
      </c>
    </row>
    <row r="12347" spans="1:9">
      <c r="A12347" t="s">
        <v>4</v>
      </c>
      <c r="B12347" s="4" t="s">
        <v>5</v>
      </c>
      <c r="C12347" s="4" t="s">
        <v>10</v>
      </c>
      <c r="D12347" s="4" t="s">
        <v>15</v>
      </c>
      <c r="E12347" s="4" t="s">
        <v>15</v>
      </c>
      <c r="F12347" s="4" t="s">
        <v>15</v>
      </c>
      <c r="G12347" s="4" t="s">
        <v>15</v>
      </c>
    </row>
    <row r="12348" spans="1:9">
      <c r="A12348" t="n">
        <v>113684</v>
      </c>
      <c r="B12348" s="26" t="n">
        <v>46</v>
      </c>
      <c r="C12348" s="7" t="n">
        <v>61492</v>
      </c>
      <c r="D12348" s="7" t="n">
        <v>10.7600002288818</v>
      </c>
      <c r="E12348" s="7" t="n">
        <v>0.00999999977648258</v>
      </c>
      <c r="F12348" s="7" t="n">
        <v>4.94000005722046</v>
      </c>
      <c r="G12348" s="7" t="n">
        <v>178.5</v>
      </c>
    </row>
    <row r="12349" spans="1:9">
      <c r="A12349" t="s">
        <v>4</v>
      </c>
      <c r="B12349" s="4" t="s">
        <v>5</v>
      </c>
      <c r="C12349" s="4" t="s">
        <v>10</v>
      </c>
      <c r="D12349" s="4" t="s">
        <v>15</v>
      </c>
      <c r="E12349" s="4" t="s">
        <v>15</v>
      </c>
      <c r="F12349" s="4" t="s">
        <v>15</v>
      </c>
      <c r="G12349" s="4" t="s">
        <v>15</v>
      </c>
    </row>
    <row r="12350" spans="1:9">
      <c r="A12350" t="n">
        <v>113703</v>
      </c>
      <c r="B12350" s="26" t="n">
        <v>46</v>
      </c>
      <c r="C12350" s="7" t="n">
        <v>61493</v>
      </c>
      <c r="D12350" s="7" t="n">
        <v>11.1899995803833</v>
      </c>
      <c r="E12350" s="7" t="n">
        <v>0.00999999977648258</v>
      </c>
      <c r="F12350" s="7" t="n">
        <v>5.48000001907349</v>
      </c>
      <c r="G12350" s="7" t="n">
        <v>177.899993896484</v>
      </c>
    </row>
    <row r="12351" spans="1:9">
      <c r="A12351" t="s">
        <v>4</v>
      </c>
      <c r="B12351" s="4" t="s">
        <v>5</v>
      </c>
      <c r="C12351" s="4" t="s">
        <v>10</v>
      </c>
      <c r="D12351" s="4" t="s">
        <v>15</v>
      </c>
      <c r="E12351" s="4" t="s">
        <v>15</v>
      </c>
      <c r="F12351" s="4" t="s">
        <v>15</v>
      </c>
      <c r="G12351" s="4" t="s">
        <v>15</v>
      </c>
    </row>
    <row r="12352" spans="1:9">
      <c r="A12352" t="n">
        <v>113722</v>
      </c>
      <c r="B12352" s="26" t="n">
        <v>46</v>
      </c>
      <c r="C12352" s="7" t="n">
        <v>61494</v>
      </c>
      <c r="D12352" s="7" t="n">
        <v>11.710000038147</v>
      </c>
      <c r="E12352" s="7" t="n">
        <v>0.00999999977648258</v>
      </c>
      <c r="F12352" s="7" t="n">
        <v>4.98000001907349</v>
      </c>
      <c r="G12352" s="7" t="n">
        <v>190.699996948242</v>
      </c>
    </row>
    <row r="12353" spans="1:7">
      <c r="A12353" t="s">
        <v>4</v>
      </c>
      <c r="B12353" s="4" t="s">
        <v>5</v>
      </c>
      <c r="C12353" s="4" t="s">
        <v>10</v>
      </c>
      <c r="D12353" s="4" t="s">
        <v>15</v>
      </c>
      <c r="E12353" s="4" t="s">
        <v>15</v>
      </c>
      <c r="F12353" s="4" t="s">
        <v>15</v>
      </c>
      <c r="G12353" s="4" t="s">
        <v>15</v>
      </c>
    </row>
    <row r="12354" spans="1:7">
      <c r="A12354" t="n">
        <v>113741</v>
      </c>
      <c r="B12354" s="26" t="n">
        <v>46</v>
      </c>
      <c r="C12354" s="7" t="n">
        <v>61495</v>
      </c>
      <c r="D12354" s="7" t="n">
        <v>10.3100004196167</v>
      </c>
      <c r="E12354" s="7" t="n">
        <v>0.00999999977648258</v>
      </c>
      <c r="F12354" s="7" t="n">
        <v>5.34999990463257</v>
      </c>
      <c r="G12354" s="7" t="n">
        <v>158.5</v>
      </c>
    </row>
    <row r="12355" spans="1:7">
      <c r="A12355" t="s">
        <v>4</v>
      </c>
      <c r="B12355" s="4" t="s">
        <v>5</v>
      </c>
      <c r="C12355" s="4" t="s">
        <v>10</v>
      </c>
      <c r="D12355" s="4" t="s">
        <v>10</v>
      </c>
      <c r="E12355" s="4" t="s">
        <v>10</v>
      </c>
    </row>
    <row r="12356" spans="1:7">
      <c r="A12356" t="n">
        <v>113760</v>
      </c>
      <c r="B12356" s="34" t="n">
        <v>61</v>
      </c>
      <c r="C12356" s="7" t="n">
        <v>61491</v>
      </c>
      <c r="D12356" s="7" t="n">
        <v>0</v>
      </c>
      <c r="E12356" s="7" t="n">
        <v>0</v>
      </c>
    </row>
    <row r="12357" spans="1:7">
      <c r="A12357" t="s">
        <v>4</v>
      </c>
      <c r="B12357" s="4" t="s">
        <v>5</v>
      </c>
      <c r="C12357" s="4" t="s">
        <v>10</v>
      </c>
      <c r="D12357" s="4" t="s">
        <v>10</v>
      </c>
      <c r="E12357" s="4" t="s">
        <v>10</v>
      </c>
    </row>
    <row r="12358" spans="1:7">
      <c r="A12358" t="n">
        <v>113767</v>
      </c>
      <c r="B12358" s="34" t="n">
        <v>61</v>
      </c>
      <c r="C12358" s="7" t="n">
        <v>61492</v>
      </c>
      <c r="D12358" s="7" t="n">
        <v>0</v>
      </c>
      <c r="E12358" s="7" t="n">
        <v>0</v>
      </c>
    </row>
    <row r="12359" spans="1:7">
      <c r="A12359" t="s">
        <v>4</v>
      </c>
      <c r="B12359" s="4" t="s">
        <v>5</v>
      </c>
      <c r="C12359" s="4" t="s">
        <v>10</v>
      </c>
      <c r="D12359" s="4" t="s">
        <v>10</v>
      </c>
      <c r="E12359" s="4" t="s">
        <v>10</v>
      </c>
    </row>
    <row r="12360" spans="1:7">
      <c r="A12360" t="n">
        <v>113774</v>
      </c>
      <c r="B12360" s="34" t="n">
        <v>61</v>
      </c>
      <c r="C12360" s="7" t="n">
        <v>61493</v>
      </c>
      <c r="D12360" s="7" t="n">
        <v>0</v>
      </c>
      <c r="E12360" s="7" t="n">
        <v>0</v>
      </c>
    </row>
    <row r="12361" spans="1:7">
      <c r="A12361" t="s">
        <v>4</v>
      </c>
      <c r="B12361" s="4" t="s">
        <v>5</v>
      </c>
      <c r="C12361" s="4" t="s">
        <v>10</v>
      </c>
      <c r="D12361" s="4" t="s">
        <v>10</v>
      </c>
      <c r="E12361" s="4" t="s">
        <v>10</v>
      </c>
    </row>
    <row r="12362" spans="1:7">
      <c r="A12362" t="n">
        <v>113781</v>
      </c>
      <c r="B12362" s="34" t="n">
        <v>61</v>
      </c>
      <c r="C12362" s="7" t="n">
        <v>61494</v>
      </c>
      <c r="D12362" s="7" t="n">
        <v>0</v>
      </c>
      <c r="E12362" s="7" t="n">
        <v>0</v>
      </c>
    </row>
    <row r="12363" spans="1:7">
      <c r="A12363" t="s">
        <v>4</v>
      </c>
      <c r="B12363" s="4" t="s">
        <v>5</v>
      </c>
      <c r="C12363" s="4" t="s">
        <v>10</v>
      </c>
      <c r="D12363" s="4" t="s">
        <v>10</v>
      </c>
      <c r="E12363" s="4" t="s">
        <v>10</v>
      </c>
    </row>
    <row r="12364" spans="1:7">
      <c r="A12364" t="n">
        <v>113788</v>
      </c>
      <c r="B12364" s="34" t="n">
        <v>61</v>
      </c>
      <c r="C12364" s="7" t="n">
        <v>61495</v>
      </c>
      <c r="D12364" s="7" t="n">
        <v>0</v>
      </c>
      <c r="E12364" s="7" t="n">
        <v>0</v>
      </c>
    </row>
    <row r="12365" spans="1:7">
      <c r="A12365" t="s">
        <v>4</v>
      </c>
      <c r="B12365" s="4" t="s">
        <v>5</v>
      </c>
      <c r="C12365" s="4" t="s">
        <v>10</v>
      </c>
      <c r="D12365" s="4" t="s">
        <v>15</v>
      </c>
      <c r="E12365" s="4" t="s">
        <v>15</v>
      </c>
      <c r="F12365" s="4" t="s">
        <v>15</v>
      </c>
      <c r="G12365" s="4" t="s">
        <v>10</v>
      </c>
      <c r="H12365" s="4" t="s">
        <v>10</v>
      </c>
    </row>
    <row r="12366" spans="1:7">
      <c r="A12366" t="n">
        <v>113795</v>
      </c>
      <c r="B12366" s="28" t="n">
        <v>60</v>
      </c>
      <c r="C12366" s="7" t="n">
        <v>0</v>
      </c>
      <c r="D12366" s="7" t="n">
        <v>0</v>
      </c>
      <c r="E12366" s="7" t="n">
        <v>0</v>
      </c>
      <c r="F12366" s="7" t="n">
        <v>0</v>
      </c>
      <c r="G12366" s="7" t="n">
        <v>0</v>
      </c>
      <c r="H12366" s="7" t="n">
        <v>1</v>
      </c>
    </row>
    <row r="12367" spans="1:7">
      <c r="A12367" t="s">
        <v>4</v>
      </c>
      <c r="B12367" s="4" t="s">
        <v>5</v>
      </c>
      <c r="C12367" s="4" t="s">
        <v>10</v>
      </c>
      <c r="D12367" s="4" t="s">
        <v>15</v>
      </c>
      <c r="E12367" s="4" t="s">
        <v>15</v>
      </c>
      <c r="F12367" s="4" t="s">
        <v>15</v>
      </c>
      <c r="G12367" s="4" t="s">
        <v>10</v>
      </c>
      <c r="H12367" s="4" t="s">
        <v>10</v>
      </c>
    </row>
    <row r="12368" spans="1:7">
      <c r="A12368" t="n">
        <v>113814</v>
      </c>
      <c r="B12368" s="28" t="n">
        <v>60</v>
      </c>
      <c r="C12368" s="7" t="n">
        <v>0</v>
      </c>
      <c r="D12368" s="7" t="n">
        <v>0</v>
      </c>
      <c r="E12368" s="7" t="n">
        <v>0</v>
      </c>
      <c r="F12368" s="7" t="n">
        <v>0</v>
      </c>
      <c r="G12368" s="7" t="n">
        <v>0</v>
      </c>
      <c r="H12368" s="7" t="n">
        <v>0</v>
      </c>
    </row>
    <row r="12369" spans="1:8">
      <c r="A12369" t="s">
        <v>4</v>
      </c>
      <c r="B12369" s="4" t="s">
        <v>5</v>
      </c>
      <c r="C12369" s="4" t="s">
        <v>10</v>
      </c>
      <c r="D12369" s="4" t="s">
        <v>10</v>
      </c>
      <c r="E12369" s="4" t="s">
        <v>10</v>
      </c>
    </row>
    <row r="12370" spans="1:8">
      <c r="A12370" t="n">
        <v>113833</v>
      </c>
      <c r="B12370" s="34" t="n">
        <v>61</v>
      </c>
      <c r="C12370" s="7" t="n">
        <v>0</v>
      </c>
      <c r="D12370" s="7" t="n">
        <v>65533</v>
      </c>
      <c r="E12370" s="7" t="n">
        <v>0</v>
      </c>
    </row>
    <row r="12371" spans="1:8">
      <c r="A12371" t="s">
        <v>4</v>
      </c>
      <c r="B12371" s="4" t="s">
        <v>5</v>
      </c>
      <c r="C12371" s="4" t="s">
        <v>7</v>
      </c>
      <c r="D12371" s="4" t="s">
        <v>10</v>
      </c>
    </row>
    <row r="12372" spans="1:8">
      <c r="A12372" t="n">
        <v>113840</v>
      </c>
      <c r="B12372" s="41" t="n">
        <v>58</v>
      </c>
      <c r="C12372" s="7" t="n">
        <v>255</v>
      </c>
      <c r="D12372" s="7" t="n">
        <v>0</v>
      </c>
    </row>
    <row r="12373" spans="1:8">
      <c r="A12373" t="s">
        <v>4</v>
      </c>
      <c r="B12373" s="4" t="s">
        <v>5</v>
      </c>
      <c r="C12373" s="4" t="s">
        <v>10</v>
      </c>
    </row>
    <row r="12374" spans="1:8">
      <c r="A12374" t="n">
        <v>113844</v>
      </c>
      <c r="B12374" s="27" t="n">
        <v>16</v>
      </c>
      <c r="C12374" s="7" t="n">
        <v>300</v>
      </c>
    </row>
    <row r="12375" spans="1:8">
      <c r="A12375" t="s">
        <v>4</v>
      </c>
      <c r="B12375" s="4" t="s">
        <v>5</v>
      </c>
      <c r="C12375" s="4" t="s">
        <v>10</v>
      </c>
      <c r="D12375" s="4" t="s">
        <v>7</v>
      </c>
      <c r="E12375" s="4" t="s">
        <v>8</v>
      </c>
      <c r="F12375" s="4" t="s">
        <v>15</v>
      </c>
      <c r="G12375" s="4" t="s">
        <v>15</v>
      </c>
      <c r="H12375" s="4" t="s">
        <v>15</v>
      </c>
    </row>
    <row r="12376" spans="1:8">
      <c r="A12376" t="n">
        <v>113847</v>
      </c>
      <c r="B12376" s="30" t="n">
        <v>48</v>
      </c>
      <c r="C12376" s="7" t="n">
        <v>0</v>
      </c>
      <c r="D12376" s="7" t="n">
        <v>0</v>
      </c>
      <c r="E12376" s="7" t="s">
        <v>695</v>
      </c>
      <c r="F12376" s="7" t="n">
        <v>-1</v>
      </c>
      <c r="G12376" s="7" t="n">
        <v>1</v>
      </c>
      <c r="H12376" s="7" t="n">
        <v>0</v>
      </c>
    </row>
    <row r="12377" spans="1:8">
      <c r="A12377" t="s">
        <v>4</v>
      </c>
      <c r="B12377" s="4" t="s">
        <v>5</v>
      </c>
      <c r="C12377" s="4" t="s">
        <v>10</v>
      </c>
      <c r="D12377" s="4" t="s">
        <v>15</v>
      </c>
      <c r="E12377" s="4" t="s">
        <v>15</v>
      </c>
      <c r="F12377" s="4" t="s">
        <v>15</v>
      </c>
      <c r="G12377" s="4" t="s">
        <v>10</v>
      </c>
      <c r="H12377" s="4" t="s">
        <v>10</v>
      </c>
    </row>
    <row r="12378" spans="1:8">
      <c r="A12378" t="n">
        <v>113876</v>
      </c>
      <c r="B12378" s="28" t="n">
        <v>60</v>
      </c>
      <c r="C12378" s="7" t="n">
        <v>0</v>
      </c>
      <c r="D12378" s="7" t="n">
        <v>0</v>
      </c>
      <c r="E12378" s="7" t="n">
        <v>-8</v>
      </c>
      <c r="F12378" s="7" t="n">
        <v>0</v>
      </c>
      <c r="G12378" s="7" t="n">
        <v>800</v>
      </c>
      <c r="H12378" s="7" t="n">
        <v>0</v>
      </c>
    </row>
    <row r="12379" spans="1:8">
      <c r="A12379" t="s">
        <v>4</v>
      </c>
      <c r="B12379" s="4" t="s">
        <v>5</v>
      </c>
      <c r="C12379" s="4" t="s">
        <v>7</v>
      </c>
      <c r="D12379" s="4" t="s">
        <v>10</v>
      </c>
      <c r="E12379" s="4" t="s">
        <v>8</v>
      </c>
    </row>
    <row r="12380" spans="1:8">
      <c r="A12380" t="n">
        <v>113895</v>
      </c>
      <c r="B12380" s="32" t="n">
        <v>51</v>
      </c>
      <c r="C12380" s="7" t="n">
        <v>4</v>
      </c>
      <c r="D12380" s="7" t="n">
        <v>0</v>
      </c>
      <c r="E12380" s="7" t="s">
        <v>1037</v>
      </c>
    </row>
    <row r="12381" spans="1:8">
      <c r="A12381" t="s">
        <v>4</v>
      </c>
      <c r="B12381" s="4" t="s">
        <v>5</v>
      </c>
      <c r="C12381" s="4" t="s">
        <v>10</v>
      </c>
    </row>
    <row r="12382" spans="1:8">
      <c r="A12382" t="n">
        <v>113909</v>
      </c>
      <c r="B12382" s="27" t="n">
        <v>16</v>
      </c>
      <c r="C12382" s="7" t="n">
        <v>0</v>
      </c>
    </row>
    <row r="12383" spans="1:8">
      <c r="A12383" t="s">
        <v>4</v>
      </c>
      <c r="B12383" s="4" t="s">
        <v>5</v>
      </c>
      <c r="C12383" s="4" t="s">
        <v>10</v>
      </c>
      <c r="D12383" s="4" t="s">
        <v>7</v>
      </c>
      <c r="E12383" s="4" t="s">
        <v>16</v>
      </c>
      <c r="F12383" s="4" t="s">
        <v>59</v>
      </c>
      <c r="G12383" s="4" t="s">
        <v>7</v>
      </c>
      <c r="H12383" s="4" t="s">
        <v>7</v>
      </c>
      <c r="I12383" s="4" t="s">
        <v>7</v>
      </c>
      <c r="J12383" s="4" t="s">
        <v>16</v>
      </c>
      <c r="K12383" s="4" t="s">
        <v>59</v>
      </c>
      <c r="L12383" s="4" t="s">
        <v>7</v>
      </c>
      <c r="M12383" s="4" t="s">
        <v>7</v>
      </c>
      <c r="N12383" s="4" t="s">
        <v>7</v>
      </c>
      <c r="O12383" s="4" t="s">
        <v>16</v>
      </c>
      <c r="P12383" s="4" t="s">
        <v>59</v>
      </c>
      <c r="Q12383" s="4" t="s">
        <v>7</v>
      </c>
      <c r="R12383" s="4" t="s">
        <v>7</v>
      </c>
      <c r="S12383" s="4" t="s">
        <v>7</v>
      </c>
      <c r="T12383" s="4" t="s">
        <v>16</v>
      </c>
      <c r="U12383" s="4" t="s">
        <v>59</v>
      </c>
      <c r="V12383" s="4" t="s">
        <v>7</v>
      </c>
      <c r="W12383" s="4" t="s">
        <v>7</v>
      </c>
    </row>
    <row r="12384" spans="1:8">
      <c r="A12384" t="n">
        <v>113912</v>
      </c>
      <c r="B12384" s="37" t="n">
        <v>26</v>
      </c>
      <c r="C12384" s="7" t="n">
        <v>0</v>
      </c>
      <c r="D12384" s="7" t="n">
        <v>17</v>
      </c>
      <c r="E12384" s="7" t="n">
        <v>60924</v>
      </c>
      <c r="F12384" s="7" t="s">
        <v>1038</v>
      </c>
      <c r="G12384" s="7" t="n">
        <v>2</v>
      </c>
      <c r="H12384" s="7" t="n">
        <v>3</v>
      </c>
      <c r="I12384" s="7" t="n">
        <v>17</v>
      </c>
      <c r="J12384" s="7" t="n">
        <v>60925</v>
      </c>
      <c r="K12384" s="7" t="s">
        <v>1039</v>
      </c>
      <c r="L12384" s="7" t="n">
        <v>2</v>
      </c>
      <c r="M12384" s="7" t="n">
        <v>3</v>
      </c>
      <c r="N12384" s="7" t="n">
        <v>17</v>
      </c>
      <c r="O12384" s="7" t="n">
        <v>60926</v>
      </c>
      <c r="P12384" s="7" t="s">
        <v>1040</v>
      </c>
      <c r="Q12384" s="7" t="n">
        <v>2</v>
      </c>
      <c r="R12384" s="7" t="n">
        <v>3</v>
      </c>
      <c r="S12384" s="7" t="n">
        <v>17</v>
      </c>
      <c r="T12384" s="7" t="n">
        <v>60927</v>
      </c>
      <c r="U12384" s="7" t="s">
        <v>1041</v>
      </c>
      <c r="V12384" s="7" t="n">
        <v>2</v>
      </c>
      <c r="W12384" s="7" t="n">
        <v>0</v>
      </c>
    </row>
    <row r="12385" spans="1:23">
      <c r="A12385" t="s">
        <v>4</v>
      </c>
      <c r="B12385" s="4" t="s">
        <v>5</v>
      </c>
    </row>
    <row r="12386" spans="1:23">
      <c r="A12386" t="n">
        <v>114376</v>
      </c>
      <c r="B12386" s="38" t="n">
        <v>28</v>
      </c>
    </row>
    <row r="12387" spans="1:23">
      <c r="A12387" t="s">
        <v>4</v>
      </c>
      <c r="B12387" s="4" t="s">
        <v>5</v>
      </c>
      <c r="C12387" s="4" t="s">
        <v>10</v>
      </c>
    </row>
    <row r="12388" spans="1:23">
      <c r="A12388" t="n">
        <v>114377</v>
      </c>
      <c r="B12388" s="27" t="n">
        <v>16</v>
      </c>
      <c r="C12388" s="7" t="n">
        <v>200</v>
      </c>
    </row>
    <row r="12389" spans="1:23">
      <c r="A12389" t="s">
        <v>4</v>
      </c>
      <c r="B12389" s="4" t="s">
        <v>5</v>
      </c>
      <c r="C12389" s="4" t="s">
        <v>10</v>
      </c>
      <c r="D12389" s="4" t="s">
        <v>15</v>
      </c>
      <c r="E12389" s="4" t="s">
        <v>15</v>
      </c>
      <c r="F12389" s="4" t="s">
        <v>15</v>
      </c>
      <c r="G12389" s="4" t="s">
        <v>10</v>
      </c>
      <c r="H12389" s="4" t="s">
        <v>10</v>
      </c>
    </row>
    <row r="12390" spans="1:23">
      <c r="A12390" t="n">
        <v>114380</v>
      </c>
      <c r="B12390" s="28" t="n">
        <v>60</v>
      </c>
      <c r="C12390" s="7" t="n">
        <v>0</v>
      </c>
      <c r="D12390" s="7" t="n">
        <v>0</v>
      </c>
      <c r="E12390" s="7" t="n">
        <v>-15</v>
      </c>
      <c r="F12390" s="7" t="n">
        <v>0</v>
      </c>
      <c r="G12390" s="7" t="n">
        <v>1000</v>
      </c>
      <c r="H12390" s="7" t="n">
        <v>0</v>
      </c>
    </row>
    <row r="12391" spans="1:23">
      <c r="A12391" t="s">
        <v>4</v>
      </c>
      <c r="B12391" s="4" t="s">
        <v>5</v>
      </c>
      <c r="C12391" s="4" t="s">
        <v>10</v>
      </c>
    </row>
    <row r="12392" spans="1:23">
      <c r="A12392" t="n">
        <v>114399</v>
      </c>
      <c r="B12392" s="27" t="n">
        <v>16</v>
      </c>
      <c r="C12392" s="7" t="n">
        <v>800</v>
      </c>
    </row>
    <row r="12393" spans="1:23">
      <c r="A12393" t="s">
        <v>4</v>
      </c>
      <c r="B12393" s="4" t="s">
        <v>5</v>
      </c>
      <c r="C12393" s="4" t="s">
        <v>7</v>
      </c>
      <c r="D12393" s="4" t="s">
        <v>7</v>
      </c>
      <c r="E12393" s="4" t="s">
        <v>7</v>
      </c>
      <c r="F12393" s="4" t="s">
        <v>16</v>
      </c>
      <c r="G12393" s="4" t="s">
        <v>7</v>
      </c>
      <c r="H12393" s="4" t="s">
        <v>7</v>
      </c>
      <c r="I12393" s="4" t="s">
        <v>11</v>
      </c>
    </row>
    <row r="12394" spans="1:23">
      <c r="A12394" t="n">
        <v>114402</v>
      </c>
      <c r="B12394" s="9" t="n">
        <v>5</v>
      </c>
      <c r="C12394" s="7" t="n">
        <v>35</v>
      </c>
      <c r="D12394" s="7" t="n">
        <v>30</v>
      </c>
      <c r="E12394" s="7" t="n">
        <v>0</v>
      </c>
      <c r="F12394" s="7" t="n">
        <v>1</v>
      </c>
      <c r="G12394" s="7" t="n">
        <v>2</v>
      </c>
      <c r="H12394" s="7" t="n">
        <v>1</v>
      </c>
      <c r="I12394" s="10" t="n">
        <f t="normal" ca="1">A12406</f>
        <v>0</v>
      </c>
    </row>
    <row r="12395" spans="1:23">
      <c r="A12395" t="s">
        <v>4</v>
      </c>
      <c r="B12395" s="4" t="s">
        <v>5</v>
      </c>
      <c r="C12395" s="4" t="s">
        <v>7</v>
      </c>
      <c r="D12395" s="4" t="s">
        <v>10</v>
      </c>
      <c r="E12395" s="4" t="s">
        <v>8</v>
      </c>
    </row>
    <row r="12396" spans="1:23">
      <c r="A12396" t="n">
        <v>114416</v>
      </c>
      <c r="B12396" s="32" t="n">
        <v>51</v>
      </c>
      <c r="C12396" s="7" t="n">
        <v>4</v>
      </c>
      <c r="D12396" s="7" t="n">
        <v>1</v>
      </c>
      <c r="E12396" s="7" t="s">
        <v>84</v>
      </c>
    </row>
    <row r="12397" spans="1:23">
      <c r="A12397" t="s">
        <v>4</v>
      </c>
      <c r="B12397" s="4" t="s">
        <v>5</v>
      </c>
      <c r="C12397" s="4" t="s">
        <v>10</v>
      </c>
    </row>
    <row r="12398" spans="1:23">
      <c r="A12398" t="n">
        <v>114429</v>
      </c>
      <c r="B12398" s="27" t="n">
        <v>16</v>
      </c>
      <c r="C12398" s="7" t="n">
        <v>0</v>
      </c>
    </row>
    <row r="12399" spans="1:23">
      <c r="A12399" t="s">
        <v>4</v>
      </c>
      <c r="B12399" s="4" t="s">
        <v>5</v>
      </c>
      <c r="C12399" s="4" t="s">
        <v>10</v>
      </c>
      <c r="D12399" s="4" t="s">
        <v>7</v>
      </c>
      <c r="E12399" s="4" t="s">
        <v>16</v>
      </c>
      <c r="F12399" s="4" t="s">
        <v>59</v>
      </c>
      <c r="G12399" s="4" t="s">
        <v>7</v>
      </c>
      <c r="H12399" s="4" t="s">
        <v>7</v>
      </c>
    </row>
    <row r="12400" spans="1:23">
      <c r="A12400" t="n">
        <v>114432</v>
      </c>
      <c r="B12400" s="37" t="n">
        <v>26</v>
      </c>
      <c r="C12400" s="7" t="n">
        <v>1</v>
      </c>
      <c r="D12400" s="7" t="n">
        <v>17</v>
      </c>
      <c r="E12400" s="7" t="n">
        <v>60928</v>
      </c>
      <c r="F12400" s="7" t="s">
        <v>507</v>
      </c>
      <c r="G12400" s="7" t="n">
        <v>2</v>
      </c>
      <c r="H12400" s="7" t="n">
        <v>0</v>
      </c>
    </row>
    <row r="12401" spans="1:9">
      <c r="A12401" t="s">
        <v>4</v>
      </c>
      <c r="B12401" s="4" t="s">
        <v>5</v>
      </c>
    </row>
    <row r="12402" spans="1:9">
      <c r="A12402" t="n">
        <v>114452</v>
      </c>
      <c r="B12402" s="38" t="n">
        <v>28</v>
      </c>
    </row>
    <row r="12403" spans="1:9">
      <c r="A12403" t="s">
        <v>4</v>
      </c>
      <c r="B12403" s="4" t="s">
        <v>5</v>
      </c>
      <c r="C12403" s="4" t="s">
        <v>11</v>
      </c>
    </row>
    <row r="12404" spans="1:9">
      <c r="A12404" t="n">
        <v>114453</v>
      </c>
      <c r="B12404" s="12" t="n">
        <v>3</v>
      </c>
      <c r="C12404" s="10" t="n">
        <f t="normal" ca="1">A12512</f>
        <v>0</v>
      </c>
    </row>
    <row r="12405" spans="1:9">
      <c r="A12405" t="s">
        <v>4</v>
      </c>
      <c r="B12405" s="4" t="s">
        <v>5</v>
      </c>
      <c r="C12405" s="4" t="s">
        <v>7</v>
      </c>
      <c r="D12405" s="4" t="s">
        <v>7</v>
      </c>
      <c r="E12405" s="4" t="s">
        <v>7</v>
      </c>
      <c r="F12405" s="4" t="s">
        <v>16</v>
      </c>
      <c r="G12405" s="4" t="s">
        <v>7</v>
      </c>
      <c r="H12405" s="4" t="s">
        <v>7</v>
      </c>
      <c r="I12405" s="4" t="s">
        <v>11</v>
      </c>
    </row>
    <row r="12406" spans="1:9">
      <c r="A12406" t="n">
        <v>114458</v>
      </c>
      <c r="B12406" s="9" t="n">
        <v>5</v>
      </c>
      <c r="C12406" s="7" t="n">
        <v>35</v>
      </c>
      <c r="D12406" s="7" t="n">
        <v>30</v>
      </c>
      <c r="E12406" s="7" t="n">
        <v>0</v>
      </c>
      <c r="F12406" s="7" t="n">
        <v>3</v>
      </c>
      <c r="G12406" s="7" t="n">
        <v>2</v>
      </c>
      <c r="H12406" s="7" t="n">
        <v>1</v>
      </c>
      <c r="I12406" s="10" t="n">
        <f t="normal" ca="1">A12418</f>
        <v>0</v>
      </c>
    </row>
    <row r="12407" spans="1:9">
      <c r="A12407" t="s">
        <v>4</v>
      </c>
      <c r="B12407" s="4" t="s">
        <v>5</v>
      </c>
      <c r="C12407" s="4" t="s">
        <v>7</v>
      </c>
      <c r="D12407" s="4" t="s">
        <v>10</v>
      </c>
      <c r="E12407" s="4" t="s">
        <v>8</v>
      </c>
    </row>
    <row r="12408" spans="1:9">
      <c r="A12408" t="n">
        <v>114472</v>
      </c>
      <c r="B12408" s="32" t="n">
        <v>51</v>
      </c>
      <c r="C12408" s="7" t="n">
        <v>4</v>
      </c>
      <c r="D12408" s="7" t="n">
        <v>3</v>
      </c>
      <c r="E12408" s="7" t="s">
        <v>84</v>
      </c>
    </row>
    <row r="12409" spans="1:9">
      <c r="A12409" t="s">
        <v>4</v>
      </c>
      <c r="B12409" s="4" t="s">
        <v>5</v>
      </c>
      <c r="C12409" s="4" t="s">
        <v>10</v>
      </c>
    </row>
    <row r="12410" spans="1:9">
      <c r="A12410" t="n">
        <v>114485</v>
      </c>
      <c r="B12410" s="27" t="n">
        <v>16</v>
      </c>
      <c r="C12410" s="7" t="n">
        <v>0</v>
      </c>
    </row>
    <row r="12411" spans="1:9">
      <c r="A12411" t="s">
        <v>4</v>
      </c>
      <c r="B12411" s="4" t="s">
        <v>5</v>
      </c>
      <c r="C12411" s="4" t="s">
        <v>10</v>
      </c>
      <c r="D12411" s="4" t="s">
        <v>7</v>
      </c>
      <c r="E12411" s="4" t="s">
        <v>16</v>
      </c>
      <c r="F12411" s="4" t="s">
        <v>59</v>
      </c>
      <c r="G12411" s="4" t="s">
        <v>7</v>
      </c>
      <c r="H12411" s="4" t="s">
        <v>7</v>
      </c>
    </row>
    <row r="12412" spans="1:9">
      <c r="A12412" t="n">
        <v>114488</v>
      </c>
      <c r="B12412" s="37" t="n">
        <v>26</v>
      </c>
      <c r="C12412" s="7" t="n">
        <v>3</v>
      </c>
      <c r="D12412" s="7" t="n">
        <v>17</v>
      </c>
      <c r="E12412" s="7" t="n">
        <v>60929</v>
      </c>
      <c r="F12412" s="7" t="s">
        <v>507</v>
      </c>
      <c r="G12412" s="7" t="n">
        <v>2</v>
      </c>
      <c r="H12412" s="7" t="n">
        <v>0</v>
      </c>
    </row>
    <row r="12413" spans="1:9">
      <c r="A12413" t="s">
        <v>4</v>
      </c>
      <c r="B12413" s="4" t="s">
        <v>5</v>
      </c>
    </row>
    <row r="12414" spans="1:9">
      <c r="A12414" t="n">
        <v>114508</v>
      </c>
      <c r="B12414" s="38" t="n">
        <v>28</v>
      </c>
    </row>
    <row r="12415" spans="1:9">
      <c r="A12415" t="s">
        <v>4</v>
      </c>
      <c r="B12415" s="4" t="s">
        <v>5</v>
      </c>
      <c r="C12415" s="4" t="s">
        <v>11</v>
      </c>
    </row>
    <row r="12416" spans="1:9">
      <c r="A12416" t="n">
        <v>114509</v>
      </c>
      <c r="B12416" s="12" t="n">
        <v>3</v>
      </c>
      <c r="C12416" s="10" t="n">
        <f t="normal" ca="1">A12512</f>
        <v>0</v>
      </c>
    </row>
    <row r="12417" spans="1:9">
      <c r="A12417" t="s">
        <v>4</v>
      </c>
      <c r="B12417" s="4" t="s">
        <v>5</v>
      </c>
      <c r="C12417" s="4" t="s">
        <v>7</v>
      </c>
      <c r="D12417" s="4" t="s">
        <v>7</v>
      </c>
      <c r="E12417" s="4" t="s">
        <v>7</v>
      </c>
      <c r="F12417" s="4" t="s">
        <v>16</v>
      </c>
      <c r="G12417" s="4" t="s">
        <v>7</v>
      </c>
      <c r="H12417" s="4" t="s">
        <v>7</v>
      </c>
      <c r="I12417" s="4" t="s">
        <v>11</v>
      </c>
    </row>
    <row r="12418" spans="1:9">
      <c r="A12418" t="n">
        <v>114514</v>
      </c>
      <c r="B12418" s="9" t="n">
        <v>5</v>
      </c>
      <c r="C12418" s="7" t="n">
        <v>35</v>
      </c>
      <c r="D12418" s="7" t="n">
        <v>30</v>
      </c>
      <c r="E12418" s="7" t="n">
        <v>0</v>
      </c>
      <c r="F12418" s="7" t="n">
        <v>5</v>
      </c>
      <c r="G12418" s="7" t="n">
        <v>2</v>
      </c>
      <c r="H12418" s="7" t="n">
        <v>1</v>
      </c>
      <c r="I12418" s="10" t="n">
        <f t="normal" ca="1">A12430</f>
        <v>0</v>
      </c>
    </row>
    <row r="12419" spans="1:9">
      <c r="A12419" t="s">
        <v>4</v>
      </c>
      <c r="B12419" s="4" t="s">
        <v>5</v>
      </c>
      <c r="C12419" s="4" t="s">
        <v>7</v>
      </c>
      <c r="D12419" s="4" t="s">
        <v>10</v>
      </c>
      <c r="E12419" s="4" t="s">
        <v>8</v>
      </c>
    </row>
    <row r="12420" spans="1:9">
      <c r="A12420" t="n">
        <v>114528</v>
      </c>
      <c r="B12420" s="32" t="n">
        <v>51</v>
      </c>
      <c r="C12420" s="7" t="n">
        <v>4</v>
      </c>
      <c r="D12420" s="7" t="n">
        <v>5</v>
      </c>
      <c r="E12420" s="7" t="s">
        <v>84</v>
      </c>
    </row>
    <row r="12421" spans="1:9">
      <c r="A12421" t="s">
        <v>4</v>
      </c>
      <c r="B12421" s="4" t="s">
        <v>5</v>
      </c>
      <c r="C12421" s="4" t="s">
        <v>10</v>
      </c>
    </row>
    <row r="12422" spans="1:9">
      <c r="A12422" t="n">
        <v>114541</v>
      </c>
      <c r="B12422" s="27" t="n">
        <v>16</v>
      </c>
      <c r="C12422" s="7" t="n">
        <v>0</v>
      </c>
    </row>
    <row r="12423" spans="1:9">
      <c r="A12423" t="s">
        <v>4</v>
      </c>
      <c r="B12423" s="4" t="s">
        <v>5</v>
      </c>
      <c r="C12423" s="4" t="s">
        <v>10</v>
      </c>
      <c r="D12423" s="4" t="s">
        <v>7</v>
      </c>
      <c r="E12423" s="4" t="s">
        <v>16</v>
      </c>
      <c r="F12423" s="4" t="s">
        <v>59</v>
      </c>
      <c r="G12423" s="4" t="s">
        <v>7</v>
      </c>
      <c r="H12423" s="4" t="s">
        <v>7</v>
      </c>
    </row>
    <row r="12424" spans="1:9">
      <c r="A12424" t="n">
        <v>114544</v>
      </c>
      <c r="B12424" s="37" t="n">
        <v>26</v>
      </c>
      <c r="C12424" s="7" t="n">
        <v>5</v>
      </c>
      <c r="D12424" s="7" t="n">
        <v>17</v>
      </c>
      <c r="E12424" s="7" t="n">
        <v>60930</v>
      </c>
      <c r="F12424" s="7" t="s">
        <v>507</v>
      </c>
      <c r="G12424" s="7" t="n">
        <v>2</v>
      </c>
      <c r="H12424" s="7" t="n">
        <v>0</v>
      </c>
    </row>
    <row r="12425" spans="1:9">
      <c r="A12425" t="s">
        <v>4</v>
      </c>
      <c r="B12425" s="4" t="s">
        <v>5</v>
      </c>
    </row>
    <row r="12426" spans="1:9">
      <c r="A12426" t="n">
        <v>114564</v>
      </c>
      <c r="B12426" s="38" t="n">
        <v>28</v>
      </c>
    </row>
    <row r="12427" spans="1:9">
      <c r="A12427" t="s">
        <v>4</v>
      </c>
      <c r="B12427" s="4" t="s">
        <v>5</v>
      </c>
      <c r="C12427" s="4" t="s">
        <v>11</v>
      </c>
    </row>
    <row r="12428" spans="1:9">
      <c r="A12428" t="n">
        <v>114565</v>
      </c>
      <c r="B12428" s="12" t="n">
        <v>3</v>
      </c>
      <c r="C12428" s="10" t="n">
        <f t="normal" ca="1">A12512</f>
        <v>0</v>
      </c>
    </row>
    <row r="12429" spans="1:9">
      <c r="A12429" t="s">
        <v>4</v>
      </c>
      <c r="B12429" s="4" t="s">
        <v>5</v>
      </c>
      <c r="C12429" s="4" t="s">
        <v>7</v>
      </c>
      <c r="D12429" s="4" t="s">
        <v>7</v>
      </c>
      <c r="E12429" s="4" t="s">
        <v>7</v>
      </c>
      <c r="F12429" s="4" t="s">
        <v>16</v>
      </c>
      <c r="G12429" s="4" t="s">
        <v>7</v>
      </c>
      <c r="H12429" s="4" t="s">
        <v>7</v>
      </c>
      <c r="I12429" s="4" t="s">
        <v>11</v>
      </c>
    </row>
    <row r="12430" spans="1:9">
      <c r="A12430" t="n">
        <v>114570</v>
      </c>
      <c r="B12430" s="9" t="n">
        <v>5</v>
      </c>
      <c r="C12430" s="7" t="n">
        <v>35</v>
      </c>
      <c r="D12430" s="7" t="n">
        <v>30</v>
      </c>
      <c r="E12430" s="7" t="n">
        <v>0</v>
      </c>
      <c r="F12430" s="7" t="n">
        <v>7</v>
      </c>
      <c r="G12430" s="7" t="n">
        <v>2</v>
      </c>
      <c r="H12430" s="7" t="n">
        <v>1</v>
      </c>
      <c r="I12430" s="10" t="n">
        <f t="normal" ca="1">A12442</f>
        <v>0</v>
      </c>
    </row>
    <row r="12431" spans="1:9">
      <c r="A12431" t="s">
        <v>4</v>
      </c>
      <c r="B12431" s="4" t="s">
        <v>5</v>
      </c>
      <c r="C12431" s="4" t="s">
        <v>7</v>
      </c>
      <c r="D12431" s="4" t="s">
        <v>10</v>
      </c>
      <c r="E12431" s="4" t="s">
        <v>8</v>
      </c>
    </row>
    <row r="12432" spans="1:9">
      <c r="A12432" t="n">
        <v>114584</v>
      </c>
      <c r="B12432" s="32" t="n">
        <v>51</v>
      </c>
      <c r="C12432" s="7" t="n">
        <v>4</v>
      </c>
      <c r="D12432" s="7" t="n">
        <v>7</v>
      </c>
      <c r="E12432" s="7" t="s">
        <v>84</v>
      </c>
    </row>
    <row r="12433" spans="1:9">
      <c r="A12433" t="s">
        <v>4</v>
      </c>
      <c r="B12433" s="4" t="s">
        <v>5</v>
      </c>
      <c r="C12433" s="4" t="s">
        <v>10</v>
      </c>
    </row>
    <row r="12434" spans="1:9">
      <c r="A12434" t="n">
        <v>114597</v>
      </c>
      <c r="B12434" s="27" t="n">
        <v>16</v>
      </c>
      <c r="C12434" s="7" t="n">
        <v>0</v>
      </c>
    </row>
    <row r="12435" spans="1:9">
      <c r="A12435" t="s">
        <v>4</v>
      </c>
      <c r="B12435" s="4" t="s">
        <v>5</v>
      </c>
      <c r="C12435" s="4" t="s">
        <v>10</v>
      </c>
      <c r="D12435" s="4" t="s">
        <v>7</v>
      </c>
      <c r="E12435" s="4" t="s">
        <v>16</v>
      </c>
      <c r="F12435" s="4" t="s">
        <v>59</v>
      </c>
      <c r="G12435" s="4" t="s">
        <v>7</v>
      </c>
      <c r="H12435" s="4" t="s">
        <v>7</v>
      </c>
    </row>
    <row r="12436" spans="1:9">
      <c r="A12436" t="n">
        <v>114600</v>
      </c>
      <c r="B12436" s="37" t="n">
        <v>26</v>
      </c>
      <c r="C12436" s="7" t="n">
        <v>7</v>
      </c>
      <c r="D12436" s="7" t="n">
        <v>17</v>
      </c>
      <c r="E12436" s="7" t="n">
        <v>60931</v>
      </c>
      <c r="F12436" s="7" t="s">
        <v>1042</v>
      </c>
      <c r="G12436" s="7" t="n">
        <v>2</v>
      </c>
      <c r="H12436" s="7" t="n">
        <v>0</v>
      </c>
    </row>
    <row r="12437" spans="1:9">
      <c r="A12437" t="s">
        <v>4</v>
      </c>
      <c r="B12437" s="4" t="s">
        <v>5</v>
      </c>
    </row>
    <row r="12438" spans="1:9">
      <c r="A12438" t="n">
        <v>114618</v>
      </c>
      <c r="B12438" s="38" t="n">
        <v>28</v>
      </c>
    </row>
    <row r="12439" spans="1:9">
      <c r="A12439" t="s">
        <v>4</v>
      </c>
      <c r="B12439" s="4" t="s">
        <v>5</v>
      </c>
      <c r="C12439" s="4" t="s">
        <v>11</v>
      </c>
    </row>
    <row r="12440" spans="1:9">
      <c r="A12440" t="n">
        <v>114619</v>
      </c>
      <c r="B12440" s="12" t="n">
        <v>3</v>
      </c>
      <c r="C12440" s="10" t="n">
        <f t="normal" ca="1">A12512</f>
        <v>0</v>
      </c>
    </row>
    <row r="12441" spans="1:9">
      <c r="A12441" t="s">
        <v>4</v>
      </c>
      <c r="B12441" s="4" t="s">
        <v>5</v>
      </c>
      <c r="C12441" s="4" t="s">
        <v>7</v>
      </c>
      <c r="D12441" s="4" t="s">
        <v>7</v>
      </c>
      <c r="E12441" s="4" t="s">
        <v>7</v>
      </c>
      <c r="F12441" s="4" t="s">
        <v>16</v>
      </c>
      <c r="G12441" s="4" t="s">
        <v>7</v>
      </c>
      <c r="H12441" s="4" t="s">
        <v>7</v>
      </c>
      <c r="I12441" s="4" t="s">
        <v>11</v>
      </c>
    </row>
    <row r="12442" spans="1:9">
      <c r="A12442" t="n">
        <v>114624</v>
      </c>
      <c r="B12442" s="9" t="n">
        <v>5</v>
      </c>
      <c r="C12442" s="7" t="n">
        <v>35</v>
      </c>
      <c r="D12442" s="7" t="n">
        <v>30</v>
      </c>
      <c r="E12442" s="7" t="n">
        <v>0</v>
      </c>
      <c r="F12442" s="7" t="n">
        <v>9</v>
      </c>
      <c r="G12442" s="7" t="n">
        <v>2</v>
      </c>
      <c r="H12442" s="7" t="n">
        <v>1</v>
      </c>
      <c r="I12442" s="10" t="n">
        <f t="normal" ca="1">A12454</f>
        <v>0</v>
      </c>
    </row>
    <row r="12443" spans="1:9">
      <c r="A12443" t="s">
        <v>4</v>
      </c>
      <c r="B12443" s="4" t="s">
        <v>5</v>
      </c>
      <c r="C12443" s="4" t="s">
        <v>7</v>
      </c>
      <c r="D12443" s="4" t="s">
        <v>10</v>
      </c>
      <c r="E12443" s="4" t="s">
        <v>8</v>
      </c>
    </row>
    <row r="12444" spans="1:9">
      <c r="A12444" t="n">
        <v>114638</v>
      </c>
      <c r="B12444" s="32" t="n">
        <v>51</v>
      </c>
      <c r="C12444" s="7" t="n">
        <v>4</v>
      </c>
      <c r="D12444" s="7" t="n">
        <v>9</v>
      </c>
      <c r="E12444" s="7" t="s">
        <v>84</v>
      </c>
    </row>
    <row r="12445" spans="1:9">
      <c r="A12445" t="s">
        <v>4</v>
      </c>
      <c r="B12445" s="4" t="s">
        <v>5</v>
      </c>
      <c r="C12445" s="4" t="s">
        <v>10</v>
      </c>
    </row>
    <row r="12446" spans="1:9">
      <c r="A12446" t="n">
        <v>114651</v>
      </c>
      <c r="B12446" s="27" t="n">
        <v>16</v>
      </c>
      <c r="C12446" s="7" t="n">
        <v>0</v>
      </c>
    </row>
    <row r="12447" spans="1:9">
      <c r="A12447" t="s">
        <v>4</v>
      </c>
      <c r="B12447" s="4" t="s">
        <v>5</v>
      </c>
      <c r="C12447" s="4" t="s">
        <v>10</v>
      </c>
      <c r="D12447" s="4" t="s">
        <v>7</v>
      </c>
      <c r="E12447" s="4" t="s">
        <v>16</v>
      </c>
      <c r="F12447" s="4" t="s">
        <v>59</v>
      </c>
      <c r="G12447" s="4" t="s">
        <v>7</v>
      </c>
      <c r="H12447" s="4" t="s">
        <v>7</v>
      </c>
    </row>
    <row r="12448" spans="1:9">
      <c r="A12448" t="n">
        <v>114654</v>
      </c>
      <c r="B12448" s="37" t="n">
        <v>26</v>
      </c>
      <c r="C12448" s="7" t="n">
        <v>9</v>
      </c>
      <c r="D12448" s="7" t="n">
        <v>17</v>
      </c>
      <c r="E12448" s="7" t="n">
        <v>60932</v>
      </c>
      <c r="F12448" s="7" t="s">
        <v>1042</v>
      </c>
      <c r="G12448" s="7" t="n">
        <v>2</v>
      </c>
      <c r="H12448" s="7" t="n">
        <v>0</v>
      </c>
    </row>
    <row r="12449" spans="1:9">
      <c r="A12449" t="s">
        <v>4</v>
      </c>
      <c r="B12449" s="4" t="s">
        <v>5</v>
      </c>
    </row>
    <row r="12450" spans="1:9">
      <c r="A12450" t="n">
        <v>114672</v>
      </c>
      <c r="B12450" s="38" t="n">
        <v>28</v>
      </c>
    </row>
    <row r="12451" spans="1:9">
      <c r="A12451" t="s">
        <v>4</v>
      </c>
      <c r="B12451" s="4" t="s">
        <v>5</v>
      </c>
      <c r="C12451" s="4" t="s">
        <v>11</v>
      </c>
    </row>
    <row r="12452" spans="1:9">
      <c r="A12452" t="n">
        <v>114673</v>
      </c>
      <c r="B12452" s="12" t="n">
        <v>3</v>
      </c>
      <c r="C12452" s="10" t="n">
        <f t="normal" ca="1">A12512</f>
        <v>0</v>
      </c>
    </row>
    <row r="12453" spans="1:9">
      <c r="A12453" t="s">
        <v>4</v>
      </c>
      <c r="B12453" s="4" t="s">
        <v>5</v>
      </c>
      <c r="C12453" s="4" t="s">
        <v>7</v>
      </c>
      <c r="D12453" s="4" t="s">
        <v>7</v>
      </c>
      <c r="E12453" s="4" t="s">
        <v>7</v>
      </c>
      <c r="F12453" s="4" t="s">
        <v>16</v>
      </c>
      <c r="G12453" s="4" t="s">
        <v>7</v>
      </c>
      <c r="H12453" s="4" t="s">
        <v>7</v>
      </c>
      <c r="I12453" s="4" t="s">
        <v>11</v>
      </c>
    </row>
    <row r="12454" spans="1:9">
      <c r="A12454" t="n">
        <v>114678</v>
      </c>
      <c r="B12454" s="9" t="n">
        <v>5</v>
      </c>
      <c r="C12454" s="7" t="n">
        <v>35</v>
      </c>
      <c r="D12454" s="7" t="n">
        <v>30</v>
      </c>
      <c r="E12454" s="7" t="n">
        <v>0</v>
      </c>
      <c r="F12454" s="7" t="n">
        <v>2</v>
      </c>
      <c r="G12454" s="7" t="n">
        <v>2</v>
      </c>
      <c r="H12454" s="7" t="n">
        <v>1</v>
      </c>
      <c r="I12454" s="10" t="n">
        <f t="normal" ca="1">A12466</f>
        <v>0</v>
      </c>
    </row>
    <row r="12455" spans="1:9">
      <c r="A12455" t="s">
        <v>4</v>
      </c>
      <c r="B12455" s="4" t="s">
        <v>5</v>
      </c>
      <c r="C12455" s="4" t="s">
        <v>7</v>
      </c>
      <c r="D12455" s="4" t="s">
        <v>10</v>
      </c>
      <c r="E12455" s="4" t="s">
        <v>8</v>
      </c>
    </row>
    <row r="12456" spans="1:9">
      <c r="A12456" t="n">
        <v>114692</v>
      </c>
      <c r="B12456" s="32" t="n">
        <v>51</v>
      </c>
      <c r="C12456" s="7" t="n">
        <v>4</v>
      </c>
      <c r="D12456" s="7" t="n">
        <v>2</v>
      </c>
      <c r="E12456" s="7" t="s">
        <v>84</v>
      </c>
    </row>
    <row r="12457" spans="1:9">
      <c r="A12457" t="s">
        <v>4</v>
      </c>
      <c r="B12457" s="4" t="s">
        <v>5</v>
      </c>
      <c r="C12457" s="4" t="s">
        <v>10</v>
      </c>
    </row>
    <row r="12458" spans="1:9">
      <c r="A12458" t="n">
        <v>114705</v>
      </c>
      <c r="B12458" s="27" t="n">
        <v>16</v>
      </c>
      <c r="C12458" s="7" t="n">
        <v>0</v>
      </c>
    </row>
    <row r="12459" spans="1:9">
      <c r="A12459" t="s">
        <v>4</v>
      </c>
      <c r="B12459" s="4" t="s">
        <v>5</v>
      </c>
      <c r="C12459" s="4" t="s">
        <v>10</v>
      </c>
      <c r="D12459" s="4" t="s">
        <v>7</v>
      </c>
      <c r="E12459" s="4" t="s">
        <v>16</v>
      </c>
      <c r="F12459" s="4" t="s">
        <v>59</v>
      </c>
      <c r="G12459" s="4" t="s">
        <v>7</v>
      </c>
      <c r="H12459" s="4" t="s">
        <v>7</v>
      </c>
    </row>
    <row r="12460" spans="1:9">
      <c r="A12460" t="n">
        <v>114708</v>
      </c>
      <c r="B12460" s="37" t="n">
        <v>26</v>
      </c>
      <c r="C12460" s="7" t="n">
        <v>2</v>
      </c>
      <c r="D12460" s="7" t="n">
        <v>17</v>
      </c>
      <c r="E12460" s="7" t="n">
        <v>60933</v>
      </c>
      <c r="F12460" s="7" t="s">
        <v>507</v>
      </c>
      <c r="G12460" s="7" t="n">
        <v>2</v>
      </c>
      <c r="H12460" s="7" t="n">
        <v>0</v>
      </c>
    </row>
    <row r="12461" spans="1:9">
      <c r="A12461" t="s">
        <v>4</v>
      </c>
      <c r="B12461" s="4" t="s">
        <v>5</v>
      </c>
    </row>
    <row r="12462" spans="1:9">
      <c r="A12462" t="n">
        <v>114728</v>
      </c>
      <c r="B12462" s="38" t="n">
        <v>28</v>
      </c>
    </row>
    <row r="12463" spans="1:9">
      <c r="A12463" t="s">
        <v>4</v>
      </c>
      <c r="B12463" s="4" t="s">
        <v>5</v>
      </c>
      <c r="C12463" s="4" t="s">
        <v>11</v>
      </c>
    </row>
    <row r="12464" spans="1:9">
      <c r="A12464" t="n">
        <v>114729</v>
      </c>
      <c r="B12464" s="12" t="n">
        <v>3</v>
      </c>
      <c r="C12464" s="10" t="n">
        <f t="normal" ca="1">A12512</f>
        <v>0</v>
      </c>
    </row>
    <row r="12465" spans="1:9">
      <c r="A12465" t="s">
        <v>4</v>
      </c>
      <c r="B12465" s="4" t="s">
        <v>5</v>
      </c>
      <c r="C12465" s="4" t="s">
        <v>7</v>
      </c>
      <c r="D12465" s="4" t="s">
        <v>7</v>
      </c>
      <c r="E12465" s="4" t="s">
        <v>7</v>
      </c>
      <c r="F12465" s="4" t="s">
        <v>16</v>
      </c>
      <c r="G12465" s="4" t="s">
        <v>7</v>
      </c>
      <c r="H12465" s="4" t="s">
        <v>7</v>
      </c>
      <c r="I12465" s="4" t="s">
        <v>11</v>
      </c>
    </row>
    <row r="12466" spans="1:9">
      <c r="A12466" t="n">
        <v>114734</v>
      </c>
      <c r="B12466" s="9" t="n">
        <v>5</v>
      </c>
      <c r="C12466" s="7" t="n">
        <v>35</v>
      </c>
      <c r="D12466" s="7" t="n">
        <v>30</v>
      </c>
      <c r="E12466" s="7" t="n">
        <v>0</v>
      </c>
      <c r="F12466" s="7" t="n">
        <v>4</v>
      </c>
      <c r="G12466" s="7" t="n">
        <v>2</v>
      </c>
      <c r="H12466" s="7" t="n">
        <v>1</v>
      </c>
      <c r="I12466" s="10" t="n">
        <f t="normal" ca="1">A12478</f>
        <v>0</v>
      </c>
    </row>
    <row r="12467" spans="1:9">
      <c r="A12467" t="s">
        <v>4</v>
      </c>
      <c r="B12467" s="4" t="s">
        <v>5</v>
      </c>
      <c r="C12467" s="4" t="s">
        <v>7</v>
      </c>
      <c r="D12467" s="4" t="s">
        <v>10</v>
      </c>
      <c r="E12467" s="4" t="s">
        <v>8</v>
      </c>
    </row>
    <row r="12468" spans="1:9">
      <c r="A12468" t="n">
        <v>114748</v>
      </c>
      <c r="B12468" s="32" t="n">
        <v>51</v>
      </c>
      <c r="C12468" s="7" t="n">
        <v>4</v>
      </c>
      <c r="D12468" s="7" t="n">
        <v>4</v>
      </c>
      <c r="E12468" s="7" t="s">
        <v>84</v>
      </c>
    </row>
    <row r="12469" spans="1:9">
      <c r="A12469" t="s">
        <v>4</v>
      </c>
      <c r="B12469" s="4" t="s">
        <v>5</v>
      </c>
      <c r="C12469" s="4" t="s">
        <v>10</v>
      </c>
    </row>
    <row r="12470" spans="1:9">
      <c r="A12470" t="n">
        <v>114761</v>
      </c>
      <c r="B12470" s="27" t="n">
        <v>16</v>
      </c>
      <c r="C12470" s="7" t="n">
        <v>0</v>
      </c>
    </row>
    <row r="12471" spans="1:9">
      <c r="A12471" t="s">
        <v>4</v>
      </c>
      <c r="B12471" s="4" t="s">
        <v>5</v>
      </c>
      <c r="C12471" s="4" t="s">
        <v>10</v>
      </c>
      <c r="D12471" s="4" t="s">
        <v>7</v>
      </c>
      <c r="E12471" s="4" t="s">
        <v>16</v>
      </c>
      <c r="F12471" s="4" t="s">
        <v>59</v>
      </c>
      <c r="G12471" s="4" t="s">
        <v>7</v>
      </c>
      <c r="H12471" s="4" t="s">
        <v>7</v>
      </c>
    </row>
    <row r="12472" spans="1:9">
      <c r="A12472" t="n">
        <v>114764</v>
      </c>
      <c r="B12472" s="37" t="n">
        <v>26</v>
      </c>
      <c r="C12472" s="7" t="n">
        <v>4</v>
      </c>
      <c r="D12472" s="7" t="n">
        <v>17</v>
      </c>
      <c r="E12472" s="7" t="n">
        <v>60934</v>
      </c>
      <c r="F12472" s="7" t="s">
        <v>507</v>
      </c>
      <c r="G12472" s="7" t="n">
        <v>2</v>
      </c>
      <c r="H12472" s="7" t="n">
        <v>0</v>
      </c>
    </row>
    <row r="12473" spans="1:9">
      <c r="A12473" t="s">
        <v>4</v>
      </c>
      <c r="B12473" s="4" t="s">
        <v>5</v>
      </c>
    </row>
    <row r="12474" spans="1:9">
      <c r="A12474" t="n">
        <v>114784</v>
      </c>
      <c r="B12474" s="38" t="n">
        <v>28</v>
      </c>
    </row>
    <row r="12475" spans="1:9">
      <c r="A12475" t="s">
        <v>4</v>
      </c>
      <c r="B12475" s="4" t="s">
        <v>5</v>
      </c>
      <c r="C12475" s="4" t="s">
        <v>11</v>
      </c>
    </row>
    <row r="12476" spans="1:9">
      <c r="A12476" t="n">
        <v>114785</v>
      </c>
      <c r="B12476" s="12" t="n">
        <v>3</v>
      </c>
      <c r="C12476" s="10" t="n">
        <f t="normal" ca="1">A12512</f>
        <v>0</v>
      </c>
    </row>
    <row r="12477" spans="1:9">
      <c r="A12477" t="s">
        <v>4</v>
      </c>
      <c r="B12477" s="4" t="s">
        <v>5</v>
      </c>
      <c r="C12477" s="4" t="s">
        <v>7</v>
      </c>
      <c r="D12477" s="4" t="s">
        <v>7</v>
      </c>
      <c r="E12477" s="4" t="s">
        <v>7</v>
      </c>
      <c r="F12477" s="4" t="s">
        <v>16</v>
      </c>
      <c r="G12477" s="4" t="s">
        <v>7</v>
      </c>
      <c r="H12477" s="4" t="s">
        <v>7</v>
      </c>
      <c r="I12477" s="4" t="s">
        <v>11</v>
      </c>
    </row>
    <row r="12478" spans="1:9">
      <c r="A12478" t="n">
        <v>114790</v>
      </c>
      <c r="B12478" s="9" t="n">
        <v>5</v>
      </c>
      <c r="C12478" s="7" t="n">
        <v>35</v>
      </c>
      <c r="D12478" s="7" t="n">
        <v>30</v>
      </c>
      <c r="E12478" s="7" t="n">
        <v>0</v>
      </c>
      <c r="F12478" s="7" t="n">
        <v>6</v>
      </c>
      <c r="G12478" s="7" t="n">
        <v>2</v>
      </c>
      <c r="H12478" s="7" t="n">
        <v>1</v>
      </c>
      <c r="I12478" s="10" t="n">
        <f t="normal" ca="1">A12490</f>
        <v>0</v>
      </c>
    </row>
    <row r="12479" spans="1:9">
      <c r="A12479" t="s">
        <v>4</v>
      </c>
      <c r="B12479" s="4" t="s">
        <v>5</v>
      </c>
      <c r="C12479" s="4" t="s">
        <v>7</v>
      </c>
      <c r="D12479" s="4" t="s">
        <v>10</v>
      </c>
      <c r="E12479" s="4" t="s">
        <v>8</v>
      </c>
    </row>
    <row r="12480" spans="1:9">
      <c r="A12480" t="n">
        <v>114804</v>
      </c>
      <c r="B12480" s="32" t="n">
        <v>51</v>
      </c>
      <c r="C12480" s="7" t="n">
        <v>4</v>
      </c>
      <c r="D12480" s="7" t="n">
        <v>6</v>
      </c>
      <c r="E12480" s="7" t="s">
        <v>84</v>
      </c>
    </row>
    <row r="12481" spans="1:9">
      <c r="A12481" t="s">
        <v>4</v>
      </c>
      <c r="B12481" s="4" t="s">
        <v>5</v>
      </c>
      <c r="C12481" s="4" t="s">
        <v>10</v>
      </c>
    </row>
    <row r="12482" spans="1:9">
      <c r="A12482" t="n">
        <v>114817</v>
      </c>
      <c r="B12482" s="27" t="n">
        <v>16</v>
      </c>
      <c r="C12482" s="7" t="n">
        <v>0</v>
      </c>
    </row>
    <row r="12483" spans="1:9">
      <c r="A12483" t="s">
        <v>4</v>
      </c>
      <c r="B12483" s="4" t="s">
        <v>5</v>
      </c>
      <c r="C12483" s="4" t="s">
        <v>10</v>
      </c>
      <c r="D12483" s="4" t="s">
        <v>7</v>
      </c>
      <c r="E12483" s="4" t="s">
        <v>16</v>
      </c>
      <c r="F12483" s="4" t="s">
        <v>59</v>
      </c>
      <c r="G12483" s="4" t="s">
        <v>7</v>
      </c>
      <c r="H12483" s="4" t="s">
        <v>7</v>
      </c>
    </row>
    <row r="12484" spans="1:9">
      <c r="A12484" t="n">
        <v>114820</v>
      </c>
      <c r="B12484" s="37" t="n">
        <v>26</v>
      </c>
      <c r="C12484" s="7" t="n">
        <v>6</v>
      </c>
      <c r="D12484" s="7" t="n">
        <v>17</v>
      </c>
      <c r="E12484" s="7" t="n">
        <v>60935</v>
      </c>
      <c r="F12484" s="7" t="s">
        <v>507</v>
      </c>
      <c r="G12484" s="7" t="n">
        <v>2</v>
      </c>
      <c r="H12484" s="7" t="n">
        <v>0</v>
      </c>
    </row>
    <row r="12485" spans="1:9">
      <c r="A12485" t="s">
        <v>4</v>
      </c>
      <c r="B12485" s="4" t="s">
        <v>5</v>
      </c>
    </row>
    <row r="12486" spans="1:9">
      <c r="A12486" t="n">
        <v>114840</v>
      </c>
      <c r="B12486" s="38" t="n">
        <v>28</v>
      </c>
    </row>
    <row r="12487" spans="1:9">
      <c r="A12487" t="s">
        <v>4</v>
      </c>
      <c r="B12487" s="4" t="s">
        <v>5</v>
      </c>
      <c r="C12487" s="4" t="s">
        <v>11</v>
      </c>
    </row>
    <row r="12488" spans="1:9">
      <c r="A12488" t="n">
        <v>114841</v>
      </c>
      <c r="B12488" s="12" t="n">
        <v>3</v>
      </c>
      <c r="C12488" s="10" t="n">
        <f t="normal" ca="1">A12512</f>
        <v>0</v>
      </c>
    </row>
    <row r="12489" spans="1:9">
      <c r="A12489" t="s">
        <v>4</v>
      </c>
      <c r="B12489" s="4" t="s">
        <v>5</v>
      </c>
      <c r="C12489" s="4" t="s">
        <v>7</v>
      </c>
      <c r="D12489" s="4" t="s">
        <v>7</v>
      </c>
      <c r="E12489" s="4" t="s">
        <v>7</v>
      </c>
      <c r="F12489" s="4" t="s">
        <v>16</v>
      </c>
      <c r="G12489" s="4" t="s">
        <v>7</v>
      </c>
      <c r="H12489" s="4" t="s">
        <v>7</v>
      </c>
      <c r="I12489" s="4" t="s">
        <v>11</v>
      </c>
    </row>
    <row r="12490" spans="1:9">
      <c r="A12490" t="n">
        <v>114846</v>
      </c>
      <c r="B12490" s="9" t="n">
        <v>5</v>
      </c>
      <c r="C12490" s="7" t="n">
        <v>35</v>
      </c>
      <c r="D12490" s="7" t="n">
        <v>30</v>
      </c>
      <c r="E12490" s="7" t="n">
        <v>0</v>
      </c>
      <c r="F12490" s="7" t="n">
        <v>8</v>
      </c>
      <c r="G12490" s="7" t="n">
        <v>2</v>
      </c>
      <c r="H12490" s="7" t="n">
        <v>1</v>
      </c>
      <c r="I12490" s="10" t="n">
        <f t="normal" ca="1">A12502</f>
        <v>0</v>
      </c>
    </row>
    <row r="12491" spans="1:9">
      <c r="A12491" t="s">
        <v>4</v>
      </c>
      <c r="B12491" s="4" t="s">
        <v>5</v>
      </c>
      <c r="C12491" s="4" t="s">
        <v>7</v>
      </c>
      <c r="D12491" s="4" t="s">
        <v>10</v>
      </c>
      <c r="E12491" s="4" t="s">
        <v>8</v>
      </c>
    </row>
    <row r="12492" spans="1:9">
      <c r="A12492" t="n">
        <v>114860</v>
      </c>
      <c r="B12492" s="32" t="n">
        <v>51</v>
      </c>
      <c r="C12492" s="7" t="n">
        <v>4</v>
      </c>
      <c r="D12492" s="7" t="n">
        <v>8</v>
      </c>
      <c r="E12492" s="7" t="s">
        <v>84</v>
      </c>
    </row>
    <row r="12493" spans="1:9">
      <c r="A12493" t="s">
        <v>4</v>
      </c>
      <c r="B12493" s="4" t="s">
        <v>5</v>
      </c>
      <c r="C12493" s="4" t="s">
        <v>10</v>
      </c>
    </row>
    <row r="12494" spans="1:9">
      <c r="A12494" t="n">
        <v>114873</v>
      </c>
      <c r="B12494" s="27" t="n">
        <v>16</v>
      </c>
      <c r="C12494" s="7" t="n">
        <v>0</v>
      </c>
    </row>
    <row r="12495" spans="1:9">
      <c r="A12495" t="s">
        <v>4</v>
      </c>
      <c r="B12495" s="4" t="s">
        <v>5</v>
      </c>
      <c r="C12495" s="4" t="s">
        <v>10</v>
      </c>
      <c r="D12495" s="4" t="s">
        <v>7</v>
      </c>
      <c r="E12495" s="4" t="s">
        <v>16</v>
      </c>
      <c r="F12495" s="4" t="s">
        <v>59</v>
      </c>
      <c r="G12495" s="4" t="s">
        <v>7</v>
      </c>
      <c r="H12495" s="4" t="s">
        <v>7</v>
      </c>
    </row>
    <row r="12496" spans="1:9">
      <c r="A12496" t="n">
        <v>114876</v>
      </c>
      <c r="B12496" s="37" t="n">
        <v>26</v>
      </c>
      <c r="C12496" s="7" t="n">
        <v>8</v>
      </c>
      <c r="D12496" s="7" t="n">
        <v>17</v>
      </c>
      <c r="E12496" s="7" t="n">
        <v>60936</v>
      </c>
      <c r="F12496" s="7" t="s">
        <v>507</v>
      </c>
      <c r="G12496" s="7" t="n">
        <v>2</v>
      </c>
      <c r="H12496" s="7" t="n">
        <v>0</v>
      </c>
    </row>
    <row r="12497" spans="1:9">
      <c r="A12497" t="s">
        <v>4</v>
      </c>
      <c r="B12497" s="4" t="s">
        <v>5</v>
      </c>
    </row>
    <row r="12498" spans="1:9">
      <c r="A12498" t="n">
        <v>114896</v>
      </c>
      <c r="B12498" s="38" t="n">
        <v>28</v>
      </c>
    </row>
    <row r="12499" spans="1:9">
      <c r="A12499" t="s">
        <v>4</v>
      </c>
      <c r="B12499" s="4" t="s">
        <v>5</v>
      </c>
      <c r="C12499" s="4" t="s">
        <v>11</v>
      </c>
    </row>
    <row r="12500" spans="1:9">
      <c r="A12500" t="n">
        <v>114897</v>
      </c>
      <c r="B12500" s="12" t="n">
        <v>3</v>
      </c>
      <c r="C12500" s="10" t="n">
        <f t="normal" ca="1">A12512</f>
        <v>0</v>
      </c>
    </row>
    <row r="12501" spans="1:9">
      <c r="A12501" t="s">
        <v>4</v>
      </c>
      <c r="B12501" s="4" t="s">
        <v>5</v>
      </c>
      <c r="C12501" s="4" t="s">
        <v>7</v>
      </c>
      <c r="D12501" s="4" t="s">
        <v>7</v>
      </c>
      <c r="E12501" s="4" t="s">
        <v>7</v>
      </c>
      <c r="F12501" s="4" t="s">
        <v>16</v>
      </c>
      <c r="G12501" s="4" t="s">
        <v>7</v>
      </c>
      <c r="H12501" s="4" t="s">
        <v>7</v>
      </c>
      <c r="I12501" s="4" t="s">
        <v>11</v>
      </c>
    </row>
    <row r="12502" spans="1:9">
      <c r="A12502" t="n">
        <v>114902</v>
      </c>
      <c r="B12502" s="9" t="n">
        <v>5</v>
      </c>
      <c r="C12502" s="7" t="n">
        <v>35</v>
      </c>
      <c r="D12502" s="7" t="n">
        <v>30</v>
      </c>
      <c r="E12502" s="7" t="n">
        <v>0</v>
      </c>
      <c r="F12502" s="7" t="n">
        <v>11</v>
      </c>
      <c r="G12502" s="7" t="n">
        <v>2</v>
      </c>
      <c r="H12502" s="7" t="n">
        <v>1</v>
      </c>
      <c r="I12502" s="10" t="n">
        <f t="normal" ca="1">A12512</f>
        <v>0</v>
      </c>
    </row>
    <row r="12503" spans="1:9">
      <c r="A12503" t="s">
        <v>4</v>
      </c>
      <c r="B12503" s="4" t="s">
        <v>5</v>
      </c>
      <c r="C12503" s="4" t="s">
        <v>7</v>
      </c>
      <c r="D12503" s="4" t="s">
        <v>10</v>
      </c>
      <c r="E12503" s="4" t="s">
        <v>8</v>
      </c>
    </row>
    <row r="12504" spans="1:9">
      <c r="A12504" t="n">
        <v>114916</v>
      </c>
      <c r="B12504" s="32" t="n">
        <v>51</v>
      </c>
      <c r="C12504" s="7" t="n">
        <v>4</v>
      </c>
      <c r="D12504" s="7" t="n">
        <v>11</v>
      </c>
      <c r="E12504" s="7" t="s">
        <v>84</v>
      </c>
    </row>
    <row r="12505" spans="1:9">
      <c r="A12505" t="s">
        <v>4</v>
      </c>
      <c r="B12505" s="4" t="s">
        <v>5</v>
      </c>
      <c r="C12505" s="4" t="s">
        <v>10</v>
      </c>
    </row>
    <row r="12506" spans="1:9">
      <c r="A12506" t="n">
        <v>114929</v>
      </c>
      <c r="B12506" s="27" t="n">
        <v>16</v>
      </c>
      <c r="C12506" s="7" t="n">
        <v>0</v>
      </c>
    </row>
    <row r="12507" spans="1:9">
      <c r="A12507" t="s">
        <v>4</v>
      </c>
      <c r="B12507" s="4" t="s">
        <v>5</v>
      </c>
      <c r="C12507" s="4" t="s">
        <v>10</v>
      </c>
      <c r="D12507" s="4" t="s">
        <v>7</v>
      </c>
      <c r="E12507" s="4" t="s">
        <v>16</v>
      </c>
      <c r="F12507" s="4" t="s">
        <v>59</v>
      </c>
      <c r="G12507" s="4" t="s">
        <v>7</v>
      </c>
      <c r="H12507" s="4" t="s">
        <v>7</v>
      </c>
    </row>
    <row r="12508" spans="1:9">
      <c r="A12508" t="n">
        <v>114932</v>
      </c>
      <c r="B12508" s="37" t="n">
        <v>26</v>
      </c>
      <c r="C12508" s="7" t="n">
        <v>11</v>
      </c>
      <c r="D12508" s="7" t="n">
        <v>17</v>
      </c>
      <c r="E12508" s="7" t="n">
        <v>60937</v>
      </c>
      <c r="F12508" s="7" t="s">
        <v>507</v>
      </c>
      <c r="G12508" s="7" t="n">
        <v>2</v>
      </c>
      <c r="H12508" s="7" t="n">
        <v>0</v>
      </c>
    </row>
    <row r="12509" spans="1:9">
      <c r="A12509" t="s">
        <v>4</v>
      </c>
      <c r="B12509" s="4" t="s">
        <v>5</v>
      </c>
    </row>
    <row r="12510" spans="1:9">
      <c r="A12510" t="n">
        <v>114952</v>
      </c>
      <c r="B12510" s="38" t="n">
        <v>28</v>
      </c>
    </row>
    <row r="12511" spans="1:9">
      <c r="A12511" t="s">
        <v>4</v>
      </c>
      <c r="B12511" s="4" t="s">
        <v>5</v>
      </c>
      <c r="C12511" s="4" t="s">
        <v>10</v>
      </c>
      <c r="D12511" s="4" t="s">
        <v>7</v>
      </c>
    </row>
    <row r="12512" spans="1:9">
      <c r="A12512" t="n">
        <v>114953</v>
      </c>
      <c r="B12512" s="40" t="n">
        <v>89</v>
      </c>
      <c r="C12512" s="7" t="n">
        <v>65533</v>
      </c>
      <c r="D12512" s="7" t="n">
        <v>1</v>
      </c>
    </row>
    <row r="12513" spans="1:9">
      <c r="A12513" t="s">
        <v>4</v>
      </c>
      <c r="B12513" s="4" t="s">
        <v>5</v>
      </c>
      <c r="C12513" s="4" t="s">
        <v>7</v>
      </c>
      <c r="D12513" s="4" t="s">
        <v>10</v>
      </c>
      <c r="E12513" s="4" t="s">
        <v>10</v>
      </c>
      <c r="F12513" s="4" t="s">
        <v>7</v>
      </c>
    </row>
    <row r="12514" spans="1:9">
      <c r="A12514" t="n">
        <v>114957</v>
      </c>
      <c r="B12514" s="42" t="n">
        <v>25</v>
      </c>
      <c r="C12514" s="7" t="n">
        <v>1</v>
      </c>
      <c r="D12514" s="7" t="n">
        <v>60</v>
      </c>
      <c r="E12514" s="7" t="n">
        <v>640</v>
      </c>
      <c r="F12514" s="7" t="n">
        <v>1</v>
      </c>
    </row>
    <row r="12515" spans="1:9">
      <c r="A12515" t="s">
        <v>4</v>
      </c>
      <c r="B12515" s="4" t="s">
        <v>5</v>
      </c>
      <c r="C12515" s="4" t="s">
        <v>7</v>
      </c>
      <c r="D12515" s="4" t="s">
        <v>10</v>
      </c>
      <c r="E12515" s="4" t="s">
        <v>8</v>
      </c>
    </row>
    <row r="12516" spans="1:9">
      <c r="A12516" t="n">
        <v>114964</v>
      </c>
      <c r="B12516" s="32" t="n">
        <v>51</v>
      </c>
      <c r="C12516" s="7" t="n">
        <v>4</v>
      </c>
      <c r="D12516" s="7" t="n">
        <v>5704</v>
      </c>
      <c r="E12516" s="7" t="s">
        <v>87</v>
      </c>
    </row>
    <row r="12517" spans="1:9">
      <c r="A12517" t="s">
        <v>4</v>
      </c>
      <c r="B12517" s="4" t="s">
        <v>5</v>
      </c>
      <c r="C12517" s="4" t="s">
        <v>10</v>
      </c>
    </row>
    <row r="12518" spans="1:9">
      <c r="A12518" t="n">
        <v>114978</v>
      </c>
      <c r="B12518" s="27" t="n">
        <v>16</v>
      </c>
      <c r="C12518" s="7" t="n">
        <v>0</v>
      </c>
    </row>
    <row r="12519" spans="1:9">
      <c r="A12519" t="s">
        <v>4</v>
      </c>
      <c r="B12519" s="4" t="s">
        <v>5</v>
      </c>
      <c r="C12519" s="4" t="s">
        <v>10</v>
      </c>
      <c r="D12519" s="4" t="s">
        <v>7</v>
      </c>
      <c r="E12519" s="4" t="s">
        <v>16</v>
      </c>
      <c r="F12519" s="4" t="s">
        <v>59</v>
      </c>
      <c r="G12519" s="4" t="s">
        <v>7</v>
      </c>
      <c r="H12519" s="4" t="s">
        <v>7</v>
      </c>
    </row>
    <row r="12520" spans="1:9">
      <c r="A12520" t="n">
        <v>114981</v>
      </c>
      <c r="B12520" s="37" t="n">
        <v>26</v>
      </c>
      <c r="C12520" s="7" t="n">
        <v>5704</v>
      </c>
      <c r="D12520" s="7" t="n">
        <v>17</v>
      </c>
      <c r="E12520" s="7" t="n">
        <v>60938</v>
      </c>
      <c r="F12520" s="7" t="s">
        <v>1043</v>
      </c>
      <c r="G12520" s="7" t="n">
        <v>2</v>
      </c>
      <c r="H12520" s="7" t="n">
        <v>0</v>
      </c>
    </row>
    <row r="12521" spans="1:9">
      <c r="A12521" t="s">
        <v>4</v>
      </c>
      <c r="B12521" s="4" t="s">
        <v>5</v>
      </c>
    </row>
    <row r="12522" spans="1:9">
      <c r="A12522" t="n">
        <v>115065</v>
      </c>
      <c r="B12522" s="38" t="n">
        <v>28</v>
      </c>
    </row>
    <row r="12523" spans="1:9">
      <c r="A12523" t="s">
        <v>4</v>
      </c>
      <c r="B12523" s="4" t="s">
        <v>5</v>
      </c>
      <c r="C12523" s="4" t="s">
        <v>10</v>
      </c>
      <c r="D12523" s="4" t="s">
        <v>7</v>
      </c>
    </row>
    <row r="12524" spans="1:9">
      <c r="A12524" t="n">
        <v>115066</v>
      </c>
      <c r="B12524" s="40" t="n">
        <v>89</v>
      </c>
      <c r="C12524" s="7" t="n">
        <v>65533</v>
      </c>
      <c r="D12524" s="7" t="n">
        <v>1</v>
      </c>
    </row>
    <row r="12525" spans="1:9">
      <c r="A12525" t="s">
        <v>4</v>
      </c>
      <c r="B12525" s="4" t="s">
        <v>5</v>
      </c>
      <c r="C12525" s="4" t="s">
        <v>7</v>
      </c>
      <c r="D12525" s="4" t="s">
        <v>10</v>
      </c>
      <c r="E12525" s="4" t="s">
        <v>10</v>
      </c>
      <c r="F12525" s="4" t="s">
        <v>7</v>
      </c>
    </row>
    <row r="12526" spans="1:9">
      <c r="A12526" t="n">
        <v>115070</v>
      </c>
      <c r="B12526" s="42" t="n">
        <v>25</v>
      </c>
      <c r="C12526" s="7" t="n">
        <v>1</v>
      </c>
      <c r="D12526" s="7" t="n">
        <v>65535</v>
      </c>
      <c r="E12526" s="7" t="n">
        <v>65535</v>
      </c>
      <c r="F12526" s="7" t="n">
        <v>0</v>
      </c>
    </row>
    <row r="12527" spans="1:9">
      <c r="A12527" t="s">
        <v>4</v>
      </c>
      <c r="B12527" s="4" t="s">
        <v>5</v>
      </c>
      <c r="C12527" s="4" t="s">
        <v>7</v>
      </c>
      <c r="D12527" s="4" t="s">
        <v>10</v>
      </c>
      <c r="E12527" s="4" t="s">
        <v>8</v>
      </c>
      <c r="F12527" s="4" t="s">
        <v>8</v>
      </c>
      <c r="G12527" s="4" t="s">
        <v>8</v>
      </c>
      <c r="H12527" s="4" t="s">
        <v>8</v>
      </c>
    </row>
    <row r="12528" spans="1:9">
      <c r="A12528" t="n">
        <v>115077</v>
      </c>
      <c r="B12528" s="32" t="n">
        <v>51</v>
      </c>
      <c r="C12528" s="7" t="n">
        <v>3</v>
      </c>
      <c r="D12528" s="7" t="n">
        <v>0</v>
      </c>
      <c r="E12528" s="7" t="s">
        <v>411</v>
      </c>
      <c r="F12528" s="7" t="s">
        <v>83</v>
      </c>
      <c r="G12528" s="7" t="s">
        <v>41</v>
      </c>
      <c r="H12528" s="7" t="s">
        <v>42</v>
      </c>
    </row>
    <row r="12529" spans="1:8">
      <c r="A12529" t="s">
        <v>4</v>
      </c>
      <c r="B12529" s="4" t="s">
        <v>5</v>
      </c>
      <c r="C12529" s="4" t="s">
        <v>10</v>
      </c>
      <c r="D12529" s="4" t="s">
        <v>15</v>
      </c>
      <c r="E12529" s="4" t="s">
        <v>15</v>
      </c>
      <c r="F12529" s="4" t="s">
        <v>15</v>
      </c>
      <c r="G12529" s="4" t="s">
        <v>10</v>
      </c>
      <c r="H12529" s="4" t="s">
        <v>10</v>
      </c>
    </row>
    <row r="12530" spans="1:8">
      <c r="A12530" t="n">
        <v>115090</v>
      </c>
      <c r="B12530" s="28" t="n">
        <v>60</v>
      </c>
      <c r="C12530" s="7" t="n">
        <v>0</v>
      </c>
      <c r="D12530" s="7" t="n">
        <v>0</v>
      </c>
      <c r="E12530" s="7" t="n">
        <v>0</v>
      </c>
      <c r="F12530" s="7" t="n">
        <v>0</v>
      </c>
      <c r="G12530" s="7" t="n">
        <v>1000</v>
      </c>
      <c r="H12530" s="7" t="n">
        <v>0</v>
      </c>
    </row>
    <row r="12531" spans="1:8">
      <c r="A12531" t="s">
        <v>4</v>
      </c>
      <c r="B12531" s="4" t="s">
        <v>5</v>
      </c>
      <c r="C12531" s="4" t="s">
        <v>10</v>
      </c>
    </row>
    <row r="12532" spans="1:8">
      <c r="A12532" t="n">
        <v>115109</v>
      </c>
      <c r="B12532" s="27" t="n">
        <v>16</v>
      </c>
      <c r="C12532" s="7" t="n">
        <v>1000</v>
      </c>
    </row>
    <row r="12533" spans="1:8">
      <c r="A12533" t="s">
        <v>4</v>
      </c>
      <c r="B12533" s="4" t="s">
        <v>5</v>
      </c>
      <c r="C12533" s="4" t="s">
        <v>7</v>
      </c>
      <c r="D12533" s="4" t="s">
        <v>10</v>
      </c>
      <c r="E12533" s="4" t="s">
        <v>8</v>
      </c>
      <c r="F12533" s="4" t="s">
        <v>8</v>
      </c>
      <c r="G12533" s="4" t="s">
        <v>8</v>
      </c>
      <c r="H12533" s="4" t="s">
        <v>8</v>
      </c>
    </row>
    <row r="12534" spans="1:8">
      <c r="A12534" t="n">
        <v>115112</v>
      </c>
      <c r="B12534" s="32" t="n">
        <v>51</v>
      </c>
      <c r="C12534" s="7" t="n">
        <v>3</v>
      </c>
      <c r="D12534" s="7" t="n">
        <v>0</v>
      </c>
      <c r="E12534" s="7" t="s">
        <v>83</v>
      </c>
      <c r="F12534" s="7" t="s">
        <v>83</v>
      </c>
      <c r="G12534" s="7" t="s">
        <v>41</v>
      </c>
      <c r="H12534" s="7" t="s">
        <v>42</v>
      </c>
    </row>
    <row r="12535" spans="1:8">
      <c r="A12535" t="s">
        <v>4</v>
      </c>
      <c r="B12535" s="4" t="s">
        <v>5</v>
      </c>
      <c r="C12535" s="4" t="s">
        <v>10</v>
      </c>
      <c r="D12535" s="4" t="s">
        <v>7</v>
      </c>
      <c r="E12535" s="4" t="s">
        <v>7</v>
      </c>
      <c r="F12535" s="4" t="s">
        <v>8</v>
      </c>
    </row>
    <row r="12536" spans="1:8">
      <c r="A12536" t="n">
        <v>115125</v>
      </c>
      <c r="B12536" s="23" t="n">
        <v>20</v>
      </c>
      <c r="C12536" s="7" t="n">
        <v>0</v>
      </c>
      <c r="D12536" s="7" t="n">
        <v>2</v>
      </c>
      <c r="E12536" s="7" t="n">
        <v>10</v>
      </c>
      <c r="F12536" s="7" t="s">
        <v>578</v>
      </c>
    </row>
    <row r="12537" spans="1:8">
      <c r="A12537" t="s">
        <v>4</v>
      </c>
      <c r="B12537" s="4" t="s">
        <v>5</v>
      </c>
      <c r="C12537" s="4" t="s">
        <v>7</v>
      </c>
      <c r="D12537" s="4" t="s">
        <v>10</v>
      </c>
      <c r="E12537" s="4" t="s">
        <v>8</v>
      </c>
    </row>
    <row r="12538" spans="1:8">
      <c r="A12538" t="n">
        <v>115145</v>
      </c>
      <c r="B12538" s="32" t="n">
        <v>51</v>
      </c>
      <c r="C12538" s="7" t="n">
        <v>4</v>
      </c>
      <c r="D12538" s="7" t="n">
        <v>0</v>
      </c>
      <c r="E12538" s="7" t="s">
        <v>730</v>
      </c>
    </row>
    <row r="12539" spans="1:8">
      <c r="A12539" t="s">
        <v>4</v>
      </c>
      <c r="B12539" s="4" t="s">
        <v>5</v>
      </c>
      <c r="C12539" s="4" t="s">
        <v>10</v>
      </c>
    </row>
    <row r="12540" spans="1:8">
      <c r="A12540" t="n">
        <v>115159</v>
      </c>
      <c r="B12540" s="27" t="n">
        <v>16</v>
      </c>
      <c r="C12540" s="7" t="n">
        <v>0</v>
      </c>
    </row>
    <row r="12541" spans="1:8">
      <c r="A12541" t="s">
        <v>4</v>
      </c>
      <c r="B12541" s="4" t="s">
        <v>5</v>
      </c>
      <c r="C12541" s="4" t="s">
        <v>10</v>
      </c>
      <c r="D12541" s="4" t="s">
        <v>7</v>
      </c>
      <c r="E12541" s="4" t="s">
        <v>16</v>
      </c>
      <c r="F12541" s="4" t="s">
        <v>59</v>
      </c>
      <c r="G12541" s="4" t="s">
        <v>7</v>
      </c>
      <c r="H12541" s="4" t="s">
        <v>7</v>
      </c>
      <c r="I12541" s="4" t="s">
        <v>7</v>
      </c>
      <c r="J12541" s="4" t="s">
        <v>16</v>
      </c>
      <c r="K12541" s="4" t="s">
        <v>59</v>
      </c>
      <c r="L12541" s="4" t="s">
        <v>7</v>
      </c>
      <c r="M12541" s="4" t="s">
        <v>7</v>
      </c>
      <c r="N12541" s="4" t="s">
        <v>7</v>
      </c>
      <c r="O12541" s="4" t="s">
        <v>16</v>
      </c>
      <c r="P12541" s="4" t="s">
        <v>59</v>
      </c>
      <c r="Q12541" s="4" t="s">
        <v>7</v>
      </c>
      <c r="R12541" s="4" t="s">
        <v>7</v>
      </c>
      <c r="S12541" s="4" t="s">
        <v>7</v>
      </c>
      <c r="T12541" s="4" t="s">
        <v>16</v>
      </c>
      <c r="U12541" s="4" t="s">
        <v>59</v>
      </c>
      <c r="V12541" s="4" t="s">
        <v>7</v>
      </c>
      <c r="W12541" s="4" t="s">
        <v>7</v>
      </c>
    </row>
    <row r="12542" spans="1:8">
      <c r="A12542" t="n">
        <v>115162</v>
      </c>
      <c r="B12542" s="37" t="n">
        <v>26</v>
      </c>
      <c r="C12542" s="7" t="n">
        <v>0</v>
      </c>
      <c r="D12542" s="7" t="n">
        <v>17</v>
      </c>
      <c r="E12542" s="7" t="n">
        <v>60939</v>
      </c>
      <c r="F12542" s="7" t="s">
        <v>1044</v>
      </c>
      <c r="G12542" s="7" t="n">
        <v>2</v>
      </c>
      <c r="H12542" s="7" t="n">
        <v>3</v>
      </c>
      <c r="I12542" s="7" t="n">
        <v>17</v>
      </c>
      <c r="J12542" s="7" t="n">
        <v>60940</v>
      </c>
      <c r="K12542" s="7" t="s">
        <v>1045</v>
      </c>
      <c r="L12542" s="7" t="n">
        <v>2</v>
      </c>
      <c r="M12542" s="7" t="n">
        <v>3</v>
      </c>
      <c r="N12542" s="7" t="n">
        <v>17</v>
      </c>
      <c r="O12542" s="7" t="n">
        <v>60941</v>
      </c>
      <c r="P12542" s="7" t="s">
        <v>1046</v>
      </c>
      <c r="Q12542" s="7" t="n">
        <v>2</v>
      </c>
      <c r="R12542" s="7" t="n">
        <v>3</v>
      </c>
      <c r="S12542" s="7" t="n">
        <v>17</v>
      </c>
      <c r="T12542" s="7" t="n">
        <v>60942</v>
      </c>
      <c r="U12542" s="7" t="s">
        <v>1047</v>
      </c>
      <c r="V12542" s="7" t="n">
        <v>2</v>
      </c>
      <c r="W12542" s="7" t="n">
        <v>0</v>
      </c>
    </row>
    <row r="12543" spans="1:8">
      <c r="A12543" t="s">
        <v>4</v>
      </c>
      <c r="B12543" s="4" t="s">
        <v>5</v>
      </c>
    </row>
    <row r="12544" spans="1:8">
      <c r="A12544" t="n">
        <v>115558</v>
      </c>
      <c r="B12544" s="38" t="n">
        <v>28</v>
      </c>
    </row>
    <row r="12545" spans="1:23">
      <c r="A12545" t="s">
        <v>4</v>
      </c>
      <c r="B12545" s="4" t="s">
        <v>5</v>
      </c>
      <c r="C12545" s="4" t="s">
        <v>10</v>
      </c>
      <c r="D12545" s="4" t="s">
        <v>7</v>
      </c>
    </row>
    <row r="12546" spans="1:23">
      <c r="A12546" t="n">
        <v>115559</v>
      </c>
      <c r="B12546" s="40" t="n">
        <v>89</v>
      </c>
      <c r="C12546" s="7" t="n">
        <v>65533</v>
      </c>
      <c r="D12546" s="7" t="n">
        <v>1</v>
      </c>
    </row>
    <row r="12547" spans="1:23">
      <c r="A12547" t="s">
        <v>4</v>
      </c>
      <c r="B12547" s="4" t="s">
        <v>5</v>
      </c>
      <c r="C12547" s="4" t="s">
        <v>7</v>
      </c>
      <c r="D12547" s="4" t="s">
        <v>10</v>
      </c>
      <c r="E12547" s="4" t="s">
        <v>8</v>
      </c>
    </row>
    <row r="12548" spans="1:23">
      <c r="A12548" t="n">
        <v>115563</v>
      </c>
      <c r="B12548" s="32" t="n">
        <v>51</v>
      </c>
      <c r="C12548" s="7" t="n">
        <v>4</v>
      </c>
      <c r="D12548" s="7" t="n">
        <v>0</v>
      </c>
      <c r="E12548" s="7" t="s">
        <v>1048</v>
      </c>
    </row>
    <row r="12549" spans="1:23">
      <c r="A12549" t="s">
        <v>4</v>
      </c>
      <c r="B12549" s="4" t="s">
        <v>5</v>
      </c>
      <c r="C12549" s="4" t="s">
        <v>10</v>
      </c>
    </row>
    <row r="12550" spans="1:23">
      <c r="A12550" t="n">
        <v>115577</v>
      </c>
      <c r="B12550" s="27" t="n">
        <v>16</v>
      </c>
      <c r="C12550" s="7" t="n">
        <v>0</v>
      </c>
    </row>
    <row r="12551" spans="1:23">
      <c r="A12551" t="s">
        <v>4</v>
      </c>
      <c r="B12551" s="4" t="s">
        <v>5</v>
      </c>
      <c r="C12551" s="4" t="s">
        <v>10</v>
      </c>
      <c r="D12551" s="4" t="s">
        <v>7</v>
      </c>
      <c r="E12551" s="4" t="s">
        <v>16</v>
      </c>
      <c r="F12551" s="4" t="s">
        <v>59</v>
      </c>
      <c r="G12551" s="4" t="s">
        <v>7</v>
      </c>
      <c r="H12551" s="4" t="s">
        <v>7</v>
      </c>
    </row>
    <row r="12552" spans="1:23">
      <c r="A12552" t="n">
        <v>115580</v>
      </c>
      <c r="B12552" s="37" t="n">
        <v>26</v>
      </c>
      <c r="C12552" s="7" t="n">
        <v>0</v>
      </c>
      <c r="D12552" s="7" t="n">
        <v>17</v>
      </c>
      <c r="E12552" s="7" t="n">
        <v>60943</v>
      </c>
      <c r="F12552" s="7" t="s">
        <v>1049</v>
      </c>
      <c r="G12552" s="7" t="n">
        <v>2</v>
      </c>
      <c r="H12552" s="7" t="n">
        <v>0</v>
      </c>
    </row>
    <row r="12553" spans="1:23">
      <c r="A12553" t="s">
        <v>4</v>
      </c>
      <c r="B12553" s="4" t="s">
        <v>5</v>
      </c>
    </row>
    <row r="12554" spans="1:23">
      <c r="A12554" t="n">
        <v>115650</v>
      </c>
      <c r="B12554" s="38" t="n">
        <v>28</v>
      </c>
    </row>
    <row r="12555" spans="1:23">
      <c r="A12555" t="s">
        <v>4</v>
      </c>
      <c r="B12555" s="4" t="s">
        <v>5</v>
      </c>
      <c r="C12555" s="4" t="s">
        <v>10</v>
      </c>
      <c r="D12555" s="4" t="s">
        <v>7</v>
      </c>
    </row>
    <row r="12556" spans="1:23">
      <c r="A12556" t="n">
        <v>115651</v>
      </c>
      <c r="B12556" s="40" t="n">
        <v>89</v>
      </c>
      <c r="C12556" s="7" t="n">
        <v>65533</v>
      </c>
      <c r="D12556" s="7" t="n">
        <v>1</v>
      </c>
    </row>
    <row r="12557" spans="1:23">
      <c r="A12557" t="s">
        <v>4</v>
      </c>
      <c r="B12557" s="4" t="s">
        <v>5</v>
      </c>
      <c r="C12557" s="4" t="s">
        <v>7</v>
      </c>
      <c r="D12557" s="4" t="s">
        <v>10</v>
      </c>
      <c r="E12557" s="4" t="s">
        <v>15</v>
      </c>
    </row>
    <row r="12558" spans="1:23">
      <c r="A12558" t="n">
        <v>115655</v>
      </c>
      <c r="B12558" s="41" t="n">
        <v>58</v>
      </c>
      <c r="C12558" s="7" t="n">
        <v>101</v>
      </c>
      <c r="D12558" s="7" t="n">
        <v>500</v>
      </c>
      <c r="E12558" s="7" t="n">
        <v>1</v>
      </c>
    </row>
    <row r="12559" spans="1:23">
      <c r="A12559" t="s">
        <v>4</v>
      </c>
      <c r="B12559" s="4" t="s">
        <v>5</v>
      </c>
      <c r="C12559" s="4" t="s">
        <v>7</v>
      </c>
      <c r="D12559" s="4" t="s">
        <v>10</v>
      </c>
    </row>
    <row r="12560" spans="1:23">
      <c r="A12560" t="n">
        <v>115663</v>
      </c>
      <c r="B12560" s="41" t="n">
        <v>58</v>
      </c>
      <c r="C12560" s="7" t="n">
        <v>254</v>
      </c>
      <c r="D12560" s="7" t="n">
        <v>0</v>
      </c>
    </row>
    <row r="12561" spans="1:8">
      <c r="A12561" t="s">
        <v>4</v>
      </c>
      <c r="B12561" s="4" t="s">
        <v>5</v>
      </c>
      <c r="C12561" s="4" t="s">
        <v>7</v>
      </c>
    </row>
    <row r="12562" spans="1:8">
      <c r="A12562" t="n">
        <v>115667</v>
      </c>
      <c r="B12562" s="54" t="n">
        <v>45</v>
      </c>
      <c r="C12562" s="7" t="n">
        <v>0</v>
      </c>
    </row>
    <row r="12563" spans="1:8">
      <c r="A12563" t="s">
        <v>4</v>
      </c>
      <c r="B12563" s="4" t="s">
        <v>5</v>
      </c>
      <c r="C12563" s="4" t="s">
        <v>7</v>
      </c>
      <c r="D12563" s="4" t="s">
        <v>7</v>
      </c>
      <c r="E12563" s="4" t="s">
        <v>15</v>
      </c>
      <c r="F12563" s="4" t="s">
        <v>15</v>
      </c>
      <c r="G12563" s="4" t="s">
        <v>15</v>
      </c>
      <c r="H12563" s="4" t="s">
        <v>10</v>
      </c>
    </row>
    <row r="12564" spans="1:8">
      <c r="A12564" t="n">
        <v>115669</v>
      </c>
      <c r="B12564" s="54" t="n">
        <v>45</v>
      </c>
      <c r="C12564" s="7" t="n">
        <v>2</v>
      </c>
      <c r="D12564" s="7" t="n">
        <v>3</v>
      </c>
      <c r="E12564" s="7" t="n">
        <v>11.6000003814697</v>
      </c>
      <c r="F12564" s="7" t="n">
        <v>1.37999999523163</v>
      </c>
      <c r="G12564" s="7" t="n">
        <v>3.58999991416931</v>
      </c>
      <c r="H12564" s="7" t="n">
        <v>0</v>
      </c>
    </row>
    <row r="12565" spans="1:8">
      <c r="A12565" t="s">
        <v>4</v>
      </c>
      <c r="B12565" s="4" t="s">
        <v>5</v>
      </c>
      <c r="C12565" s="4" t="s">
        <v>7</v>
      </c>
      <c r="D12565" s="4" t="s">
        <v>7</v>
      </c>
      <c r="E12565" s="4" t="s">
        <v>15</v>
      </c>
      <c r="F12565" s="4" t="s">
        <v>15</v>
      </c>
      <c r="G12565" s="4" t="s">
        <v>15</v>
      </c>
      <c r="H12565" s="4" t="s">
        <v>10</v>
      </c>
      <c r="I12565" s="4" t="s">
        <v>7</v>
      </c>
    </row>
    <row r="12566" spans="1:8">
      <c r="A12566" t="n">
        <v>115686</v>
      </c>
      <c r="B12566" s="54" t="n">
        <v>45</v>
      </c>
      <c r="C12566" s="7" t="n">
        <v>4</v>
      </c>
      <c r="D12566" s="7" t="n">
        <v>3</v>
      </c>
      <c r="E12566" s="7" t="n">
        <v>0.829999983310699</v>
      </c>
      <c r="F12566" s="7" t="n">
        <v>240.350006103516</v>
      </c>
      <c r="G12566" s="7" t="n">
        <v>0</v>
      </c>
      <c r="H12566" s="7" t="n">
        <v>0</v>
      </c>
      <c r="I12566" s="7" t="n">
        <v>0</v>
      </c>
    </row>
    <row r="12567" spans="1:8">
      <c r="A12567" t="s">
        <v>4</v>
      </c>
      <c r="B12567" s="4" t="s">
        <v>5</v>
      </c>
      <c r="C12567" s="4" t="s">
        <v>7</v>
      </c>
      <c r="D12567" s="4" t="s">
        <v>7</v>
      </c>
      <c r="E12567" s="4" t="s">
        <v>15</v>
      </c>
      <c r="F12567" s="4" t="s">
        <v>10</v>
      </c>
    </row>
    <row r="12568" spans="1:8">
      <c r="A12568" t="n">
        <v>115704</v>
      </c>
      <c r="B12568" s="54" t="n">
        <v>45</v>
      </c>
      <c r="C12568" s="7" t="n">
        <v>5</v>
      </c>
      <c r="D12568" s="7" t="n">
        <v>3</v>
      </c>
      <c r="E12568" s="7" t="n">
        <v>2.79999995231628</v>
      </c>
      <c r="F12568" s="7" t="n">
        <v>0</v>
      </c>
    </row>
    <row r="12569" spans="1:8">
      <c r="A12569" t="s">
        <v>4</v>
      </c>
      <c r="B12569" s="4" t="s">
        <v>5</v>
      </c>
      <c r="C12569" s="4" t="s">
        <v>7</v>
      </c>
      <c r="D12569" s="4" t="s">
        <v>7</v>
      </c>
      <c r="E12569" s="4" t="s">
        <v>15</v>
      </c>
      <c r="F12569" s="4" t="s">
        <v>10</v>
      </c>
    </row>
    <row r="12570" spans="1:8">
      <c r="A12570" t="n">
        <v>115713</v>
      </c>
      <c r="B12570" s="54" t="n">
        <v>45</v>
      </c>
      <c r="C12570" s="7" t="n">
        <v>5</v>
      </c>
      <c r="D12570" s="7" t="n">
        <v>3</v>
      </c>
      <c r="E12570" s="7" t="n">
        <v>2.90000009536743</v>
      </c>
      <c r="F12570" s="7" t="n">
        <v>3000</v>
      </c>
    </row>
    <row r="12571" spans="1:8">
      <c r="A12571" t="s">
        <v>4</v>
      </c>
      <c r="B12571" s="4" t="s">
        <v>5</v>
      </c>
      <c r="C12571" s="4" t="s">
        <v>7</v>
      </c>
      <c r="D12571" s="4" t="s">
        <v>7</v>
      </c>
      <c r="E12571" s="4" t="s">
        <v>15</v>
      </c>
      <c r="F12571" s="4" t="s">
        <v>10</v>
      </c>
    </row>
    <row r="12572" spans="1:8">
      <c r="A12572" t="n">
        <v>115722</v>
      </c>
      <c r="B12572" s="54" t="n">
        <v>45</v>
      </c>
      <c r="C12572" s="7" t="n">
        <v>11</v>
      </c>
      <c r="D12572" s="7" t="n">
        <v>3</v>
      </c>
      <c r="E12572" s="7" t="n">
        <v>28.2999992370605</v>
      </c>
      <c r="F12572" s="7" t="n">
        <v>0</v>
      </c>
    </row>
    <row r="12573" spans="1:8">
      <c r="A12573" t="s">
        <v>4</v>
      </c>
      <c r="B12573" s="4" t="s">
        <v>5</v>
      </c>
      <c r="C12573" s="4" t="s">
        <v>7</v>
      </c>
      <c r="D12573" s="4" t="s">
        <v>10</v>
      </c>
      <c r="E12573" s="4" t="s">
        <v>8</v>
      </c>
      <c r="F12573" s="4" t="s">
        <v>8</v>
      </c>
      <c r="G12573" s="4" t="s">
        <v>8</v>
      </c>
      <c r="H12573" s="4" t="s">
        <v>8</v>
      </c>
    </row>
    <row r="12574" spans="1:8">
      <c r="A12574" t="n">
        <v>115731</v>
      </c>
      <c r="B12574" s="32" t="n">
        <v>51</v>
      </c>
      <c r="C12574" s="7" t="n">
        <v>3</v>
      </c>
      <c r="D12574" s="7" t="n">
        <v>61491</v>
      </c>
      <c r="E12574" s="7" t="s">
        <v>1050</v>
      </c>
      <c r="F12574" s="7" t="s">
        <v>1050</v>
      </c>
      <c r="G12574" s="7" t="s">
        <v>41</v>
      </c>
      <c r="H12574" s="7" t="s">
        <v>42</v>
      </c>
    </row>
    <row r="12575" spans="1:8">
      <c r="A12575" t="s">
        <v>4</v>
      </c>
      <c r="B12575" s="4" t="s">
        <v>5</v>
      </c>
      <c r="C12575" s="4" t="s">
        <v>7</v>
      </c>
      <c r="D12575" s="4" t="s">
        <v>10</v>
      </c>
      <c r="E12575" s="4" t="s">
        <v>8</v>
      </c>
      <c r="F12575" s="4" t="s">
        <v>8</v>
      </c>
      <c r="G12575" s="4" t="s">
        <v>8</v>
      </c>
      <c r="H12575" s="4" t="s">
        <v>8</v>
      </c>
    </row>
    <row r="12576" spans="1:8">
      <c r="A12576" t="n">
        <v>115744</v>
      </c>
      <c r="B12576" s="32" t="n">
        <v>51</v>
      </c>
      <c r="C12576" s="7" t="n">
        <v>3</v>
      </c>
      <c r="D12576" s="7" t="n">
        <v>61492</v>
      </c>
      <c r="E12576" s="7" t="s">
        <v>1050</v>
      </c>
      <c r="F12576" s="7" t="s">
        <v>1050</v>
      </c>
      <c r="G12576" s="7" t="s">
        <v>41</v>
      </c>
      <c r="H12576" s="7" t="s">
        <v>42</v>
      </c>
    </row>
    <row r="12577" spans="1:9">
      <c r="A12577" t="s">
        <v>4</v>
      </c>
      <c r="B12577" s="4" t="s">
        <v>5</v>
      </c>
      <c r="C12577" s="4" t="s">
        <v>7</v>
      </c>
      <c r="D12577" s="4" t="s">
        <v>10</v>
      </c>
      <c r="E12577" s="4" t="s">
        <v>8</v>
      </c>
      <c r="F12577" s="4" t="s">
        <v>8</v>
      </c>
      <c r="G12577" s="4" t="s">
        <v>8</v>
      </c>
      <c r="H12577" s="4" t="s">
        <v>8</v>
      </c>
    </row>
    <row r="12578" spans="1:9">
      <c r="A12578" t="n">
        <v>115757</v>
      </c>
      <c r="B12578" s="32" t="n">
        <v>51</v>
      </c>
      <c r="C12578" s="7" t="n">
        <v>3</v>
      </c>
      <c r="D12578" s="7" t="n">
        <v>61493</v>
      </c>
      <c r="E12578" s="7" t="s">
        <v>1050</v>
      </c>
      <c r="F12578" s="7" t="s">
        <v>1050</v>
      </c>
      <c r="G12578" s="7" t="s">
        <v>41</v>
      </c>
      <c r="H12578" s="7" t="s">
        <v>42</v>
      </c>
    </row>
    <row r="12579" spans="1:9">
      <c r="A12579" t="s">
        <v>4</v>
      </c>
      <c r="B12579" s="4" t="s">
        <v>5</v>
      </c>
      <c r="C12579" s="4" t="s">
        <v>7</v>
      </c>
      <c r="D12579" s="4" t="s">
        <v>10</v>
      </c>
      <c r="E12579" s="4" t="s">
        <v>8</v>
      </c>
      <c r="F12579" s="4" t="s">
        <v>8</v>
      </c>
      <c r="G12579" s="4" t="s">
        <v>8</v>
      </c>
      <c r="H12579" s="4" t="s">
        <v>8</v>
      </c>
    </row>
    <row r="12580" spans="1:9">
      <c r="A12580" t="n">
        <v>115770</v>
      </c>
      <c r="B12580" s="32" t="n">
        <v>51</v>
      </c>
      <c r="C12580" s="7" t="n">
        <v>3</v>
      </c>
      <c r="D12580" s="7" t="n">
        <v>61494</v>
      </c>
      <c r="E12580" s="7" t="s">
        <v>1050</v>
      </c>
      <c r="F12580" s="7" t="s">
        <v>1050</v>
      </c>
      <c r="G12580" s="7" t="s">
        <v>41</v>
      </c>
      <c r="H12580" s="7" t="s">
        <v>42</v>
      </c>
    </row>
    <row r="12581" spans="1:9">
      <c r="A12581" t="s">
        <v>4</v>
      </c>
      <c r="B12581" s="4" t="s">
        <v>5</v>
      </c>
      <c r="C12581" s="4" t="s">
        <v>7</v>
      </c>
      <c r="D12581" s="4" t="s">
        <v>10</v>
      </c>
      <c r="E12581" s="4" t="s">
        <v>8</v>
      </c>
      <c r="F12581" s="4" t="s">
        <v>8</v>
      </c>
      <c r="G12581" s="4" t="s">
        <v>8</v>
      </c>
      <c r="H12581" s="4" t="s">
        <v>8</v>
      </c>
    </row>
    <row r="12582" spans="1:9">
      <c r="A12582" t="n">
        <v>115783</v>
      </c>
      <c r="B12582" s="32" t="n">
        <v>51</v>
      </c>
      <c r="C12582" s="7" t="n">
        <v>3</v>
      </c>
      <c r="D12582" s="7" t="n">
        <v>61495</v>
      </c>
      <c r="E12582" s="7" t="s">
        <v>1050</v>
      </c>
      <c r="F12582" s="7" t="s">
        <v>1050</v>
      </c>
      <c r="G12582" s="7" t="s">
        <v>41</v>
      </c>
      <c r="H12582" s="7" t="s">
        <v>42</v>
      </c>
    </row>
    <row r="12583" spans="1:9">
      <c r="A12583" t="s">
        <v>4</v>
      </c>
      <c r="B12583" s="4" t="s">
        <v>5</v>
      </c>
      <c r="C12583" s="4" t="s">
        <v>7</v>
      </c>
      <c r="D12583" s="4" t="s">
        <v>10</v>
      </c>
      <c r="E12583" s="4" t="s">
        <v>8</v>
      </c>
      <c r="F12583" s="4" t="s">
        <v>8</v>
      </c>
      <c r="G12583" s="4" t="s">
        <v>8</v>
      </c>
      <c r="H12583" s="4" t="s">
        <v>8</v>
      </c>
    </row>
    <row r="12584" spans="1:9">
      <c r="A12584" t="n">
        <v>115796</v>
      </c>
      <c r="B12584" s="32" t="n">
        <v>51</v>
      </c>
      <c r="C12584" s="7" t="n">
        <v>3</v>
      </c>
      <c r="D12584" s="7" t="n">
        <v>0</v>
      </c>
      <c r="E12584" s="7" t="s">
        <v>1050</v>
      </c>
      <c r="F12584" s="7" t="s">
        <v>1050</v>
      </c>
      <c r="G12584" s="7" t="s">
        <v>41</v>
      </c>
      <c r="H12584" s="7" t="s">
        <v>42</v>
      </c>
    </row>
    <row r="12585" spans="1:9">
      <c r="A12585" t="s">
        <v>4</v>
      </c>
      <c r="B12585" s="4" t="s">
        <v>5</v>
      </c>
      <c r="C12585" s="4" t="s">
        <v>10</v>
      </c>
      <c r="D12585" s="4" t="s">
        <v>15</v>
      </c>
      <c r="E12585" s="4" t="s">
        <v>15</v>
      </c>
      <c r="F12585" s="4" t="s">
        <v>15</v>
      </c>
      <c r="G12585" s="4" t="s">
        <v>15</v>
      </c>
    </row>
    <row r="12586" spans="1:9">
      <c r="A12586" t="n">
        <v>115809</v>
      </c>
      <c r="B12586" s="26" t="n">
        <v>46</v>
      </c>
      <c r="C12586" s="7" t="n">
        <v>0</v>
      </c>
      <c r="D12586" s="7" t="n">
        <v>11.0699996948242</v>
      </c>
      <c r="E12586" s="7" t="n">
        <v>0.00999999977648258</v>
      </c>
      <c r="F12586" s="7" t="n">
        <v>4.05999994277954</v>
      </c>
      <c r="G12586" s="7" t="n">
        <v>170.800003051758</v>
      </c>
    </row>
    <row r="12587" spans="1:9">
      <c r="A12587" t="s">
        <v>4</v>
      </c>
      <c r="B12587" s="4" t="s">
        <v>5</v>
      </c>
      <c r="C12587" s="4" t="s">
        <v>10</v>
      </c>
      <c r="D12587" s="4" t="s">
        <v>15</v>
      </c>
      <c r="E12587" s="4" t="s">
        <v>15</v>
      </c>
      <c r="F12587" s="4" t="s">
        <v>15</v>
      </c>
      <c r="G12587" s="4" t="s">
        <v>15</v>
      </c>
    </row>
    <row r="12588" spans="1:9">
      <c r="A12588" t="n">
        <v>115828</v>
      </c>
      <c r="B12588" s="26" t="n">
        <v>46</v>
      </c>
      <c r="C12588" s="7" t="n">
        <v>61491</v>
      </c>
      <c r="D12588" s="7" t="n">
        <v>10.1499996185303</v>
      </c>
      <c r="E12588" s="7" t="n">
        <v>0.00999999977648258</v>
      </c>
      <c r="F12588" s="7" t="n">
        <v>4.6100001335144</v>
      </c>
      <c r="G12588" s="7" t="n">
        <v>150.899993896484</v>
      </c>
    </row>
    <row r="12589" spans="1:9">
      <c r="A12589" t="s">
        <v>4</v>
      </c>
      <c r="B12589" s="4" t="s">
        <v>5</v>
      </c>
      <c r="C12589" s="4" t="s">
        <v>10</v>
      </c>
      <c r="D12589" s="4" t="s">
        <v>15</v>
      </c>
      <c r="E12589" s="4" t="s">
        <v>15</v>
      </c>
      <c r="F12589" s="4" t="s">
        <v>15</v>
      </c>
      <c r="G12589" s="4" t="s">
        <v>15</v>
      </c>
    </row>
    <row r="12590" spans="1:9">
      <c r="A12590" t="n">
        <v>115847</v>
      </c>
      <c r="B12590" s="26" t="n">
        <v>46</v>
      </c>
      <c r="C12590" s="7" t="n">
        <v>61492</v>
      </c>
      <c r="D12590" s="7" t="n">
        <v>10.8800001144409</v>
      </c>
      <c r="E12590" s="7" t="n">
        <v>0.00999999977648258</v>
      </c>
      <c r="F12590" s="7" t="n">
        <v>4.94000005722046</v>
      </c>
      <c r="G12590" s="7" t="n">
        <v>178.5</v>
      </c>
    </row>
    <row r="12591" spans="1:9">
      <c r="A12591" t="s">
        <v>4</v>
      </c>
      <c r="B12591" s="4" t="s">
        <v>5</v>
      </c>
      <c r="C12591" s="4" t="s">
        <v>10</v>
      </c>
      <c r="D12591" s="4" t="s">
        <v>15</v>
      </c>
      <c r="E12591" s="4" t="s">
        <v>15</v>
      </c>
      <c r="F12591" s="4" t="s">
        <v>15</v>
      </c>
      <c r="G12591" s="4" t="s">
        <v>15</v>
      </c>
    </row>
    <row r="12592" spans="1:9">
      <c r="A12592" t="n">
        <v>115866</v>
      </c>
      <c r="B12592" s="26" t="n">
        <v>46</v>
      </c>
      <c r="C12592" s="7" t="n">
        <v>61493</v>
      </c>
      <c r="D12592" s="7" t="n">
        <v>11.2700004577637</v>
      </c>
      <c r="E12592" s="7" t="n">
        <v>0.00999999977648258</v>
      </c>
      <c r="F12592" s="7" t="n">
        <v>5.48000001907349</v>
      </c>
      <c r="G12592" s="7" t="n">
        <v>177.899993896484</v>
      </c>
    </row>
    <row r="12593" spans="1:8">
      <c r="A12593" t="s">
        <v>4</v>
      </c>
      <c r="B12593" s="4" t="s">
        <v>5</v>
      </c>
      <c r="C12593" s="4" t="s">
        <v>10</v>
      </c>
      <c r="D12593" s="4" t="s">
        <v>15</v>
      </c>
      <c r="E12593" s="4" t="s">
        <v>15</v>
      </c>
      <c r="F12593" s="4" t="s">
        <v>15</v>
      </c>
      <c r="G12593" s="4" t="s">
        <v>15</v>
      </c>
    </row>
    <row r="12594" spans="1:8">
      <c r="A12594" t="n">
        <v>115885</v>
      </c>
      <c r="B12594" s="26" t="n">
        <v>46</v>
      </c>
      <c r="C12594" s="7" t="n">
        <v>61494</v>
      </c>
      <c r="D12594" s="7" t="n">
        <v>11.6599998474121</v>
      </c>
      <c r="E12594" s="7" t="n">
        <v>0.00999999977648258</v>
      </c>
      <c r="F12594" s="7" t="n">
        <v>4.98999977111816</v>
      </c>
      <c r="G12594" s="7" t="n">
        <v>190.699996948242</v>
      </c>
    </row>
    <row r="12595" spans="1:8">
      <c r="A12595" t="s">
        <v>4</v>
      </c>
      <c r="B12595" s="4" t="s">
        <v>5</v>
      </c>
      <c r="C12595" s="4" t="s">
        <v>10</v>
      </c>
      <c r="D12595" s="4" t="s">
        <v>15</v>
      </c>
      <c r="E12595" s="4" t="s">
        <v>15</v>
      </c>
      <c r="F12595" s="4" t="s">
        <v>15</v>
      </c>
      <c r="G12595" s="4" t="s">
        <v>15</v>
      </c>
    </row>
    <row r="12596" spans="1:8">
      <c r="A12596" t="n">
        <v>115904</v>
      </c>
      <c r="B12596" s="26" t="n">
        <v>46</v>
      </c>
      <c r="C12596" s="7" t="n">
        <v>61495</v>
      </c>
      <c r="D12596" s="7" t="n">
        <v>10.3100004196167</v>
      </c>
      <c r="E12596" s="7" t="n">
        <v>0.00999999977648258</v>
      </c>
      <c r="F12596" s="7" t="n">
        <v>5.34999990463257</v>
      </c>
      <c r="G12596" s="7" t="n">
        <v>158.5</v>
      </c>
    </row>
    <row r="12597" spans="1:8">
      <c r="A12597" t="s">
        <v>4</v>
      </c>
      <c r="B12597" s="4" t="s">
        <v>5</v>
      </c>
      <c r="C12597" s="4" t="s">
        <v>10</v>
      </c>
      <c r="D12597" s="4" t="s">
        <v>7</v>
      </c>
      <c r="E12597" s="4" t="s">
        <v>8</v>
      </c>
      <c r="F12597" s="4" t="s">
        <v>15</v>
      </c>
      <c r="G12597" s="4" t="s">
        <v>15</v>
      </c>
      <c r="H12597" s="4" t="s">
        <v>15</v>
      </c>
    </row>
    <row r="12598" spans="1:8">
      <c r="A12598" t="n">
        <v>115923</v>
      </c>
      <c r="B12598" s="30" t="n">
        <v>48</v>
      </c>
      <c r="C12598" s="7" t="n">
        <v>0</v>
      </c>
      <c r="D12598" s="7" t="n">
        <v>0</v>
      </c>
      <c r="E12598" s="7" t="s">
        <v>388</v>
      </c>
      <c r="F12598" s="7" t="n">
        <v>0.5</v>
      </c>
      <c r="G12598" s="7" t="n">
        <v>1</v>
      </c>
      <c r="H12598" s="7" t="n">
        <v>0</v>
      </c>
    </row>
    <row r="12599" spans="1:8">
      <c r="A12599" t="s">
        <v>4</v>
      </c>
      <c r="B12599" s="4" t="s">
        <v>5</v>
      </c>
      <c r="C12599" s="4" t="s">
        <v>7</v>
      </c>
      <c r="D12599" s="4" t="s">
        <v>10</v>
      </c>
    </row>
    <row r="12600" spans="1:8">
      <c r="A12600" t="n">
        <v>115948</v>
      </c>
      <c r="B12600" s="41" t="n">
        <v>58</v>
      </c>
      <c r="C12600" s="7" t="n">
        <v>255</v>
      </c>
      <c r="D12600" s="7" t="n">
        <v>0</v>
      </c>
    </row>
    <row r="12601" spans="1:8">
      <c r="A12601" t="s">
        <v>4</v>
      </c>
      <c r="B12601" s="4" t="s">
        <v>5</v>
      </c>
      <c r="C12601" s="4" t="s">
        <v>10</v>
      </c>
    </row>
    <row r="12602" spans="1:8">
      <c r="A12602" t="n">
        <v>115952</v>
      </c>
      <c r="B12602" s="27" t="n">
        <v>16</v>
      </c>
      <c r="C12602" s="7" t="n">
        <v>1000</v>
      </c>
    </row>
    <row r="12603" spans="1:8">
      <c r="A12603" t="s">
        <v>4</v>
      </c>
      <c r="B12603" s="4" t="s">
        <v>5</v>
      </c>
      <c r="C12603" s="4" t="s">
        <v>7</v>
      </c>
      <c r="D12603" s="4" t="s">
        <v>10</v>
      </c>
      <c r="E12603" s="4" t="s">
        <v>8</v>
      </c>
    </row>
    <row r="12604" spans="1:8">
      <c r="A12604" t="n">
        <v>115955</v>
      </c>
      <c r="B12604" s="32" t="n">
        <v>51</v>
      </c>
      <c r="C12604" s="7" t="n">
        <v>4</v>
      </c>
      <c r="D12604" s="7" t="n">
        <v>0</v>
      </c>
      <c r="E12604" s="7" t="s">
        <v>433</v>
      </c>
    </row>
    <row r="12605" spans="1:8">
      <c r="A12605" t="s">
        <v>4</v>
      </c>
      <c r="B12605" s="4" t="s">
        <v>5</v>
      </c>
      <c r="C12605" s="4" t="s">
        <v>10</v>
      </c>
    </row>
    <row r="12606" spans="1:8">
      <c r="A12606" t="n">
        <v>115969</v>
      </c>
      <c r="B12606" s="27" t="n">
        <v>16</v>
      </c>
      <c r="C12606" s="7" t="n">
        <v>0</v>
      </c>
    </row>
    <row r="12607" spans="1:8">
      <c r="A12607" t="s">
        <v>4</v>
      </c>
      <c r="B12607" s="4" t="s">
        <v>5</v>
      </c>
      <c r="C12607" s="4" t="s">
        <v>10</v>
      </c>
      <c r="D12607" s="4" t="s">
        <v>7</v>
      </c>
      <c r="E12607" s="4" t="s">
        <v>16</v>
      </c>
      <c r="F12607" s="4" t="s">
        <v>59</v>
      </c>
      <c r="G12607" s="4" t="s">
        <v>7</v>
      </c>
      <c r="H12607" s="4" t="s">
        <v>7</v>
      </c>
    </row>
    <row r="12608" spans="1:8">
      <c r="A12608" t="n">
        <v>115972</v>
      </c>
      <c r="B12608" s="37" t="n">
        <v>26</v>
      </c>
      <c r="C12608" s="7" t="n">
        <v>0</v>
      </c>
      <c r="D12608" s="7" t="n">
        <v>17</v>
      </c>
      <c r="E12608" s="7" t="n">
        <v>60944</v>
      </c>
      <c r="F12608" s="7" t="s">
        <v>1051</v>
      </c>
      <c r="G12608" s="7" t="n">
        <v>2</v>
      </c>
      <c r="H12608" s="7" t="n">
        <v>0</v>
      </c>
    </row>
    <row r="12609" spans="1:8">
      <c r="A12609" t="s">
        <v>4</v>
      </c>
      <c r="B12609" s="4" t="s">
        <v>5</v>
      </c>
    </row>
    <row r="12610" spans="1:8">
      <c r="A12610" t="n">
        <v>116092</v>
      </c>
      <c r="B12610" s="38" t="n">
        <v>28</v>
      </c>
    </row>
    <row r="12611" spans="1:8">
      <c r="A12611" t="s">
        <v>4</v>
      </c>
      <c r="B12611" s="4" t="s">
        <v>5</v>
      </c>
      <c r="C12611" s="4" t="s">
        <v>10</v>
      </c>
      <c r="D12611" s="4" t="s">
        <v>7</v>
      </c>
    </row>
    <row r="12612" spans="1:8">
      <c r="A12612" t="n">
        <v>116093</v>
      </c>
      <c r="B12612" s="40" t="n">
        <v>89</v>
      </c>
      <c r="C12612" s="7" t="n">
        <v>65533</v>
      </c>
      <c r="D12612" s="7" t="n">
        <v>1</v>
      </c>
    </row>
    <row r="12613" spans="1:8">
      <c r="A12613" t="s">
        <v>4</v>
      </c>
      <c r="B12613" s="4" t="s">
        <v>5</v>
      </c>
      <c r="C12613" s="4" t="s">
        <v>10</v>
      </c>
    </row>
    <row r="12614" spans="1:8">
      <c r="A12614" t="n">
        <v>116097</v>
      </c>
      <c r="B12614" s="27" t="n">
        <v>16</v>
      </c>
      <c r="C12614" s="7" t="n">
        <v>300</v>
      </c>
    </row>
    <row r="12615" spans="1:8">
      <c r="A12615" t="s">
        <v>4</v>
      </c>
      <c r="B12615" s="4" t="s">
        <v>5</v>
      </c>
      <c r="C12615" s="4" t="s">
        <v>7</v>
      </c>
      <c r="D12615" s="4" t="s">
        <v>10</v>
      </c>
      <c r="E12615" s="4" t="s">
        <v>10</v>
      </c>
      <c r="F12615" s="4" t="s">
        <v>7</v>
      </c>
    </row>
    <row r="12616" spans="1:8">
      <c r="A12616" t="n">
        <v>116100</v>
      </c>
      <c r="B12616" s="42" t="n">
        <v>25</v>
      </c>
      <c r="C12616" s="7" t="n">
        <v>1</v>
      </c>
      <c r="D12616" s="7" t="n">
        <v>65535</v>
      </c>
      <c r="E12616" s="7" t="n">
        <v>500</v>
      </c>
      <c r="F12616" s="7" t="n">
        <v>0</v>
      </c>
    </row>
    <row r="12617" spans="1:8">
      <c r="A12617" t="s">
        <v>4</v>
      </c>
      <c r="B12617" s="4" t="s">
        <v>5</v>
      </c>
      <c r="C12617" s="4" t="s">
        <v>7</v>
      </c>
      <c r="D12617" s="4" t="s">
        <v>10</v>
      </c>
      <c r="E12617" s="4" t="s">
        <v>8</v>
      </c>
    </row>
    <row r="12618" spans="1:8">
      <c r="A12618" t="n">
        <v>116107</v>
      </c>
      <c r="B12618" s="32" t="n">
        <v>51</v>
      </c>
      <c r="C12618" s="7" t="n">
        <v>4</v>
      </c>
      <c r="D12618" s="7" t="n">
        <v>5703</v>
      </c>
      <c r="E12618" s="7" t="s">
        <v>58</v>
      </c>
    </row>
    <row r="12619" spans="1:8">
      <c r="A12619" t="s">
        <v>4</v>
      </c>
      <c r="B12619" s="4" t="s">
        <v>5</v>
      </c>
      <c r="C12619" s="4" t="s">
        <v>10</v>
      </c>
    </row>
    <row r="12620" spans="1:8">
      <c r="A12620" t="n">
        <v>116121</v>
      </c>
      <c r="B12620" s="27" t="n">
        <v>16</v>
      </c>
      <c r="C12620" s="7" t="n">
        <v>0</v>
      </c>
    </row>
    <row r="12621" spans="1:8">
      <c r="A12621" t="s">
        <v>4</v>
      </c>
      <c r="B12621" s="4" t="s">
        <v>5</v>
      </c>
      <c r="C12621" s="4" t="s">
        <v>10</v>
      </c>
      <c r="D12621" s="4" t="s">
        <v>7</v>
      </c>
      <c r="E12621" s="4" t="s">
        <v>16</v>
      </c>
      <c r="F12621" s="4" t="s">
        <v>59</v>
      </c>
      <c r="G12621" s="4" t="s">
        <v>7</v>
      </c>
      <c r="H12621" s="4" t="s">
        <v>7</v>
      </c>
      <c r="I12621" s="4" t="s">
        <v>7</v>
      </c>
      <c r="J12621" s="4" t="s">
        <v>16</v>
      </c>
      <c r="K12621" s="4" t="s">
        <v>59</v>
      </c>
      <c r="L12621" s="4" t="s">
        <v>7</v>
      </c>
      <c r="M12621" s="4" t="s">
        <v>7</v>
      </c>
    </row>
    <row r="12622" spans="1:8">
      <c r="A12622" t="n">
        <v>116124</v>
      </c>
      <c r="B12622" s="37" t="n">
        <v>26</v>
      </c>
      <c r="C12622" s="7" t="n">
        <v>5703</v>
      </c>
      <c r="D12622" s="7" t="n">
        <v>17</v>
      </c>
      <c r="E12622" s="7" t="n">
        <v>60945</v>
      </c>
      <c r="F12622" s="7" t="s">
        <v>1052</v>
      </c>
      <c r="G12622" s="7" t="n">
        <v>2</v>
      </c>
      <c r="H12622" s="7" t="n">
        <v>3</v>
      </c>
      <c r="I12622" s="7" t="n">
        <v>17</v>
      </c>
      <c r="J12622" s="7" t="n">
        <v>60946</v>
      </c>
      <c r="K12622" s="7" t="s">
        <v>1053</v>
      </c>
      <c r="L12622" s="7" t="n">
        <v>2</v>
      </c>
      <c r="M12622" s="7" t="n">
        <v>0</v>
      </c>
    </row>
    <row r="12623" spans="1:8">
      <c r="A12623" t="s">
        <v>4</v>
      </c>
      <c r="B12623" s="4" t="s">
        <v>5</v>
      </c>
    </row>
    <row r="12624" spans="1:8">
      <c r="A12624" t="n">
        <v>116177</v>
      </c>
      <c r="B12624" s="38" t="n">
        <v>28</v>
      </c>
    </row>
    <row r="12625" spans="1:13">
      <c r="A12625" t="s">
        <v>4</v>
      </c>
      <c r="B12625" s="4" t="s">
        <v>5</v>
      </c>
      <c r="C12625" s="4" t="s">
        <v>10</v>
      </c>
      <c r="D12625" s="4" t="s">
        <v>7</v>
      </c>
    </row>
    <row r="12626" spans="1:13">
      <c r="A12626" t="n">
        <v>116178</v>
      </c>
      <c r="B12626" s="40" t="n">
        <v>89</v>
      </c>
      <c r="C12626" s="7" t="n">
        <v>65533</v>
      </c>
      <c r="D12626" s="7" t="n">
        <v>1</v>
      </c>
    </row>
    <row r="12627" spans="1:13">
      <c r="A12627" t="s">
        <v>4</v>
      </c>
      <c r="B12627" s="4" t="s">
        <v>5</v>
      </c>
      <c r="C12627" s="4" t="s">
        <v>7</v>
      </c>
      <c r="D12627" s="4" t="s">
        <v>10</v>
      </c>
      <c r="E12627" s="4" t="s">
        <v>10</v>
      </c>
      <c r="F12627" s="4" t="s">
        <v>7</v>
      </c>
    </row>
    <row r="12628" spans="1:13">
      <c r="A12628" t="n">
        <v>116182</v>
      </c>
      <c r="B12628" s="42" t="n">
        <v>25</v>
      </c>
      <c r="C12628" s="7" t="n">
        <v>1</v>
      </c>
      <c r="D12628" s="7" t="n">
        <v>65535</v>
      </c>
      <c r="E12628" s="7" t="n">
        <v>65535</v>
      </c>
      <c r="F12628" s="7" t="n">
        <v>0</v>
      </c>
    </row>
    <row r="12629" spans="1:13">
      <c r="A12629" t="s">
        <v>4</v>
      </c>
      <c r="B12629" s="4" t="s">
        <v>5</v>
      </c>
      <c r="C12629" s="4" t="s">
        <v>7</v>
      </c>
      <c r="D12629" s="4" t="s">
        <v>10</v>
      </c>
      <c r="E12629" s="4" t="s">
        <v>8</v>
      </c>
      <c r="F12629" s="4" t="s">
        <v>8</v>
      </c>
      <c r="G12629" s="4" t="s">
        <v>8</v>
      </c>
      <c r="H12629" s="4" t="s">
        <v>8</v>
      </c>
    </row>
    <row r="12630" spans="1:13">
      <c r="A12630" t="n">
        <v>116189</v>
      </c>
      <c r="B12630" s="32" t="n">
        <v>51</v>
      </c>
      <c r="C12630" s="7" t="n">
        <v>3</v>
      </c>
      <c r="D12630" s="7" t="n">
        <v>0</v>
      </c>
      <c r="E12630" s="7" t="s">
        <v>1050</v>
      </c>
      <c r="F12630" s="7" t="s">
        <v>1050</v>
      </c>
      <c r="G12630" s="7" t="s">
        <v>41</v>
      </c>
      <c r="H12630" s="7" t="s">
        <v>42</v>
      </c>
    </row>
    <row r="12631" spans="1:13">
      <c r="A12631" t="s">
        <v>4</v>
      </c>
      <c r="B12631" s="4" t="s">
        <v>5</v>
      </c>
      <c r="C12631" s="4" t="s">
        <v>10</v>
      </c>
      <c r="D12631" s="4" t="s">
        <v>10</v>
      </c>
      <c r="E12631" s="4" t="s">
        <v>15</v>
      </c>
      <c r="F12631" s="4" t="s">
        <v>15</v>
      </c>
      <c r="G12631" s="4" t="s">
        <v>15</v>
      </c>
      <c r="H12631" s="4" t="s">
        <v>15</v>
      </c>
      <c r="I12631" s="4" t="s">
        <v>7</v>
      </c>
      <c r="J12631" s="4" t="s">
        <v>10</v>
      </c>
    </row>
    <row r="12632" spans="1:13">
      <c r="A12632" t="n">
        <v>116202</v>
      </c>
      <c r="B12632" s="67" t="n">
        <v>55</v>
      </c>
      <c r="C12632" s="7" t="n">
        <v>5703</v>
      </c>
      <c r="D12632" s="7" t="n">
        <v>65533</v>
      </c>
      <c r="E12632" s="7" t="n">
        <v>10.8900003433228</v>
      </c>
      <c r="F12632" s="7" t="n">
        <v>0</v>
      </c>
      <c r="G12632" s="7" t="n">
        <v>3.75999999046326</v>
      </c>
      <c r="H12632" s="7" t="n">
        <v>0.899999976158142</v>
      </c>
      <c r="I12632" s="7" t="n">
        <v>1</v>
      </c>
      <c r="J12632" s="7" t="n">
        <v>0</v>
      </c>
    </row>
    <row r="12633" spans="1:13">
      <c r="A12633" t="s">
        <v>4</v>
      </c>
      <c r="B12633" s="4" t="s">
        <v>5</v>
      </c>
      <c r="C12633" s="4" t="s">
        <v>10</v>
      </c>
    </row>
    <row r="12634" spans="1:13">
      <c r="A12634" t="n">
        <v>116226</v>
      </c>
      <c r="B12634" s="27" t="n">
        <v>16</v>
      </c>
      <c r="C12634" s="7" t="n">
        <v>200</v>
      </c>
    </row>
    <row r="12635" spans="1:13">
      <c r="A12635" t="s">
        <v>4</v>
      </c>
      <c r="B12635" s="4" t="s">
        <v>5</v>
      </c>
      <c r="C12635" s="4" t="s">
        <v>7</v>
      </c>
      <c r="D12635" s="4" t="s">
        <v>10</v>
      </c>
      <c r="E12635" s="4" t="s">
        <v>8</v>
      </c>
      <c r="F12635" s="4" t="s">
        <v>8</v>
      </c>
      <c r="G12635" s="4" t="s">
        <v>8</v>
      </c>
      <c r="H12635" s="4" t="s">
        <v>8</v>
      </c>
    </row>
    <row r="12636" spans="1:13">
      <c r="A12636" t="n">
        <v>116229</v>
      </c>
      <c r="B12636" s="32" t="n">
        <v>51</v>
      </c>
      <c r="C12636" s="7" t="n">
        <v>3</v>
      </c>
      <c r="D12636" s="7" t="n">
        <v>0</v>
      </c>
      <c r="E12636" s="7" t="s">
        <v>658</v>
      </c>
      <c r="F12636" s="7" t="s">
        <v>55</v>
      </c>
      <c r="G12636" s="7" t="s">
        <v>41</v>
      </c>
      <c r="H12636" s="7" t="s">
        <v>42</v>
      </c>
    </row>
    <row r="12637" spans="1:13">
      <c r="A12637" t="s">
        <v>4</v>
      </c>
      <c r="B12637" s="4" t="s">
        <v>5</v>
      </c>
      <c r="C12637" s="4" t="s">
        <v>10</v>
      </c>
      <c r="D12637" s="4" t="s">
        <v>15</v>
      </c>
      <c r="E12637" s="4" t="s">
        <v>15</v>
      </c>
      <c r="F12637" s="4" t="s">
        <v>15</v>
      </c>
      <c r="G12637" s="4" t="s">
        <v>10</v>
      </c>
      <c r="H12637" s="4" t="s">
        <v>10</v>
      </c>
    </row>
    <row r="12638" spans="1:13">
      <c r="A12638" t="n">
        <v>116242</v>
      </c>
      <c r="B12638" s="28" t="n">
        <v>60</v>
      </c>
      <c r="C12638" s="7" t="n">
        <v>0</v>
      </c>
      <c r="D12638" s="7" t="n">
        <v>20</v>
      </c>
      <c r="E12638" s="7" t="n">
        <v>0</v>
      </c>
      <c r="F12638" s="7" t="n">
        <v>0</v>
      </c>
      <c r="G12638" s="7" t="n">
        <v>800</v>
      </c>
      <c r="H12638" s="7" t="n">
        <v>0</v>
      </c>
    </row>
    <row r="12639" spans="1:13">
      <c r="A12639" t="s">
        <v>4</v>
      </c>
      <c r="B12639" s="4" t="s">
        <v>5</v>
      </c>
      <c r="C12639" s="4" t="s">
        <v>10</v>
      </c>
    </row>
    <row r="12640" spans="1:13">
      <c r="A12640" t="n">
        <v>116261</v>
      </c>
      <c r="B12640" s="27" t="n">
        <v>16</v>
      </c>
      <c r="C12640" s="7" t="n">
        <v>500</v>
      </c>
    </row>
    <row r="12641" spans="1:10">
      <c r="A12641" t="s">
        <v>4</v>
      </c>
      <c r="B12641" s="4" t="s">
        <v>5</v>
      </c>
      <c r="C12641" s="4" t="s">
        <v>7</v>
      </c>
      <c r="D12641" s="4" t="s">
        <v>10</v>
      </c>
      <c r="E12641" s="4" t="s">
        <v>15</v>
      </c>
    </row>
    <row r="12642" spans="1:10">
      <c r="A12642" t="n">
        <v>116264</v>
      </c>
      <c r="B12642" s="41" t="n">
        <v>58</v>
      </c>
      <c r="C12642" s="7" t="n">
        <v>101</v>
      </c>
      <c r="D12642" s="7" t="n">
        <v>800</v>
      </c>
      <c r="E12642" s="7" t="n">
        <v>1</v>
      </c>
    </row>
    <row r="12643" spans="1:10">
      <c r="A12643" t="s">
        <v>4</v>
      </c>
      <c r="B12643" s="4" t="s">
        <v>5</v>
      </c>
      <c r="C12643" s="4" t="s">
        <v>7</v>
      </c>
      <c r="D12643" s="4" t="s">
        <v>10</v>
      </c>
    </row>
    <row r="12644" spans="1:10">
      <c r="A12644" t="n">
        <v>116272</v>
      </c>
      <c r="B12644" s="41" t="n">
        <v>58</v>
      </c>
      <c r="C12644" s="7" t="n">
        <v>254</v>
      </c>
      <c r="D12644" s="7" t="n">
        <v>0</v>
      </c>
    </row>
    <row r="12645" spans="1:10">
      <c r="A12645" t="s">
        <v>4</v>
      </c>
      <c r="B12645" s="4" t="s">
        <v>5</v>
      </c>
      <c r="C12645" s="4" t="s">
        <v>7</v>
      </c>
      <c r="D12645" s="4" t="s">
        <v>10</v>
      </c>
      <c r="E12645" s="4" t="s">
        <v>10</v>
      </c>
      <c r="F12645" s="4" t="s">
        <v>16</v>
      </c>
    </row>
    <row r="12646" spans="1:10">
      <c r="A12646" t="n">
        <v>116276</v>
      </c>
      <c r="B12646" s="87" t="n">
        <v>84</v>
      </c>
      <c r="C12646" s="7" t="n">
        <v>0</v>
      </c>
      <c r="D12646" s="7" t="n">
        <v>0</v>
      </c>
      <c r="E12646" s="7" t="n">
        <v>0</v>
      </c>
      <c r="F12646" s="7" t="n">
        <v>1045220557</v>
      </c>
    </row>
    <row r="12647" spans="1:10">
      <c r="A12647" t="s">
        <v>4</v>
      </c>
      <c r="B12647" s="4" t="s">
        <v>5</v>
      </c>
      <c r="C12647" s="4" t="s">
        <v>10</v>
      </c>
      <c r="D12647" s="4" t="s">
        <v>7</v>
      </c>
    </row>
    <row r="12648" spans="1:10">
      <c r="A12648" t="n">
        <v>116286</v>
      </c>
      <c r="B12648" s="68" t="n">
        <v>56</v>
      </c>
      <c r="C12648" s="7" t="n">
        <v>5703</v>
      </c>
      <c r="D12648" s="7" t="n">
        <v>1</v>
      </c>
    </row>
    <row r="12649" spans="1:10">
      <c r="A12649" t="s">
        <v>4</v>
      </c>
      <c r="B12649" s="4" t="s">
        <v>5</v>
      </c>
      <c r="C12649" s="4" t="s">
        <v>10</v>
      </c>
      <c r="D12649" s="4" t="s">
        <v>10</v>
      </c>
      <c r="E12649" s="4" t="s">
        <v>10</v>
      </c>
    </row>
    <row r="12650" spans="1:10">
      <c r="A12650" t="n">
        <v>116290</v>
      </c>
      <c r="B12650" s="34" t="n">
        <v>61</v>
      </c>
      <c r="C12650" s="7" t="n">
        <v>5703</v>
      </c>
      <c r="D12650" s="7" t="n">
        <v>65533</v>
      </c>
      <c r="E12650" s="7" t="n">
        <v>0</v>
      </c>
    </row>
    <row r="12651" spans="1:10">
      <c r="A12651" t="s">
        <v>4</v>
      </c>
      <c r="B12651" s="4" t="s">
        <v>5</v>
      </c>
      <c r="C12651" s="4" t="s">
        <v>10</v>
      </c>
      <c r="D12651" s="4" t="s">
        <v>15</v>
      </c>
      <c r="E12651" s="4" t="s">
        <v>15</v>
      </c>
      <c r="F12651" s="4" t="s">
        <v>15</v>
      </c>
      <c r="G12651" s="4" t="s">
        <v>10</v>
      </c>
      <c r="H12651" s="4" t="s">
        <v>10</v>
      </c>
    </row>
    <row r="12652" spans="1:10">
      <c r="A12652" t="n">
        <v>116297</v>
      </c>
      <c r="B12652" s="28" t="n">
        <v>60</v>
      </c>
      <c r="C12652" s="7" t="n">
        <v>0</v>
      </c>
      <c r="D12652" s="7" t="n">
        <v>0</v>
      </c>
      <c r="E12652" s="7" t="n">
        <v>0</v>
      </c>
      <c r="F12652" s="7" t="n">
        <v>0</v>
      </c>
      <c r="G12652" s="7" t="n">
        <v>0</v>
      </c>
      <c r="H12652" s="7" t="n">
        <v>0</v>
      </c>
    </row>
    <row r="12653" spans="1:10">
      <c r="A12653" t="s">
        <v>4</v>
      </c>
      <c r="B12653" s="4" t="s">
        <v>5</v>
      </c>
      <c r="C12653" s="4" t="s">
        <v>7</v>
      </c>
      <c r="D12653" s="4" t="s">
        <v>7</v>
      </c>
      <c r="E12653" s="4" t="s">
        <v>15</v>
      </c>
      <c r="F12653" s="4" t="s">
        <v>15</v>
      </c>
      <c r="G12653" s="4" t="s">
        <v>15</v>
      </c>
      <c r="H12653" s="4" t="s">
        <v>10</v>
      </c>
    </row>
    <row r="12654" spans="1:10">
      <c r="A12654" t="n">
        <v>116316</v>
      </c>
      <c r="B12654" s="54" t="n">
        <v>45</v>
      </c>
      <c r="C12654" s="7" t="n">
        <v>2</v>
      </c>
      <c r="D12654" s="7" t="n">
        <v>3</v>
      </c>
      <c r="E12654" s="7" t="n">
        <v>11.0100002288818</v>
      </c>
      <c r="F12654" s="7" t="n">
        <v>1.46000003814697</v>
      </c>
      <c r="G12654" s="7" t="n">
        <v>3.96000003814697</v>
      </c>
      <c r="H12654" s="7" t="n">
        <v>0</v>
      </c>
    </row>
    <row r="12655" spans="1:10">
      <c r="A12655" t="s">
        <v>4</v>
      </c>
      <c r="B12655" s="4" t="s">
        <v>5</v>
      </c>
      <c r="C12655" s="4" t="s">
        <v>7</v>
      </c>
      <c r="D12655" s="4" t="s">
        <v>7</v>
      </c>
      <c r="E12655" s="4" t="s">
        <v>15</v>
      </c>
      <c r="F12655" s="4" t="s">
        <v>15</v>
      </c>
      <c r="G12655" s="4" t="s">
        <v>15</v>
      </c>
      <c r="H12655" s="4" t="s">
        <v>10</v>
      </c>
      <c r="I12655" s="4" t="s">
        <v>7</v>
      </c>
    </row>
    <row r="12656" spans="1:10">
      <c r="A12656" t="n">
        <v>116333</v>
      </c>
      <c r="B12656" s="54" t="n">
        <v>45</v>
      </c>
      <c r="C12656" s="7" t="n">
        <v>4</v>
      </c>
      <c r="D12656" s="7" t="n">
        <v>3</v>
      </c>
      <c r="E12656" s="7" t="n">
        <v>368.25</v>
      </c>
      <c r="F12656" s="7" t="n">
        <v>184.179992675781</v>
      </c>
      <c r="G12656" s="7" t="n">
        <v>348</v>
      </c>
      <c r="H12656" s="7" t="n">
        <v>0</v>
      </c>
      <c r="I12656" s="7" t="n">
        <v>0</v>
      </c>
    </row>
    <row r="12657" spans="1:9">
      <c r="A12657" t="s">
        <v>4</v>
      </c>
      <c r="B12657" s="4" t="s">
        <v>5</v>
      </c>
      <c r="C12657" s="4" t="s">
        <v>7</v>
      </c>
      <c r="D12657" s="4" t="s">
        <v>7</v>
      </c>
      <c r="E12657" s="4" t="s">
        <v>15</v>
      </c>
      <c r="F12657" s="4" t="s">
        <v>10</v>
      </c>
    </row>
    <row r="12658" spans="1:9">
      <c r="A12658" t="n">
        <v>116351</v>
      </c>
      <c r="B12658" s="54" t="n">
        <v>45</v>
      </c>
      <c r="C12658" s="7" t="n">
        <v>5</v>
      </c>
      <c r="D12658" s="7" t="n">
        <v>3</v>
      </c>
      <c r="E12658" s="7" t="n">
        <v>1.5</v>
      </c>
      <c r="F12658" s="7" t="n">
        <v>0</v>
      </c>
    </row>
    <row r="12659" spans="1:9">
      <c r="A12659" t="s">
        <v>4</v>
      </c>
      <c r="B12659" s="4" t="s">
        <v>5</v>
      </c>
      <c r="C12659" s="4" t="s">
        <v>7</v>
      </c>
      <c r="D12659" s="4" t="s">
        <v>7</v>
      </c>
      <c r="E12659" s="4" t="s">
        <v>15</v>
      </c>
      <c r="F12659" s="4" t="s">
        <v>10</v>
      </c>
    </row>
    <row r="12660" spans="1:9">
      <c r="A12660" t="n">
        <v>116360</v>
      </c>
      <c r="B12660" s="54" t="n">
        <v>45</v>
      </c>
      <c r="C12660" s="7" t="n">
        <v>11</v>
      </c>
      <c r="D12660" s="7" t="n">
        <v>3</v>
      </c>
      <c r="E12660" s="7" t="n">
        <v>32.9000015258789</v>
      </c>
      <c r="F12660" s="7" t="n">
        <v>0</v>
      </c>
    </row>
    <row r="12661" spans="1:9">
      <c r="A12661" t="s">
        <v>4</v>
      </c>
      <c r="B12661" s="4" t="s">
        <v>5</v>
      </c>
      <c r="C12661" s="4" t="s">
        <v>7</v>
      </c>
      <c r="D12661" s="4" t="s">
        <v>7</v>
      </c>
      <c r="E12661" s="4" t="s">
        <v>15</v>
      </c>
      <c r="F12661" s="4" t="s">
        <v>15</v>
      </c>
      <c r="G12661" s="4" t="s">
        <v>15</v>
      </c>
      <c r="H12661" s="4" t="s">
        <v>10</v>
      </c>
    </row>
    <row r="12662" spans="1:9">
      <c r="A12662" t="n">
        <v>116369</v>
      </c>
      <c r="B12662" s="54" t="n">
        <v>45</v>
      </c>
      <c r="C12662" s="7" t="n">
        <v>2</v>
      </c>
      <c r="D12662" s="7" t="n">
        <v>3</v>
      </c>
      <c r="E12662" s="7" t="n">
        <v>11.0100002288818</v>
      </c>
      <c r="F12662" s="7" t="n">
        <v>1.46000003814697</v>
      </c>
      <c r="G12662" s="7" t="n">
        <v>3.96000003814697</v>
      </c>
      <c r="H12662" s="7" t="n">
        <v>5000</v>
      </c>
    </row>
    <row r="12663" spans="1:9">
      <c r="A12663" t="s">
        <v>4</v>
      </c>
      <c r="B12663" s="4" t="s">
        <v>5</v>
      </c>
      <c r="C12663" s="4" t="s">
        <v>7</v>
      </c>
      <c r="D12663" s="4" t="s">
        <v>7</v>
      </c>
      <c r="E12663" s="4" t="s">
        <v>15</v>
      </c>
      <c r="F12663" s="4" t="s">
        <v>15</v>
      </c>
      <c r="G12663" s="4" t="s">
        <v>15</v>
      </c>
      <c r="H12663" s="4" t="s">
        <v>10</v>
      </c>
      <c r="I12663" s="4" t="s">
        <v>7</v>
      </c>
    </row>
    <row r="12664" spans="1:9">
      <c r="A12664" t="n">
        <v>116386</v>
      </c>
      <c r="B12664" s="54" t="n">
        <v>45</v>
      </c>
      <c r="C12664" s="7" t="n">
        <v>4</v>
      </c>
      <c r="D12664" s="7" t="n">
        <v>3</v>
      </c>
      <c r="E12664" s="7" t="n">
        <v>356.839996337891</v>
      </c>
      <c r="F12664" s="7" t="n">
        <v>361.339996337891</v>
      </c>
      <c r="G12664" s="7" t="n">
        <v>352</v>
      </c>
      <c r="H12664" s="7" t="n">
        <v>5000</v>
      </c>
      <c r="I12664" s="7" t="n">
        <v>0</v>
      </c>
    </row>
    <row r="12665" spans="1:9">
      <c r="A12665" t="s">
        <v>4</v>
      </c>
      <c r="B12665" s="4" t="s">
        <v>5</v>
      </c>
      <c r="C12665" s="4" t="s">
        <v>7</v>
      </c>
      <c r="D12665" s="4" t="s">
        <v>7</v>
      </c>
      <c r="E12665" s="4" t="s">
        <v>15</v>
      </c>
      <c r="F12665" s="4" t="s">
        <v>10</v>
      </c>
    </row>
    <row r="12666" spans="1:9">
      <c r="A12666" t="n">
        <v>116404</v>
      </c>
      <c r="B12666" s="54" t="n">
        <v>45</v>
      </c>
      <c r="C12666" s="7" t="n">
        <v>5</v>
      </c>
      <c r="D12666" s="7" t="n">
        <v>3</v>
      </c>
      <c r="E12666" s="7" t="n">
        <v>1.20000004768372</v>
      </c>
      <c r="F12666" s="7" t="n">
        <v>5000</v>
      </c>
    </row>
    <row r="12667" spans="1:9">
      <c r="A12667" t="s">
        <v>4</v>
      </c>
      <c r="B12667" s="4" t="s">
        <v>5</v>
      </c>
      <c r="C12667" s="4" t="s">
        <v>7</v>
      </c>
      <c r="D12667" s="4" t="s">
        <v>10</v>
      </c>
      <c r="E12667" s="4" t="s">
        <v>8</v>
      </c>
      <c r="F12667" s="4" t="s">
        <v>8</v>
      </c>
      <c r="G12667" s="4" t="s">
        <v>8</v>
      </c>
      <c r="H12667" s="4" t="s">
        <v>8</v>
      </c>
    </row>
    <row r="12668" spans="1:9">
      <c r="A12668" t="n">
        <v>116413</v>
      </c>
      <c r="B12668" s="32" t="n">
        <v>51</v>
      </c>
      <c r="C12668" s="7" t="n">
        <v>3</v>
      </c>
      <c r="D12668" s="7" t="n">
        <v>5703</v>
      </c>
      <c r="E12668" s="7" t="s">
        <v>39</v>
      </c>
      <c r="F12668" s="7" t="s">
        <v>42</v>
      </c>
      <c r="G12668" s="7" t="s">
        <v>41</v>
      </c>
      <c r="H12668" s="7" t="s">
        <v>42</v>
      </c>
    </row>
    <row r="12669" spans="1:9">
      <c r="A12669" t="s">
        <v>4</v>
      </c>
      <c r="B12669" s="4" t="s">
        <v>5</v>
      </c>
      <c r="C12669" s="4" t="s">
        <v>7</v>
      </c>
      <c r="D12669" s="4" t="s">
        <v>10</v>
      </c>
      <c r="E12669" s="4" t="s">
        <v>8</v>
      </c>
      <c r="F12669" s="4" t="s">
        <v>8</v>
      </c>
      <c r="G12669" s="4" t="s">
        <v>8</v>
      </c>
      <c r="H12669" s="4" t="s">
        <v>8</v>
      </c>
    </row>
    <row r="12670" spans="1:9">
      <c r="A12670" t="n">
        <v>116426</v>
      </c>
      <c r="B12670" s="32" t="n">
        <v>51</v>
      </c>
      <c r="C12670" s="7" t="n">
        <v>3</v>
      </c>
      <c r="D12670" s="7" t="n">
        <v>5704</v>
      </c>
      <c r="E12670" s="7" t="s">
        <v>411</v>
      </c>
      <c r="F12670" s="7" t="s">
        <v>42</v>
      </c>
      <c r="G12670" s="7" t="s">
        <v>41</v>
      </c>
      <c r="H12670" s="7" t="s">
        <v>42</v>
      </c>
    </row>
    <row r="12671" spans="1:9">
      <c r="A12671" t="s">
        <v>4</v>
      </c>
      <c r="B12671" s="4" t="s">
        <v>5</v>
      </c>
      <c r="C12671" s="4" t="s">
        <v>10</v>
      </c>
      <c r="D12671" s="4" t="s">
        <v>15</v>
      </c>
      <c r="E12671" s="4" t="s">
        <v>15</v>
      </c>
      <c r="F12671" s="4" t="s">
        <v>15</v>
      </c>
      <c r="G12671" s="4" t="s">
        <v>15</v>
      </c>
    </row>
    <row r="12672" spans="1:9">
      <c r="A12672" t="n">
        <v>116439</v>
      </c>
      <c r="B12672" s="26" t="n">
        <v>46</v>
      </c>
      <c r="C12672" s="7" t="n">
        <v>5703</v>
      </c>
      <c r="D12672" s="7" t="n">
        <v>10.8900003433228</v>
      </c>
      <c r="E12672" s="7" t="n">
        <v>0</v>
      </c>
      <c r="F12672" s="7" t="n">
        <v>3.75999999046326</v>
      </c>
      <c r="G12672" s="7" t="n">
        <v>28.7999992370605</v>
      </c>
    </row>
    <row r="12673" spans="1:9">
      <c r="A12673" t="s">
        <v>4</v>
      </c>
      <c r="B12673" s="4" t="s">
        <v>5</v>
      </c>
      <c r="C12673" s="4" t="s">
        <v>10</v>
      </c>
      <c r="D12673" s="4" t="s">
        <v>7</v>
      </c>
      <c r="E12673" s="4" t="s">
        <v>8</v>
      </c>
      <c r="F12673" s="4" t="s">
        <v>15</v>
      </c>
      <c r="G12673" s="4" t="s">
        <v>15</v>
      </c>
      <c r="H12673" s="4" t="s">
        <v>15</v>
      </c>
    </row>
    <row r="12674" spans="1:9">
      <c r="A12674" t="n">
        <v>116458</v>
      </c>
      <c r="B12674" s="30" t="n">
        <v>48</v>
      </c>
      <c r="C12674" s="7" t="n">
        <v>0</v>
      </c>
      <c r="D12674" s="7" t="n">
        <v>0</v>
      </c>
      <c r="E12674" s="7" t="s">
        <v>1002</v>
      </c>
      <c r="F12674" s="7" t="n">
        <v>0</v>
      </c>
      <c r="G12674" s="7" t="n">
        <v>1</v>
      </c>
      <c r="H12674" s="7" t="n">
        <v>0</v>
      </c>
    </row>
    <row r="12675" spans="1:9">
      <c r="A12675" t="s">
        <v>4</v>
      </c>
      <c r="B12675" s="4" t="s">
        <v>5</v>
      </c>
      <c r="C12675" s="4" t="s">
        <v>10</v>
      </c>
      <c r="D12675" s="4" t="s">
        <v>7</v>
      </c>
      <c r="E12675" s="4" t="s">
        <v>8</v>
      </c>
      <c r="F12675" s="4" t="s">
        <v>15</v>
      </c>
      <c r="G12675" s="4" t="s">
        <v>15</v>
      </c>
      <c r="H12675" s="4" t="s">
        <v>15</v>
      </c>
    </row>
    <row r="12676" spans="1:9">
      <c r="A12676" t="n">
        <v>116484</v>
      </c>
      <c r="B12676" s="30" t="n">
        <v>48</v>
      </c>
      <c r="C12676" s="7" t="n">
        <v>5703</v>
      </c>
      <c r="D12676" s="7" t="n">
        <v>0</v>
      </c>
      <c r="E12676" s="7" t="s">
        <v>1002</v>
      </c>
      <c r="F12676" s="7" t="n">
        <v>0</v>
      </c>
      <c r="G12676" s="7" t="n">
        <v>1</v>
      </c>
      <c r="H12676" s="7" t="n">
        <v>0</v>
      </c>
    </row>
    <row r="12677" spans="1:9">
      <c r="A12677" t="s">
        <v>4</v>
      </c>
      <c r="B12677" s="4" t="s">
        <v>5</v>
      </c>
      <c r="C12677" s="4" t="s">
        <v>7</v>
      </c>
      <c r="D12677" s="4" t="s">
        <v>10</v>
      </c>
      <c r="E12677" s="4" t="s">
        <v>15</v>
      </c>
      <c r="F12677" s="4" t="s">
        <v>10</v>
      </c>
      <c r="G12677" s="4" t="s">
        <v>16</v>
      </c>
      <c r="H12677" s="4" t="s">
        <v>16</v>
      </c>
      <c r="I12677" s="4" t="s">
        <v>10</v>
      </c>
      <c r="J12677" s="4" t="s">
        <v>10</v>
      </c>
      <c r="K12677" s="4" t="s">
        <v>16</v>
      </c>
      <c r="L12677" s="4" t="s">
        <v>16</v>
      </c>
      <c r="M12677" s="4" t="s">
        <v>16</v>
      </c>
      <c r="N12677" s="4" t="s">
        <v>16</v>
      </c>
      <c r="O12677" s="4" t="s">
        <v>8</v>
      </c>
    </row>
    <row r="12678" spans="1:9">
      <c r="A12678" t="n">
        <v>116510</v>
      </c>
      <c r="B12678" s="18" t="n">
        <v>50</v>
      </c>
      <c r="C12678" s="7" t="n">
        <v>0</v>
      </c>
      <c r="D12678" s="7" t="n">
        <v>2004</v>
      </c>
      <c r="E12678" s="7" t="n">
        <v>0.800000011920929</v>
      </c>
      <c r="F12678" s="7" t="n">
        <v>100</v>
      </c>
      <c r="G12678" s="7" t="n">
        <v>0</v>
      </c>
      <c r="H12678" s="7" t="n">
        <v>0</v>
      </c>
      <c r="I12678" s="7" t="n">
        <v>0</v>
      </c>
      <c r="J12678" s="7" t="n">
        <v>65533</v>
      </c>
      <c r="K12678" s="7" t="n">
        <v>0</v>
      </c>
      <c r="L12678" s="7" t="n">
        <v>0</v>
      </c>
      <c r="M12678" s="7" t="n">
        <v>0</v>
      </c>
      <c r="N12678" s="7" t="n">
        <v>0</v>
      </c>
      <c r="O12678" s="7" t="s">
        <v>20</v>
      </c>
    </row>
    <row r="12679" spans="1:9">
      <c r="A12679" t="s">
        <v>4</v>
      </c>
      <c r="B12679" s="4" t="s">
        <v>5</v>
      </c>
      <c r="C12679" s="4" t="s">
        <v>7</v>
      </c>
      <c r="D12679" s="4" t="s">
        <v>10</v>
      </c>
    </row>
    <row r="12680" spans="1:9">
      <c r="A12680" t="n">
        <v>116549</v>
      </c>
      <c r="B12680" s="41" t="n">
        <v>58</v>
      </c>
      <c r="C12680" s="7" t="n">
        <v>255</v>
      </c>
      <c r="D12680" s="7" t="n">
        <v>0</v>
      </c>
    </row>
    <row r="12681" spans="1:9">
      <c r="A12681" t="s">
        <v>4</v>
      </c>
      <c r="B12681" s="4" t="s">
        <v>5</v>
      </c>
      <c r="C12681" s="4" t="s">
        <v>7</v>
      </c>
      <c r="D12681" s="4" t="s">
        <v>10</v>
      </c>
    </row>
    <row r="12682" spans="1:9">
      <c r="A12682" t="n">
        <v>116553</v>
      </c>
      <c r="B12682" s="54" t="n">
        <v>45</v>
      </c>
      <c r="C12682" s="7" t="n">
        <v>7</v>
      </c>
      <c r="D12682" s="7" t="n">
        <v>255</v>
      </c>
    </row>
    <row r="12683" spans="1:9">
      <c r="A12683" t="s">
        <v>4</v>
      </c>
      <c r="B12683" s="4" t="s">
        <v>5</v>
      </c>
      <c r="C12683" s="4" t="s">
        <v>10</v>
      </c>
    </row>
    <row r="12684" spans="1:9">
      <c r="A12684" t="n">
        <v>116557</v>
      </c>
      <c r="B12684" s="27" t="n">
        <v>16</v>
      </c>
      <c r="C12684" s="7" t="n">
        <v>1000</v>
      </c>
    </row>
    <row r="12685" spans="1:9">
      <c r="A12685" t="s">
        <v>4</v>
      </c>
      <c r="B12685" s="4" t="s">
        <v>5</v>
      </c>
      <c r="C12685" s="4" t="s">
        <v>7</v>
      </c>
      <c r="D12685" s="4" t="s">
        <v>10</v>
      </c>
      <c r="E12685" s="4" t="s">
        <v>8</v>
      </c>
    </row>
    <row r="12686" spans="1:9">
      <c r="A12686" t="n">
        <v>116560</v>
      </c>
      <c r="B12686" s="32" t="n">
        <v>51</v>
      </c>
      <c r="C12686" s="7" t="n">
        <v>4</v>
      </c>
      <c r="D12686" s="7" t="n">
        <v>5704</v>
      </c>
      <c r="E12686" s="7" t="s">
        <v>1010</v>
      </c>
    </row>
    <row r="12687" spans="1:9">
      <c r="A12687" t="s">
        <v>4</v>
      </c>
      <c r="B12687" s="4" t="s">
        <v>5</v>
      </c>
      <c r="C12687" s="4" t="s">
        <v>10</v>
      </c>
    </row>
    <row r="12688" spans="1:9">
      <c r="A12688" t="n">
        <v>116574</v>
      </c>
      <c r="B12688" s="27" t="n">
        <v>16</v>
      </c>
      <c r="C12688" s="7" t="n">
        <v>0</v>
      </c>
    </row>
    <row r="12689" spans="1:15">
      <c r="A12689" t="s">
        <v>4</v>
      </c>
      <c r="B12689" s="4" t="s">
        <v>5</v>
      </c>
      <c r="C12689" s="4" t="s">
        <v>10</v>
      </c>
      <c r="D12689" s="4" t="s">
        <v>7</v>
      </c>
      <c r="E12689" s="4" t="s">
        <v>16</v>
      </c>
      <c r="F12689" s="4" t="s">
        <v>59</v>
      </c>
      <c r="G12689" s="4" t="s">
        <v>7</v>
      </c>
      <c r="H12689" s="4" t="s">
        <v>7</v>
      </c>
    </row>
    <row r="12690" spans="1:15">
      <c r="A12690" t="n">
        <v>116577</v>
      </c>
      <c r="B12690" s="37" t="n">
        <v>26</v>
      </c>
      <c r="C12690" s="7" t="n">
        <v>5704</v>
      </c>
      <c r="D12690" s="7" t="n">
        <v>17</v>
      </c>
      <c r="E12690" s="7" t="n">
        <v>60947</v>
      </c>
      <c r="F12690" s="7" t="s">
        <v>1054</v>
      </c>
      <c r="G12690" s="7" t="n">
        <v>2</v>
      </c>
      <c r="H12690" s="7" t="n">
        <v>0</v>
      </c>
    </row>
    <row r="12691" spans="1:15">
      <c r="A12691" t="s">
        <v>4</v>
      </c>
      <c r="B12691" s="4" t="s">
        <v>5</v>
      </c>
    </row>
    <row r="12692" spans="1:15">
      <c r="A12692" t="n">
        <v>116622</v>
      </c>
      <c r="B12692" s="38" t="n">
        <v>28</v>
      </c>
    </row>
    <row r="12693" spans="1:15">
      <c r="A12693" t="s">
        <v>4</v>
      </c>
      <c r="B12693" s="4" t="s">
        <v>5</v>
      </c>
      <c r="C12693" s="4" t="s">
        <v>10</v>
      </c>
      <c r="D12693" s="4" t="s">
        <v>7</v>
      </c>
    </row>
    <row r="12694" spans="1:15">
      <c r="A12694" t="n">
        <v>116623</v>
      </c>
      <c r="B12694" s="40" t="n">
        <v>89</v>
      </c>
      <c r="C12694" s="7" t="n">
        <v>65533</v>
      </c>
      <c r="D12694" s="7" t="n">
        <v>1</v>
      </c>
    </row>
    <row r="12695" spans="1:15">
      <c r="A12695" t="s">
        <v>4</v>
      </c>
      <c r="B12695" s="4" t="s">
        <v>5</v>
      </c>
      <c r="C12695" s="4" t="s">
        <v>7</v>
      </c>
      <c r="D12695" s="4" t="s">
        <v>10</v>
      </c>
      <c r="E12695" s="4" t="s">
        <v>8</v>
      </c>
      <c r="F12695" s="4" t="s">
        <v>8</v>
      </c>
      <c r="G12695" s="4" t="s">
        <v>8</v>
      </c>
      <c r="H12695" s="4" t="s">
        <v>8</v>
      </c>
    </row>
    <row r="12696" spans="1:15">
      <c r="A12696" t="n">
        <v>116627</v>
      </c>
      <c r="B12696" s="32" t="n">
        <v>51</v>
      </c>
      <c r="C12696" s="7" t="n">
        <v>3</v>
      </c>
      <c r="D12696" s="7" t="n">
        <v>5704</v>
      </c>
      <c r="E12696" s="7" t="s">
        <v>411</v>
      </c>
      <c r="F12696" s="7" t="s">
        <v>1050</v>
      </c>
      <c r="G12696" s="7" t="s">
        <v>41</v>
      </c>
      <c r="H12696" s="7" t="s">
        <v>42</v>
      </c>
    </row>
    <row r="12697" spans="1:15">
      <c r="A12697" t="s">
        <v>4</v>
      </c>
      <c r="B12697" s="4" t="s">
        <v>5</v>
      </c>
      <c r="C12697" s="4" t="s">
        <v>10</v>
      </c>
      <c r="D12697" s="4" t="s">
        <v>10</v>
      </c>
      <c r="E12697" s="4" t="s">
        <v>15</v>
      </c>
      <c r="F12697" s="4" t="s">
        <v>15</v>
      </c>
      <c r="G12697" s="4" t="s">
        <v>15</v>
      </c>
      <c r="H12697" s="4" t="s">
        <v>15</v>
      </c>
      <c r="I12697" s="4" t="s">
        <v>7</v>
      </c>
      <c r="J12697" s="4" t="s">
        <v>10</v>
      </c>
    </row>
    <row r="12698" spans="1:15">
      <c r="A12698" t="n">
        <v>116640</v>
      </c>
      <c r="B12698" s="67" t="n">
        <v>55</v>
      </c>
      <c r="C12698" s="7" t="n">
        <v>5704</v>
      </c>
      <c r="D12698" s="7" t="n">
        <v>65533</v>
      </c>
      <c r="E12698" s="7" t="n">
        <v>11.3100004196167</v>
      </c>
      <c r="F12698" s="7" t="n">
        <v>0</v>
      </c>
      <c r="G12698" s="7" t="n">
        <v>3.74000000953674</v>
      </c>
      <c r="H12698" s="7" t="n">
        <v>0.899999976158142</v>
      </c>
      <c r="I12698" s="7" t="n">
        <v>1</v>
      </c>
      <c r="J12698" s="7" t="n">
        <v>0</v>
      </c>
    </row>
    <row r="12699" spans="1:15">
      <c r="A12699" t="s">
        <v>4</v>
      </c>
      <c r="B12699" s="4" t="s">
        <v>5</v>
      </c>
      <c r="C12699" s="4" t="s">
        <v>10</v>
      </c>
    </row>
    <row r="12700" spans="1:15">
      <c r="A12700" t="n">
        <v>116664</v>
      </c>
      <c r="B12700" s="27" t="n">
        <v>16</v>
      </c>
      <c r="C12700" s="7" t="n">
        <v>800</v>
      </c>
    </row>
    <row r="12701" spans="1:15">
      <c r="A12701" t="s">
        <v>4</v>
      </c>
      <c r="B12701" s="4" t="s">
        <v>5</v>
      </c>
      <c r="C12701" s="4" t="s">
        <v>7</v>
      </c>
      <c r="D12701" s="4" t="s">
        <v>10</v>
      </c>
      <c r="E12701" s="4" t="s">
        <v>15</v>
      </c>
    </row>
    <row r="12702" spans="1:15">
      <c r="A12702" t="n">
        <v>116667</v>
      </c>
      <c r="B12702" s="41" t="n">
        <v>58</v>
      </c>
      <c r="C12702" s="7" t="n">
        <v>101</v>
      </c>
      <c r="D12702" s="7" t="n">
        <v>500</v>
      </c>
      <c r="E12702" s="7" t="n">
        <v>1</v>
      </c>
    </row>
    <row r="12703" spans="1:15">
      <c r="A12703" t="s">
        <v>4</v>
      </c>
      <c r="B12703" s="4" t="s">
        <v>5</v>
      </c>
      <c r="C12703" s="4" t="s">
        <v>7</v>
      </c>
      <c r="D12703" s="4" t="s">
        <v>10</v>
      </c>
    </row>
    <row r="12704" spans="1:15">
      <c r="A12704" t="n">
        <v>116675</v>
      </c>
      <c r="B12704" s="41" t="n">
        <v>58</v>
      </c>
      <c r="C12704" s="7" t="n">
        <v>254</v>
      </c>
      <c r="D12704" s="7" t="n">
        <v>0</v>
      </c>
    </row>
    <row r="12705" spans="1:10">
      <c r="A12705" t="s">
        <v>4</v>
      </c>
      <c r="B12705" s="4" t="s">
        <v>5</v>
      </c>
      <c r="C12705" s="4" t="s">
        <v>10</v>
      </c>
      <c r="D12705" s="4" t="s">
        <v>7</v>
      </c>
    </row>
    <row r="12706" spans="1:10">
      <c r="A12706" t="n">
        <v>116679</v>
      </c>
      <c r="B12706" s="68" t="n">
        <v>56</v>
      </c>
      <c r="C12706" s="7" t="n">
        <v>5704</v>
      </c>
      <c r="D12706" s="7" t="n">
        <v>1</v>
      </c>
    </row>
    <row r="12707" spans="1:10">
      <c r="A12707" t="s">
        <v>4</v>
      </c>
      <c r="B12707" s="4" t="s">
        <v>5</v>
      </c>
      <c r="C12707" s="4" t="s">
        <v>10</v>
      </c>
      <c r="D12707" s="4" t="s">
        <v>15</v>
      </c>
      <c r="E12707" s="4" t="s">
        <v>15</v>
      </c>
      <c r="F12707" s="4" t="s">
        <v>15</v>
      </c>
      <c r="G12707" s="4" t="s">
        <v>10</v>
      </c>
      <c r="H12707" s="4" t="s">
        <v>10</v>
      </c>
    </row>
    <row r="12708" spans="1:10">
      <c r="A12708" t="n">
        <v>116683</v>
      </c>
      <c r="B12708" s="28" t="n">
        <v>60</v>
      </c>
      <c r="C12708" s="7" t="n">
        <v>5704</v>
      </c>
      <c r="D12708" s="7" t="n">
        <v>0</v>
      </c>
      <c r="E12708" s="7" t="n">
        <v>0</v>
      </c>
      <c r="F12708" s="7" t="n">
        <v>0</v>
      </c>
      <c r="G12708" s="7" t="n">
        <v>0</v>
      </c>
      <c r="H12708" s="7" t="n">
        <v>1</v>
      </c>
    </row>
    <row r="12709" spans="1:10">
      <c r="A12709" t="s">
        <v>4</v>
      </c>
      <c r="B12709" s="4" t="s">
        <v>5</v>
      </c>
      <c r="C12709" s="4" t="s">
        <v>10</v>
      </c>
      <c r="D12709" s="4" t="s">
        <v>15</v>
      </c>
      <c r="E12709" s="4" t="s">
        <v>15</v>
      </c>
      <c r="F12709" s="4" t="s">
        <v>15</v>
      </c>
      <c r="G12709" s="4" t="s">
        <v>10</v>
      </c>
      <c r="H12709" s="4" t="s">
        <v>10</v>
      </c>
    </row>
    <row r="12710" spans="1:10">
      <c r="A12710" t="n">
        <v>116702</v>
      </c>
      <c r="B12710" s="28" t="n">
        <v>60</v>
      </c>
      <c r="C12710" s="7" t="n">
        <v>5704</v>
      </c>
      <c r="D12710" s="7" t="n">
        <v>0</v>
      </c>
      <c r="E12710" s="7" t="n">
        <v>0</v>
      </c>
      <c r="F12710" s="7" t="n">
        <v>0</v>
      </c>
      <c r="G12710" s="7" t="n">
        <v>0</v>
      </c>
      <c r="H12710" s="7" t="n">
        <v>0</v>
      </c>
    </row>
    <row r="12711" spans="1:10">
      <c r="A12711" t="s">
        <v>4</v>
      </c>
      <c r="B12711" s="4" t="s">
        <v>5</v>
      </c>
      <c r="C12711" s="4" t="s">
        <v>10</v>
      </c>
      <c r="D12711" s="4" t="s">
        <v>10</v>
      </c>
      <c r="E12711" s="4" t="s">
        <v>10</v>
      </c>
    </row>
    <row r="12712" spans="1:10">
      <c r="A12712" t="n">
        <v>116721</v>
      </c>
      <c r="B12712" s="34" t="n">
        <v>61</v>
      </c>
      <c r="C12712" s="7" t="n">
        <v>5704</v>
      </c>
      <c r="D12712" s="7" t="n">
        <v>65533</v>
      </c>
      <c r="E12712" s="7" t="n">
        <v>0</v>
      </c>
    </row>
    <row r="12713" spans="1:10">
      <c r="A12713" t="s">
        <v>4</v>
      </c>
      <c r="B12713" s="4" t="s">
        <v>5</v>
      </c>
      <c r="C12713" s="4" t="s">
        <v>10</v>
      </c>
      <c r="D12713" s="4" t="s">
        <v>15</v>
      </c>
      <c r="E12713" s="4" t="s">
        <v>15</v>
      </c>
      <c r="F12713" s="4" t="s">
        <v>15</v>
      </c>
      <c r="G12713" s="4" t="s">
        <v>15</v>
      </c>
    </row>
    <row r="12714" spans="1:10">
      <c r="A12714" t="n">
        <v>116728</v>
      </c>
      <c r="B12714" s="26" t="n">
        <v>46</v>
      </c>
      <c r="C12714" s="7" t="n">
        <v>5704</v>
      </c>
      <c r="D12714" s="7" t="n">
        <v>11.3100004196167</v>
      </c>
      <c r="E12714" s="7" t="n">
        <v>0</v>
      </c>
      <c r="F12714" s="7" t="n">
        <v>3.74000000953674</v>
      </c>
      <c r="G12714" s="7" t="n">
        <v>313</v>
      </c>
    </row>
    <row r="12715" spans="1:10">
      <c r="A12715" t="s">
        <v>4</v>
      </c>
      <c r="B12715" s="4" t="s">
        <v>5</v>
      </c>
      <c r="C12715" s="4" t="s">
        <v>10</v>
      </c>
      <c r="D12715" s="4" t="s">
        <v>7</v>
      </c>
      <c r="E12715" s="4" t="s">
        <v>8</v>
      </c>
      <c r="F12715" s="4" t="s">
        <v>15</v>
      </c>
      <c r="G12715" s="4" t="s">
        <v>15</v>
      </c>
      <c r="H12715" s="4" t="s">
        <v>15</v>
      </c>
    </row>
    <row r="12716" spans="1:10">
      <c r="A12716" t="n">
        <v>116747</v>
      </c>
      <c r="B12716" s="30" t="n">
        <v>48</v>
      </c>
      <c r="C12716" s="7" t="n">
        <v>0</v>
      </c>
      <c r="D12716" s="7" t="n">
        <v>0</v>
      </c>
      <c r="E12716" s="7" t="s">
        <v>1002</v>
      </c>
      <c r="F12716" s="7" t="n">
        <v>0</v>
      </c>
      <c r="G12716" s="7" t="n">
        <v>1</v>
      </c>
      <c r="H12716" s="7" t="n">
        <v>0</v>
      </c>
    </row>
    <row r="12717" spans="1:10">
      <c r="A12717" t="s">
        <v>4</v>
      </c>
      <c r="B12717" s="4" t="s">
        <v>5</v>
      </c>
      <c r="C12717" s="4" t="s">
        <v>10</v>
      </c>
      <c r="D12717" s="4" t="s">
        <v>7</v>
      </c>
      <c r="E12717" s="4" t="s">
        <v>8</v>
      </c>
      <c r="F12717" s="4" t="s">
        <v>15</v>
      </c>
      <c r="G12717" s="4" t="s">
        <v>15</v>
      </c>
      <c r="H12717" s="4" t="s">
        <v>15</v>
      </c>
    </row>
    <row r="12718" spans="1:10">
      <c r="A12718" t="n">
        <v>116773</v>
      </c>
      <c r="B12718" s="30" t="n">
        <v>48</v>
      </c>
      <c r="C12718" s="7" t="n">
        <v>5704</v>
      </c>
      <c r="D12718" s="7" t="n">
        <v>0</v>
      </c>
      <c r="E12718" s="7" t="s">
        <v>1002</v>
      </c>
      <c r="F12718" s="7" t="n">
        <v>0</v>
      </c>
      <c r="G12718" s="7" t="n">
        <v>1</v>
      </c>
      <c r="H12718" s="7" t="n">
        <v>0</v>
      </c>
    </row>
    <row r="12719" spans="1:10">
      <c r="A12719" t="s">
        <v>4</v>
      </c>
      <c r="B12719" s="4" t="s">
        <v>5</v>
      </c>
      <c r="C12719" s="4" t="s">
        <v>7</v>
      </c>
      <c r="D12719" s="4" t="s">
        <v>10</v>
      </c>
      <c r="E12719" s="4" t="s">
        <v>8</v>
      </c>
      <c r="F12719" s="4" t="s">
        <v>8</v>
      </c>
      <c r="G12719" s="4" t="s">
        <v>8</v>
      </c>
      <c r="H12719" s="4" t="s">
        <v>8</v>
      </c>
    </row>
    <row r="12720" spans="1:10">
      <c r="A12720" t="n">
        <v>116799</v>
      </c>
      <c r="B12720" s="32" t="n">
        <v>51</v>
      </c>
      <c r="C12720" s="7" t="n">
        <v>3</v>
      </c>
      <c r="D12720" s="7" t="n">
        <v>5704</v>
      </c>
      <c r="E12720" s="7" t="s">
        <v>39</v>
      </c>
      <c r="F12720" s="7" t="s">
        <v>1050</v>
      </c>
      <c r="G12720" s="7" t="s">
        <v>41</v>
      </c>
      <c r="H12720" s="7" t="s">
        <v>42</v>
      </c>
    </row>
    <row r="12721" spans="1:8">
      <c r="A12721" t="s">
        <v>4</v>
      </c>
      <c r="B12721" s="4" t="s">
        <v>5</v>
      </c>
      <c r="C12721" s="4" t="s">
        <v>7</v>
      </c>
      <c r="D12721" s="4" t="s">
        <v>10</v>
      </c>
      <c r="E12721" s="4" t="s">
        <v>15</v>
      </c>
      <c r="F12721" s="4" t="s">
        <v>10</v>
      </c>
      <c r="G12721" s="4" t="s">
        <v>16</v>
      </c>
      <c r="H12721" s="4" t="s">
        <v>16</v>
      </c>
      <c r="I12721" s="4" t="s">
        <v>10</v>
      </c>
      <c r="J12721" s="4" t="s">
        <v>10</v>
      </c>
      <c r="K12721" s="4" t="s">
        <v>16</v>
      </c>
      <c r="L12721" s="4" t="s">
        <v>16</v>
      </c>
      <c r="M12721" s="4" t="s">
        <v>16</v>
      </c>
      <c r="N12721" s="4" t="s">
        <v>16</v>
      </c>
      <c r="O12721" s="4" t="s">
        <v>8</v>
      </c>
    </row>
    <row r="12722" spans="1:8">
      <c r="A12722" t="n">
        <v>116812</v>
      </c>
      <c r="B12722" s="18" t="n">
        <v>50</v>
      </c>
      <c r="C12722" s="7" t="n">
        <v>0</v>
      </c>
      <c r="D12722" s="7" t="n">
        <v>2000</v>
      </c>
      <c r="E12722" s="7" t="n">
        <v>0.899999976158142</v>
      </c>
      <c r="F12722" s="7" t="n">
        <v>200</v>
      </c>
      <c r="G12722" s="7" t="n">
        <v>0</v>
      </c>
      <c r="H12722" s="7" t="n">
        <v>1073741824</v>
      </c>
      <c r="I12722" s="7" t="n">
        <v>0</v>
      </c>
      <c r="J12722" s="7" t="n">
        <v>65533</v>
      </c>
      <c r="K12722" s="7" t="n">
        <v>0</v>
      </c>
      <c r="L12722" s="7" t="n">
        <v>0</v>
      </c>
      <c r="M12722" s="7" t="n">
        <v>0</v>
      </c>
      <c r="N12722" s="7" t="n">
        <v>0</v>
      </c>
      <c r="O12722" s="7" t="s">
        <v>20</v>
      </c>
    </row>
    <row r="12723" spans="1:8">
      <c r="A12723" t="s">
        <v>4</v>
      </c>
      <c r="B12723" s="4" t="s">
        <v>5</v>
      </c>
      <c r="C12723" s="4" t="s">
        <v>7</v>
      </c>
      <c r="D12723" s="4" t="s">
        <v>7</v>
      </c>
      <c r="E12723" s="4" t="s">
        <v>15</v>
      </c>
      <c r="F12723" s="4" t="s">
        <v>15</v>
      </c>
      <c r="G12723" s="4" t="s">
        <v>15</v>
      </c>
      <c r="H12723" s="4" t="s">
        <v>10</v>
      </c>
    </row>
    <row r="12724" spans="1:8">
      <c r="A12724" t="n">
        <v>116851</v>
      </c>
      <c r="B12724" s="54" t="n">
        <v>45</v>
      </c>
      <c r="C12724" s="7" t="n">
        <v>2</v>
      </c>
      <c r="D12724" s="7" t="n">
        <v>3</v>
      </c>
      <c r="E12724" s="7" t="n">
        <v>11.1099996566772</v>
      </c>
      <c r="F12724" s="7" t="n">
        <v>1.46000003814697</v>
      </c>
      <c r="G12724" s="7" t="n">
        <v>4</v>
      </c>
      <c r="H12724" s="7" t="n">
        <v>0</v>
      </c>
    </row>
    <row r="12725" spans="1:8">
      <c r="A12725" t="s">
        <v>4</v>
      </c>
      <c r="B12725" s="4" t="s">
        <v>5</v>
      </c>
      <c r="C12725" s="4" t="s">
        <v>7</v>
      </c>
      <c r="D12725" s="4" t="s">
        <v>7</v>
      </c>
      <c r="E12725" s="4" t="s">
        <v>15</v>
      </c>
      <c r="F12725" s="4" t="s">
        <v>15</v>
      </c>
      <c r="G12725" s="4" t="s">
        <v>15</v>
      </c>
      <c r="H12725" s="4" t="s">
        <v>10</v>
      </c>
      <c r="I12725" s="4" t="s">
        <v>7</v>
      </c>
    </row>
    <row r="12726" spans="1:8">
      <c r="A12726" t="n">
        <v>116868</v>
      </c>
      <c r="B12726" s="54" t="n">
        <v>45</v>
      </c>
      <c r="C12726" s="7" t="n">
        <v>4</v>
      </c>
      <c r="D12726" s="7" t="n">
        <v>3</v>
      </c>
      <c r="E12726" s="7" t="n">
        <v>352.329986572266</v>
      </c>
      <c r="F12726" s="7" t="n">
        <v>18.2399997711182</v>
      </c>
      <c r="G12726" s="7" t="n">
        <v>358</v>
      </c>
      <c r="H12726" s="7" t="n">
        <v>0</v>
      </c>
      <c r="I12726" s="7" t="n">
        <v>1</v>
      </c>
    </row>
    <row r="12727" spans="1:8">
      <c r="A12727" t="s">
        <v>4</v>
      </c>
      <c r="B12727" s="4" t="s">
        <v>5</v>
      </c>
      <c r="C12727" s="4" t="s">
        <v>7</v>
      </c>
      <c r="D12727" s="4" t="s">
        <v>7</v>
      </c>
      <c r="E12727" s="4" t="s">
        <v>15</v>
      </c>
      <c r="F12727" s="4" t="s">
        <v>10</v>
      </c>
    </row>
    <row r="12728" spans="1:8">
      <c r="A12728" t="n">
        <v>116886</v>
      </c>
      <c r="B12728" s="54" t="n">
        <v>45</v>
      </c>
      <c r="C12728" s="7" t="n">
        <v>5</v>
      </c>
      <c r="D12728" s="7" t="n">
        <v>3</v>
      </c>
      <c r="E12728" s="7" t="n">
        <v>1.20000004768372</v>
      </c>
      <c r="F12728" s="7" t="n">
        <v>0</v>
      </c>
    </row>
    <row r="12729" spans="1:8">
      <c r="A12729" t="s">
        <v>4</v>
      </c>
      <c r="B12729" s="4" t="s">
        <v>5</v>
      </c>
      <c r="C12729" s="4" t="s">
        <v>7</v>
      </c>
      <c r="D12729" s="4" t="s">
        <v>7</v>
      </c>
      <c r="E12729" s="4" t="s">
        <v>15</v>
      </c>
      <c r="F12729" s="4" t="s">
        <v>10</v>
      </c>
    </row>
    <row r="12730" spans="1:8">
      <c r="A12730" t="n">
        <v>116895</v>
      </c>
      <c r="B12730" s="54" t="n">
        <v>45</v>
      </c>
      <c r="C12730" s="7" t="n">
        <v>11</v>
      </c>
      <c r="D12730" s="7" t="n">
        <v>3</v>
      </c>
      <c r="E12730" s="7" t="n">
        <v>32.2999992370605</v>
      </c>
      <c r="F12730" s="7" t="n">
        <v>0</v>
      </c>
    </row>
    <row r="12731" spans="1:8">
      <c r="A12731" t="s">
        <v>4</v>
      </c>
      <c r="B12731" s="4" t="s">
        <v>5</v>
      </c>
      <c r="C12731" s="4" t="s">
        <v>7</v>
      </c>
      <c r="D12731" s="4" t="s">
        <v>7</v>
      </c>
      <c r="E12731" s="4" t="s">
        <v>15</v>
      </c>
      <c r="F12731" s="4" t="s">
        <v>15</v>
      </c>
      <c r="G12731" s="4" t="s">
        <v>15</v>
      </c>
      <c r="H12731" s="4" t="s">
        <v>10</v>
      </c>
    </row>
    <row r="12732" spans="1:8">
      <c r="A12732" t="n">
        <v>116904</v>
      </c>
      <c r="B12732" s="54" t="n">
        <v>45</v>
      </c>
      <c r="C12732" s="7" t="n">
        <v>2</v>
      </c>
      <c r="D12732" s="7" t="n">
        <v>3</v>
      </c>
      <c r="E12732" s="7" t="n">
        <v>11.0799999237061</v>
      </c>
      <c r="F12732" s="7" t="n">
        <v>1.44000005722046</v>
      </c>
      <c r="G12732" s="7" t="n">
        <v>4</v>
      </c>
      <c r="H12732" s="7" t="n">
        <v>3000</v>
      </c>
    </row>
    <row r="12733" spans="1:8">
      <c r="A12733" t="s">
        <v>4</v>
      </c>
      <c r="B12733" s="4" t="s">
        <v>5</v>
      </c>
      <c r="C12733" s="4" t="s">
        <v>7</v>
      </c>
      <c r="D12733" s="4" t="s">
        <v>7</v>
      </c>
      <c r="E12733" s="4" t="s">
        <v>15</v>
      </c>
      <c r="F12733" s="4" t="s">
        <v>15</v>
      </c>
      <c r="G12733" s="4" t="s">
        <v>15</v>
      </c>
      <c r="H12733" s="4" t="s">
        <v>10</v>
      </c>
      <c r="I12733" s="4" t="s">
        <v>7</v>
      </c>
    </row>
    <row r="12734" spans="1:8">
      <c r="A12734" t="n">
        <v>116921</v>
      </c>
      <c r="B12734" s="54" t="n">
        <v>45</v>
      </c>
      <c r="C12734" s="7" t="n">
        <v>4</v>
      </c>
      <c r="D12734" s="7" t="n">
        <v>3</v>
      </c>
      <c r="E12734" s="7" t="n">
        <v>14.0200004577637</v>
      </c>
      <c r="F12734" s="7" t="n">
        <v>15.1599998474121</v>
      </c>
      <c r="G12734" s="7" t="n">
        <v>0</v>
      </c>
      <c r="H12734" s="7" t="n">
        <v>3000</v>
      </c>
      <c r="I12734" s="7" t="n">
        <v>1</v>
      </c>
    </row>
    <row r="12735" spans="1:8">
      <c r="A12735" t="s">
        <v>4</v>
      </c>
      <c r="B12735" s="4" t="s">
        <v>5</v>
      </c>
      <c r="C12735" s="4" t="s">
        <v>7</v>
      </c>
      <c r="D12735" s="4" t="s">
        <v>7</v>
      </c>
      <c r="E12735" s="4" t="s">
        <v>15</v>
      </c>
      <c r="F12735" s="4" t="s">
        <v>10</v>
      </c>
    </row>
    <row r="12736" spans="1:8">
      <c r="A12736" t="n">
        <v>116939</v>
      </c>
      <c r="B12736" s="54" t="n">
        <v>45</v>
      </c>
      <c r="C12736" s="7" t="n">
        <v>5</v>
      </c>
      <c r="D12736" s="7" t="n">
        <v>3</v>
      </c>
      <c r="E12736" s="7" t="n">
        <v>1</v>
      </c>
      <c r="F12736" s="7" t="n">
        <v>3000</v>
      </c>
    </row>
    <row r="12737" spans="1:15">
      <c r="A12737" t="s">
        <v>4</v>
      </c>
      <c r="B12737" s="4" t="s">
        <v>5</v>
      </c>
      <c r="C12737" s="4" t="s">
        <v>7</v>
      </c>
      <c r="D12737" s="4" t="s">
        <v>7</v>
      </c>
      <c r="E12737" s="4" t="s">
        <v>15</v>
      </c>
      <c r="F12737" s="4" t="s">
        <v>10</v>
      </c>
    </row>
    <row r="12738" spans="1:15">
      <c r="A12738" t="n">
        <v>116948</v>
      </c>
      <c r="B12738" s="54" t="n">
        <v>45</v>
      </c>
      <c r="C12738" s="7" t="n">
        <v>11</v>
      </c>
      <c r="D12738" s="7" t="n">
        <v>3</v>
      </c>
      <c r="E12738" s="7" t="n">
        <v>34.5999984741211</v>
      </c>
      <c r="F12738" s="7" t="n">
        <v>3000</v>
      </c>
    </row>
    <row r="12739" spans="1:15">
      <c r="A12739" t="s">
        <v>4</v>
      </c>
      <c r="B12739" s="4" t="s">
        <v>5</v>
      </c>
      <c r="C12739" s="4" t="s">
        <v>7</v>
      </c>
      <c r="D12739" s="4" t="s">
        <v>10</v>
      </c>
    </row>
    <row r="12740" spans="1:15">
      <c r="A12740" t="n">
        <v>116957</v>
      </c>
      <c r="B12740" s="41" t="n">
        <v>58</v>
      </c>
      <c r="C12740" s="7" t="n">
        <v>255</v>
      </c>
      <c r="D12740" s="7" t="n">
        <v>0</v>
      </c>
    </row>
    <row r="12741" spans="1:15">
      <c r="A12741" t="s">
        <v>4</v>
      </c>
      <c r="B12741" s="4" t="s">
        <v>5</v>
      </c>
      <c r="C12741" s="4" t="s">
        <v>10</v>
      </c>
    </row>
    <row r="12742" spans="1:15">
      <c r="A12742" t="n">
        <v>116961</v>
      </c>
      <c r="B12742" s="27" t="n">
        <v>16</v>
      </c>
      <c r="C12742" s="7" t="n">
        <v>4000</v>
      </c>
    </row>
    <row r="12743" spans="1:15">
      <c r="A12743" t="s">
        <v>4</v>
      </c>
      <c r="B12743" s="4" t="s">
        <v>5</v>
      </c>
      <c r="C12743" s="4" t="s">
        <v>7</v>
      </c>
      <c r="D12743" s="4" t="s">
        <v>10</v>
      </c>
      <c r="E12743" s="4" t="s">
        <v>15</v>
      </c>
    </row>
    <row r="12744" spans="1:15">
      <c r="A12744" t="n">
        <v>116964</v>
      </c>
      <c r="B12744" s="41" t="n">
        <v>58</v>
      </c>
      <c r="C12744" s="7" t="n">
        <v>101</v>
      </c>
      <c r="D12744" s="7" t="n">
        <v>500</v>
      </c>
      <c r="E12744" s="7" t="n">
        <v>1</v>
      </c>
    </row>
    <row r="12745" spans="1:15">
      <c r="A12745" t="s">
        <v>4</v>
      </c>
      <c r="B12745" s="4" t="s">
        <v>5</v>
      </c>
      <c r="C12745" s="4" t="s">
        <v>7</v>
      </c>
      <c r="D12745" s="4" t="s">
        <v>10</v>
      </c>
    </row>
    <row r="12746" spans="1:15">
      <c r="A12746" t="n">
        <v>116972</v>
      </c>
      <c r="B12746" s="41" t="n">
        <v>58</v>
      </c>
      <c r="C12746" s="7" t="n">
        <v>254</v>
      </c>
      <c r="D12746" s="7" t="n">
        <v>0</v>
      </c>
    </row>
    <row r="12747" spans="1:15">
      <c r="A12747" t="s">
        <v>4</v>
      </c>
      <c r="B12747" s="4" t="s">
        <v>5</v>
      </c>
      <c r="C12747" s="4" t="s">
        <v>10</v>
      </c>
      <c r="D12747" s="4" t="s">
        <v>15</v>
      </c>
      <c r="E12747" s="4" t="s">
        <v>15</v>
      </c>
      <c r="F12747" s="4" t="s">
        <v>15</v>
      </c>
      <c r="G12747" s="4" t="s">
        <v>15</v>
      </c>
    </row>
    <row r="12748" spans="1:15">
      <c r="A12748" t="n">
        <v>116976</v>
      </c>
      <c r="B12748" s="26" t="n">
        <v>46</v>
      </c>
      <c r="C12748" s="7" t="n">
        <v>5704</v>
      </c>
      <c r="D12748" s="7" t="n">
        <v>11.3000001907349</v>
      </c>
      <c r="E12748" s="7" t="n">
        <v>0</v>
      </c>
      <c r="F12748" s="7" t="n">
        <v>3.73000001907349</v>
      </c>
      <c r="G12748" s="7" t="n">
        <v>313</v>
      </c>
    </row>
    <row r="12749" spans="1:15">
      <c r="A12749" t="s">
        <v>4</v>
      </c>
      <c r="B12749" s="4" t="s">
        <v>5</v>
      </c>
      <c r="C12749" s="4" t="s">
        <v>7</v>
      </c>
      <c r="D12749" s="4" t="s">
        <v>7</v>
      </c>
      <c r="E12749" s="4" t="s">
        <v>15</v>
      </c>
      <c r="F12749" s="4" t="s">
        <v>15</v>
      </c>
      <c r="G12749" s="4" t="s">
        <v>15</v>
      </c>
      <c r="H12749" s="4" t="s">
        <v>10</v>
      </c>
    </row>
    <row r="12750" spans="1:15">
      <c r="A12750" t="n">
        <v>116995</v>
      </c>
      <c r="B12750" s="54" t="n">
        <v>45</v>
      </c>
      <c r="C12750" s="7" t="n">
        <v>2</v>
      </c>
      <c r="D12750" s="7" t="n">
        <v>3</v>
      </c>
      <c r="E12750" s="7" t="n">
        <v>11.1099996566772</v>
      </c>
      <c r="F12750" s="7" t="n">
        <v>1.44000005722046</v>
      </c>
      <c r="G12750" s="7" t="n">
        <v>4</v>
      </c>
      <c r="H12750" s="7" t="n">
        <v>0</v>
      </c>
    </row>
    <row r="12751" spans="1:15">
      <c r="A12751" t="s">
        <v>4</v>
      </c>
      <c r="B12751" s="4" t="s">
        <v>5</v>
      </c>
      <c r="C12751" s="4" t="s">
        <v>7</v>
      </c>
      <c r="D12751" s="4" t="s">
        <v>7</v>
      </c>
      <c r="E12751" s="4" t="s">
        <v>15</v>
      </c>
      <c r="F12751" s="4" t="s">
        <v>15</v>
      </c>
      <c r="G12751" s="4" t="s">
        <v>15</v>
      </c>
      <c r="H12751" s="4" t="s">
        <v>10</v>
      </c>
      <c r="I12751" s="4" t="s">
        <v>7</v>
      </c>
    </row>
    <row r="12752" spans="1:15">
      <c r="A12752" t="n">
        <v>117012</v>
      </c>
      <c r="B12752" s="54" t="n">
        <v>45</v>
      </c>
      <c r="C12752" s="7" t="n">
        <v>4</v>
      </c>
      <c r="D12752" s="7" t="n">
        <v>3</v>
      </c>
      <c r="E12752" s="7" t="n">
        <v>13.5600004196167</v>
      </c>
      <c r="F12752" s="7" t="n">
        <v>173.149993896484</v>
      </c>
      <c r="G12752" s="7" t="n">
        <v>0</v>
      </c>
      <c r="H12752" s="7" t="n">
        <v>0</v>
      </c>
      <c r="I12752" s="7" t="n">
        <v>0</v>
      </c>
    </row>
    <row r="12753" spans="1:9">
      <c r="A12753" t="s">
        <v>4</v>
      </c>
      <c r="B12753" s="4" t="s">
        <v>5</v>
      </c>
      <c r="C12753" s="4" t="s">
        <v>7</v>
      </c>
      <c r="D12753" s="4" t="s">
        <v>7</v>
      </c>
      <c r="E12753" s="4" t="s">
        <v>15</v>
      </c>
      <c r="F12753" s="4" t="s">
        <v>10</v>
      </c>
    </row>
    <row r="12754" spans="1:9">
      <c r="A12754" t="n">
        <v>117030</v>
      </c>
      <c r="B12754" s="54" t="n">
        <v>45</v>
      </c>
      <c r="C12754" s="7" t="n">
        <v>5</v>
      </c>
      <c r="D12754" s="7" t="n">
        <v>3</v>
      </c>
      <c r="E12754" s="7" t="n">
        <v>1.60000002384186</v>
      </c>
      <c r="F12754" s="7" t="n">
        <v>0</v>
      </c>
    </row>
    <row r="12755" spans="1:9">
      <c r="A12755" t="s">
        <v>4</v>
      </c>
      <c r="B12755" s="4" t="s">
        <v>5</v>
      </c>
      <c r="C12755" s="4" t="s">
        <v>7</v>
      </c>
      <c r="D12755" s="4" t="s">
        <v>7</v>
      </c>
      <c r="E12755" s="4" t="s">
        <v>15</v>
      </c>
      <c r="F12755" s="4" t="s">
        <v>10</v>
      </c>
    </row>
    <row r="12756" spans="1:9">
      <c r="A12756" t="n">
        <v>117039</v>
      </c>
      <c r="B12756" s="54" t="n">
        <v>45</v>
      </c>
      <c r="C12756" s="7" t="n">
        <v>5</v>
      </c>
      <c r="D12756" s="7" t="n">
        <v>3</v>
      </c>
      <c r="E12756" s="7" t="n">
        <v>1.45000004768372</v>
      </c>
      <c r="F12756" s="7" t="n">
        <v>8000</v>
      </c>
    </row>
    <row r="12757" spans="1:9">
      <c r="A12757" t="s">
        <v>4</v>
      </c>
      <c r="B12757" s="4" t="s">
        <v>5</v>
      </c>
      <c r="C12757" s="4" t="s">
        <v>7</v>
      </c>
      <c r="D12757" s="4" t="s">
        <v>7</v>
      </c>
      <c r="E12757" s="4" t="s">
        <v>15</v>
      </c>
      <c r="F12757" s="4" t="s">
        <v>10</v>
      </c>
    </row>
    <row r="12758" spans="1:9">
      <c r="A12758" t="n">
        <v>117048</v>
      </c>
      <c r="B12758" s="54" t="n">
        <v>45</v>
      </c>
      <c r="C12758" s="7" t="n">
        <v>11</v>
      </c>
      <c r="D12758" s="7" t="n">
        <v>3</v>
      </c>
      <c r="E12758" s="7" t="n">
        <v>34.5999984741211</v>
      </c>
      <c r="F12758" s="7" t="n">
        <v>0</v>
      </c>
    </row>
    <row r="12759" spans="1:9">
      <c r="A12759" t="s">
        <v>4</v>
      </c>
      <c r="B12759" s="4" t="s">
        <v>5</v>
      </c>
      <c r="C12759" s="4" t="s">
        <v>10</v>
      </c>
      <c r="D12759" s="4" t="s">
        <v>15</v>
      </c>
      <c r="E12759" s="4" t="s">
        <v>15</v>
      </c>
      <c r="F12759" s="4" t="s">
        <v>15</v>
      </c>
      <c r="G12759" s="4" t="s">
        <v>10</v>
      </c>
      <c r="H12759" s="4" t="s">
        <v>10</v>
      </c>
    </row>
    <row r="12760" spans="1:9">
      <c r="A12760" t="n">
        <v>117057</v>
      </c>
      <c r="B12760" s="28" t="n">
        <v>60</v>
      </c>
      <c r="C12760" s="7" t="n">
        <v>0</v>
      </c>
      <c r="D12760" s="7" t="n">
        <v>0</v>
      </c>
      <c r="E12760" s="7" t="n">
        <v>10</v>
      </c>
      <c r="F12760" s="7" t="n">
        <v>0</v>
      </c>
      <c r="G12760" s="7" t="n">
        <v>0</v>
      </c>
      <c r="H12760" s="7" t="n">
        <v>0</v>
      </c>
    </row>
    <row r="12761" spans="1:9">
      <c r="A12761" t="s">
        <v>4</v>
      </c>
      <c r="B12761" s="4" t="s">
        <v>5</v>
      </c>
      <c r="C12761" s="4" t="s">
        <v>7</v>
      </c>
      <c r="D12761" s="4" t="s">
        <v>10</v>
      </c>
      <c r="E12761" s="4" t="s">
        <v>8</v>
      </c>
      <c r="F12761" s="4" t="s">
        <v>8</v>
      </c>
      <c r="G12761" s="4" t="s">
        <v>8</v>
      </c>
      <c r="H12761" s="4" t="s">
        <v>8</v>
      </c>
    </row>
    <row r="12762" spans="1:9">
      <c r="A12762" t="n">
        <v>117076</v>
      </c>
      <c r="B12762" s="32" t="n">
        <v>51</v>
      </c>
      <c r="C12762" s="7" t="n">
        <v>3</v>
      </c>
      <c r="D12762" s="7" t="n">
        <v>0</v>
      </c>
      <c r="E12762" s="7" t="s">
        <v>658</v>
      </c>
      <c r="F12762" s="7" t="s">
        <v>1050</v>
      </c>
      <c r="G12762" s="7" t="s">
        <v>41</v>
      </c>
      <c r="H12762" s="7" t="s">
        <v>42</v>
      </c>
    </row>
    <row r="12763" spans="1:9">
      <c r="A12763" t="s">
        <v>4</v>
      </c>
      <c r="B12763" s="4" t="s">
        <v>5</v>
      </c>
      <c r="C12763" s="4" t="s">
        <v>7</v>
      </c>
      <c r="D12763" s="4" t="s">
        <v>10</v>
      </c>
    </row>
    <row r="12764" spans="1:9">
      <c r="A12764" t="n">
        <v>117089</v>
      </c>
      <c r="B12764" s="41" t="n">
        <v>58</v>
      </c>
      <c r="C12764" s="7" t="n">
        <v>255</v>
      </c>
      <c r="D12764" s="7" t="n">
        <v>0</v>
      </c>
    </row>
    <row r="12765" spans="1:9">
      <c r="A12765" t="s">
        <v>4</v>
      </c>
      <c r="B12765" s="4" t="s">
        <v>5</v>
      </c>
      <c r="C12765" s="4" t="s">
        <v>10</v>
      </c>
    </row>
    <row r="12766" spans="1:9">
      <c r="A12766" t="n">
        <v>117093</v>
      </c>
      <c r="B12766" s="27" t="n">
        <v>16</v>
      </c>
      <c r="C12766" s="7" t="n">
        <v>1500</v>
      </c>
    </row>
    <row r="12767" spans="1:9">
      <c r="A12767" t="s">
        <v>4</v>
      </c>
      <c r="B12767" s="4" t="s">
        <v>5</v>
      </c>
      <c r="C12767" s="4" t="s">
        <v>10</v>
      </c>
      <c r="D12767" s="4" t="s">
        <v>15</v>
      </c>
      <c r="E12767" s="4" t="s">
        <v>15</v>
      </c>
      <c r="F12767" s="4" t="s">
        <v>15</v>
      </c>
      <c r="G12767" s="4" t="s">
        <v>10</v>
      </c>
      <c r="H12767" s="4" t="s">
        <v>10</v>
      </c>
    </row>
    <row r="12768" spans="1:9">
      <c r="A12768" t="n">
        <v>117096</v>
      </c>
      <c r="B12768" s="28" t="n">
        <v>60</v>
      </c>
      <c r="C12768" s="7" t="n">
        <v>0</v>
      </c>
      <c r="D12768" s="7" t="n">
        <v>0</v>
      </c>
      <c r="E12768" s="7" t="n">
        <v>0</v>
      </c>
      <c r="F12768" s="7" t="n">
        <v>0</v>
      </c>
      <c r="G12768" s="7" t="n">
        <v>1000</v>
      </c>
      <c r="H12768" s="7" t="n">
        <v>0</v>
      </c>
    </row>
    <row r="12769" spans="1:8">
      <c r="A12769" t="s">
        <v>4</v>
      </c>
      <c r="B12769" s="4" t="s">
        <v>5</v>
      </c>
      <c r="C12769" s="4" t="s">
        <v>7</v>
      </c>
      <c r="D12769" s="4" t="s">
        <v>10</v>
      </c>
      <c r="E12769" s="4" t="s">
        <v>8</v>
      </c>
      <c r="F12769" s="4" t="s">
        <v>8</v>
      </c>
      <c r="G12769" s="4" t="s">
        <v>8</v>
      </c>
      <c r="H12769" s="4" t="s">
        <v>8</v>
      </c>
    </row>
    <row r="12770" spans="1:8">
      <c r="A12770" t="n">
        <v>117115</v>
      </c>
      <c r="B12770" s="32" t="n">
        <v>51</v>
      </c>
      <c r="C12770" s="7" t="n">
        <v>3</v>
      </c>
      <c r="D12770" s="7" t="n">
        <v>0</v>
      </c>
      <c r="E12770" s="7" t="s">
        <v>501</v>
      </c>
      <c r="F12770" s="7" t="s">
        <v>1050</v>
      </c>
      <c r="G12770" s="7" t="s">
        <v>41</v>
      </c>
      <c r="H12770" s="7" t="s">
        <v>42</v>
      </c>
    </row>
    <row r="12771" spans="1:8">
      <c r="A12771" t="s">
        <v>4</v>
      </c>
      <c r="B12771" s="4" t="s">
        <v>5</v>
      </c>
      <c r="C12771" s="4" t="s">
        <v>10</v>
      </c>
    </row>
    <row r="12772" spans="1:8">
      <c r="A12772" t="n">
        <v>117128</v>
      </c>
      <c r="B12772" s="27" t="n">
        <v>16</v>
      </c>
      <c r="C12772" s="7" t="n">
        <v>1500</v>
      </c>
    </row>
    <row r="12773" spans="1:8">
      <c r="A12773" t="s">
        <v>4</v>
      </c>
      <c r="B12773" s="4" t="s">
        <v>5</v>
      </c>
      <c r="C12773" s="4" t="s">
        <v>7</v>
      </c>
      <c r="D12773" s="4" t="s">
        <v>10</v>
      </c>
      <c r="E12773" s="4" t="s">
        <v>8</v>
      </c>
    </row>
    <row r="12774" spans="1:8">
      <c r="A12774" t="n">
        <v>117131</v>
      </c>
      <c r="B12774" s="32" t="n">
        <v>51</v>
      </c>
      <c r="C12774" s="7" t="n">
        <v>4</v>
      </c>
      <c r="D12774" s="7" t="n">
        <v>0</v>
      </c>
      <c r="E12774" s="7" t="s">
        <v>1055</v>
      </c>
    </row>
    <row r="12775" spans="1:8">
      <c r="A12775" t="s">
        <v>4</v>
      </c>
      <c r="B12775" s="4" t="s">
        <v>5</v>
      </c>
      <c r="C12775" s="4" t="s">
        <v>10</v>
      </c>
    </row>
    <row r="12776" spans="1:8">
      <c r="A12776" t="n">
        <v>117146</v>
      </c>
      <c r="B12776" s="27" t="n">
        <v>16</v>
      </c>
      <c r="C12776" s="7" t="n">
        <v>0</v>
      </c>
    </row>
    <row r="12777" spans="1:8">
      <c r="A12777" t="s">
        <v>4</v>
      </c>
      <c r="B12777" s="4" t="s">
        <v>5</v>
      </c>
      <c r="C12777" s="4" t="s">
        <v>10</v>
      </c>
      <c r="D12777" s="4" t="s">
        <v>7</v>
      </c>
      <c r="E12777" s="4" t="s">
        <v>16</v>
      </c>
      <c r="F12777" s="4" t="s">
        <v>59</v>
      </c>
      <c r="G12777" s="4" t="s">
        <v>7</v>
      </c>
      <c r="H12777" s="4" t="s">
        <v>7</v>
      </c>
      <c r="I12777" s="4" t="s">
        <v>7</v>
      </c>
      <c r="J12777" s="4" t="s">
        <v>16</v>
      </c>
      <c r="K12777" s="4" t="s">
        <v>59</v>
      </c>
      <c r="L12777" s="4" t="s">
        <v>7</v>
      </c>
      <c r="M12777" s="4" t="s">
        <v>7</v>
      </c>
    </row>
    <row r="12778" spans="1:8">
      <c r="A12778" t="n">
        <v>117149</v>
      </c>
      <c r="B12778" s="37" t="n">
        <v>26</v>
      </c>
      <c r="C12778" s="7" t="n">
        <v>0</v>
      </c>
      <c r="D12778" s="7" t="n">
        <v>17</v>
      </c>
      <c r="E12778" s="7" t="n">
        <v>60948</v>
      </c>
      <c r="F12778" s="7" t="s">
        <v>1056</v>
      </c>
      <c r="G12778" s="7" t="n">
        <v>2</v>
      </c>
      <c r="H12778" s="7" t="n">
        <v>3</v>
      </c>
      <c r="I12778" s="7" t="n">
        <v>17</v>
      </c>
      <c r="J12778" s="7" t="n">
        <v>60949</v>
      </c>
      <c r="K12778" s="7" t="s">
        <v>1057</v>
      </c>
      <c r="L12778" s="7" t="n">
        <v>2</v>
      </c>
      <c r="M12778" s="7" t="n">
        <v>0</v>
      </c>
    </row>
    <row r="12779" spans="1:8">
      <c r="A12779" t="s">
        <v>4</v>
      </c>
      <c r="B12779" s="4" t="s">
        <v>5</v>
      </c>
    </row>
    <row r="12780" spans="1:8">
      <c r="A12780" t="n">
        <v>117223</v>
      </c>
      <c r="B12780" s="38" t="n">
        <v>28</v>
      </c>
    </row>
    <row r="12781" spans="1:8">
      <c r="A12781" t="s">
        <v>4</v>
      </c>
      <c r="B12781" s="4" t="s">
        <v>5</v>
      </c>
      <c r="C12781" s="4" t="s">
        <v>10</v>
      </c>
      <c r="D12781" s="4" t="s">
        <v>7</v>
      </c>
    </row>
    <row r="12782" spans="1:8">
      <c r="A12782" t="n">
        <v>117224</v>
      </c>
      <c r="B12782" s="40" t="n">
        <v>89</v>
      </c>
      <c r="C12782" s="7" t="n">
        <v>65533</v>
      </c>
      <c r="D12782" s="7" t="n">
        <v>1</v>
      </c>
    </row>
    <row r="12783" spans="1:8">
      <c r="A12783" t="s">
        <v>4</v>
      </c>
      <c r="B12783" s="4" t="s">
        <v>5</v>
      </c>
      <c r="C12783" s="4" t="s">
        <v>10</v>
      </c>
    </row>
    <row r="12784" spans="1:8">
      <c r="A12784" t="n">
        <v>117228</v>
      </c>
      <c r="B12784" s="27" t="n">
        <v>16</v>
      </c>
      <c r="C12784" s="7" t="n">
        <v>200</v>
      </c>
    </row>
    <row r="12785" spans="1:13">
      <c r="A12785" t="s">
        <v>4</v>
      </c>
      <c r="B12785" s="4" t="s">
        <v>5</v>
      </c>
      <c r="C12785" s="4" t="s">
        <v>7</v>
      </c>
      <c r="D12785" s="4" t="s">
        <v>10</v>
      </c>
      <c r="E12785" s="4" t="s">
        <v>15</v>
      </c>
    </row>
    <row r="12786" spans="1:13">
      <c r="A12786" t="n">
        <v>117231</v>
      </c>
      <c r="B12786" s="41" t="n">
        <v>58</v>
      </c>
      <c r="C12786" s="7" t="n">
        <v>101</v>
      </c>
      <c r="D12786" s="7" t="n">
        <v>1500</v>
      </c>
      <c r="E12786" s="7" t="n">
        <v>1</v>
      </c>
    </row>
    <row r="12787" spans="1:13">
      <c r="A12787" t="s">
        <v>4</v>
      </c>
      <c r="B12787" s="4" t="s">
        <v>5</v>
      </c>
      <c r="C12787" s="4" t="s">
        <v>7</v>
      </c>
      <c r="D12787" s="4" t="s">
        <v>10</v>
      </c>
    </row>
    <row r="12788" spans="1:13">
      <c r="A12788" t="n">
        <v>117239</v>
      </c>
      <c r="B12788" s="41" t="n">
        <v>58</v>
      </c>
      <c r="C12788" s="7" t="n">
        <v>254</v>
      </c>
      <c r="D12788" s="7" t="n">
        <v>0</v>
      </c>
    </row>
    <row r="12789" spans="1:13">
      <c r="A12789" t="s">
        <v>4</v>
      </c>
      <c r="B12789" s="4" t="s">
        <v>5</v>
      </c>
      <c r="C12789" s="4" t="s">
        <v>7</v>
      </c>
      <c r="D12789" s="4" t="s">
        <v>10</v>
      </c>
      <c r="E12789" s="4" t="s">
        <v>10</v>
      </c>
      <c r="F12789" s="4" t="s">
        <v>16</v>
      </c>
    </row>
    <row r="12790" spans="1:13">
      <c r="A12790" t="n">
        <v>117243</v>
      </c>
      <c r="B12790" s="87" t="n">
        <v>84</v>
      </c>
      <c r="C12790" s="7" t="n">
        <v>1</v>
      </c>
      <c r="D12790" s="7" t="n">
        <v>0</v>
      </c>
      <c r="E12790" s="7" t="n">
        <v>0</v>
      </c>
      <c r="F12790" s="7" t="n">
        <v>0</v>
      </c>
    </row>
    <row r="12791" spans="1:13">
      <c r="A12791" t="s">
        <v>4</v>
      </c>
      <c r="B12791" s="4" t="s">
        <v>5</v>
      </c>
      <c r="C12791" s="4" t="s">
        <v>7</v>
      </c>
      <c r="D12791" s="4" t="s">
        <v>7</v>
      </c>
      <c r="E12791" s="4" t="s">
        <v>15</v>
      </c>
      <c r="F12791" s="4" t="s">
        <v>15</v>
      </c>
      <c r="G12791" s="4" t="s">
        <v>15</v>
      </c>
      <c r="H12791" s="4" t="s">
        <v>10</v>
      </c>
    </row>
    <row r="12792" spans="1:13">
      <c r="A12792" t="n">
        <v>117253</v>
      </c>
      <c r="B12792" s="54" t="n">
        <v>45</v>
      </c>
      <c r="C12792" s="7" t="n">
        <v>2</v>
      </c>
      <c r="D12792" s="7" t="n">
        <v>3</v>
      </c>
      <c r="E12792" s="7" t="n">
        <v>10.8599996566772</v>
      </c>
      <c r="F12792" s="7" t="n">
        <v>1.27999997138977</v>
      </c>
      <c r="G12792" s="7" t="n">
        <v>4.05999994277954</v>
      </c>
      <c r="H12792" s="7" t="n">
        <v>0</v>
      </c>
    </row>
    <row r="12793" spans="1:13">
      <c r="A12793" t="s">
        <v>4</v>
      </c>
      <c r="B12793" s="4" t="s">
        <v>5</v>
      </c>
      <c r="C12793" s="4" t="s">
        <v>7</v>
      </c>
      <c r="D12793" s="4" t="s">
        <v>7</v>
      </c>
      <c r="E12793" s="4" t="s">
        <v>15</v>
      </c>
      <c r="F12793" s="4" t="s">
        <v>15</v>
      </c>
      <c r="G12793" s="4" t="s">
        <v>15</v>
      </c>
      <c r="H12793" s="4" t="s">
        <v>10</v>
      </c>
      <c r="I12793" s="4" t="s">
        <v>7</v>
      </c>
    </row>
    <row r="12794" spans="1:13">
      <c r="A12794" t="n">
        <v>117270</v>
      </c>
      <c r="B12794" s="54" t="n">
        <v>45</v>
      </c>
      <c r="C12794" s="7" t="n">
        <v>4</v>
      </c>
      <c r="D12794" s="7" t="n">
        <v>3</v>
      </c>
      <c r="E12794" s="7" t="n">
        <v>13.6899995803833</v>
      </c>
      <c r="F12794" s="7" t="n">
        <v>0.959999978542328</v>
      </c>
      <c r="G12794" s="7" t="n">
        <v>0</v>
      </c>
      <c r="H12794" s="7" t="n">
        <v>0</v>
      </c>
      <c r="I12794" s="7" t="n">
        <v>0</v>
      </c>
    </row>
    <row r="12795" spans="1:13">
      <c r="A12795" t="s">
        <v>4</v>
      </c>
      <c r="B12795" s="4" t="s">
        <v>5</v>
      </c>
      <c r="C12795" s="4" t="s">
        <v>7</v>
      </c>
      <c r="D12795" s="4" t="s">
        <v>7</v>
      </c>
      <c r="E12795" s="4" t="s">
        <v>15</v>
      </c>
      <c r="F12795" s="4" t="s">
        <v>10</v>
      </c>
    </row>
    <row r="12796" spans="1:13">
      <c r="A12796" t="n">
        <v>117288</v>
      </c>
      <c r="B12796" s="54" t="n">
        <v>45</v>
      </c>
      <c r="C12796" s="7" t="n">
        <v>5</v>
      </c>
      <c r="D12796" s="7" t="n">
        <v>3</v>
      </c>
      <c r="E12796" s="7" t="n">
        <v>2.79999995231628</v>
      </c>
      <c r="F12796" s="7" t="n">
        <v>0</v>
      </c>
    </row>
    <row r="12797" spans="1:13">
      <c r="A12797" t="s">
        <v>4</v>
      </c>
      <c r="B12797" s="4" t="s">
        <v>5</v>
      </c>
      <c r="C12797" s="4" t="s">
        <v>7</v>
      </c>
      <c r="D12797" s="4" t="s">
        <v>7</v>
      </c>
      <c r="E12797" s="4" t="s">
        <v>15</v>
      </c>
      <c r="F12797" s="4" t="s">
        <v>10</v>
      </c>
    </row>
    <row r="12798" spans="1:13">
      <c r="A12798" t="n">
        <v>117297</v>
      </c>
      <c r="B12798" s="54" t="n">
        <v>45</v>
      </c>
      <c r="C12798" s="7" t="n">
        <v>11</v>
      </c>
      <c r="D12798" s="7" t="n">
        <v>3</v>
      </c>
      <c r="E12798" s="7" t="n">
        <v>40.4000015258789</v>
      </c>
      <c r="F12798" s="7" t="n">
        <v>0</v>
      </c>
    </row>
    <row r="12799" spans="1:13">
      <c r="A12799" t="s">
        <v>4</v>
      </c>
      <c r="B12799" s="4" t="s">
        <v>5</v>
      </c>
      <c r="C12799" s="4" t="s">
        <v>7</v>
      </c>
      <c r="D12799" s="4" t="s">
        <v>7</v>
      </c>
      <c r="E12799" s="4" t="s">
        <v>15</v>
      </c>
      <c r="F12799" s="4" t="s">
        <v>10</v>
      </c>
    </row>
    <row r="12800" spans="1:13">
      <c r="A12800" t="n">
        <v>117306</v>
      </c>
      <c r="B12800" s="54" t="n">
        <v>45</v>
      </c>
      <c r="C12800" s="7" t="n">
        <v>5</v>
      </c>
      <c r="D12800" s="7" t="n">
        <v>3</v>
      </c>
      <c r="E12800" s="7" t="n">
        <v>3</v>
      </c>
      <c r="F12800" s="7" t="n">
        <v>4000</v>
      </c>
    </row>
    <row r="12801" spans="1:9">
      <c r="A12801" t="s">
        <v>4</v>
      </c>
      <c r="B12801" s="4" t="s">
        <v>5</v>
      </c>
      <c r="C12801" s="4" t="s">
        <v>7</v>
      </c>
      <c r="D12801" s="4" t="s">
        <v>10</v>
      </c>
    </row>
    <row r="12802" spans="1:9">
      <c r="A12802" t="n">
        <v>117315</v>
      </c>
      <c r="B12802" s="54" t="n">
        <v>45</v>
      </c>
      <c r="C12802" s="7" t="n">
        <v>7</v>
      </c>
      <c r="D12802" s="7" t="n">
        <v>255</v>
      </c>
    </row>
    <row r="12803" spans="1:9">
      <c r="A12803" t="s">
        <v>4</v>
      </c>
      <c r="B12803" s="4" t="s">
        <v>5</v>
      </c>
      <c r="C12803" s="4" t="s">
        <v>7</v>
      </c>
      <c r="D12803" s="4" t="s">
        <v>10</v>
      </c>
      <c r="E12803" s="4" t="s">
        <v>10</v>
      </c>
      <c r="F12803" s="4" t="s">
        <v>7</v>
      </c>
    </row>
    <row r="12804" spans="1:9">
      <c r="A12804" t="n">
        <v>117319</v>
      </c>
      <c r="B12804" s="42" t="n">
        <v>25</v>
      </c>
      <c r="C12804" s="7" t="n">
        <v>1</v>
      </c>
      <c r="D12804" s="7" t="n">
        <v>65535</v>
      </c>
      <c r="E12804" s="7" t="n">
        <v>500</v>
      </c>
      <c r="F12804" s="7" t="n">
        <v>0</v>
      </c>
    </row>
    <row r="12805" spans="1:9">
      <c r="A12805" t="s">
        <v>4</v>
      </c>
      <c r="B12805" s="4" t="s">
        <v>5</v>
      </c>
      <c r="C12805" s="4" t="s">
        <v>7</v>
      </c>
      <c r="D12805" s="13" t="s">
        <v>12</v>
      </c>
      <c r="E12805" s="4" t="s">
        <v>5</v>
      </c>
      <c r="F12805" s="4" t="s">
        <v>7</v>
      </c>
      <c r="G12805" s="4" t="s">
        <v>10</v>
      </c>
      <c r="H12805" s="13" t="s">
        <v>13</v>
      </c>
      <c r="I12805" s="4" t="s">
        <v>7</v>
      </c>
      <c r="J12805" s="4" t="s">
        <v>11</v>
      </c>
    </row>
    <row r="12806" spans="1:9">
      <c r="A12806" t="n">
        <v>117326</v>
      </c>
      <c r="B12806" s="9" t="n">
        <v>5</v>
      </c>
      <c r="C12806" s="7" t="n">
        <v>28</v>
      </c>
      <c r="D12806" s="13" t="s">
        <v>3</v>
      </c>
      <c r="E12806" s="48" t="n">
        <v>64</v>
      </c>
      <c r="F12806" s="7" t="n">
        <v>5</v>
      </c>
      <c r="G12806" s="7" t="n">
        <v>1</v>
      </c>
      <c r="H12806" s="13" t="s">
        <v>3</v>
      </c>
      <c r="I12806" s="7" t="n">
        <v>1</v>
      </c>
      <c r="J12806" s="10" t="n">
        <f t="normal" ca="1">A12816</f>
        <v>0</v>
      </c>
    </row>
    <row r="12807" spans="1:9">
      <c r="A12807" t="s">
        <v>4</v>
      </c>
      <c r="B12807" s="4" t="s">
        <v>5</v>
      </c>
      <c r="C12807" s="4" t="s">
        <v>7</v>
      </c>
      <c r="D12807" s="4" t="s">
        <v>10</v>
      </c>
      <c r="E12807" s="4" t="s">
        <v>8</v>
      </c>
    </row>
    <row r="12808" spans="1:9">
      <c r="A12808" t="n">
        <v>117337</v>
      </c>
      <c r="B12808" s="32" t="n">
        <v>51</v>
      </c>
      <c r="C12808" s="7" t="n">
        <v>4</v>
      </c>
      <c r="D12808" s="7" t="n">
        <v>1</v>
      </c>
      <c r="E12808" s="7" t="s">
        <v>1058</v>
      </c>
    </row>
    <row r="12809" spans="1:9">
      <c r="A12809" t="s">
        <v>4</v>
      </c>
      <c r="B12809" s="4" t="s">
        <v>5</v>
      </c>
      <c r="C12809" s="4" t="s">
        <v>10</v>
      </c>
    </row>
    <row r="12810" spans="1:9">
      <c r="A12810" t="n">
        <v>117351</v>
      </c>
      <c r="B12810" s="27" t="n">
        <v>16</v>
      </c>
      <c r="C12810" s="7" t="n">
        <v>0</v>
      </c>
    </row>
    <row r="12811" spans="1:9">
      <c r="A12811" t="s">
        <v>4</v>
      </c>
      <c r="B12811" s="4" t="s">
        <v>5</v>
      </c>
      <c r="C12811" s="4" t="s">
        <v>10</v>
      </c>
      <c r="D12811" s="4" t="s">
        <v>7</v>
      </c>
      <c r="E12811" s="4" t="s">
        <v>16</v>
      </c>
      <c r="F12811" s="4" t="s">
        <v>59</v>
      </c>
      <c r="G12811" s="4" t="s">
        <v>7</v>
      </c>
      <c r="H12811" s="4" t="s">
        <v>7</v>
      </c>
    </row>
    <row r="12812" spans="1:9">
      <c r="A12812" t="n">
        <v>117354</v>
      </c>
      <c r="B12812" s="37" t="n">
        <v>26</v>
      </c>
      <c r="C12812" s="7" t="n">
        <v>1</v>
      </c>
      <c r="D12812" s="7" t="n">
        <v>17</v>
      </c>
      <c r="E12812" s="7" t="n">
        <v>60950</v>
      </c>
      <c r="F12812" s="7" t="s">
        <v>1059</v>
      </c>
      <c r="G12812" s="7" t="n">
        <v>2</v>
      </c>
      <c r="H12812" s="7" t="n">
        <v>0</v>
      </c>
    </row>
    <row r="12813" spans="1:9">
      <c r="A12813" t="s">
        <v>4</v>
      </c>
      <c r="B12813" s="4" t="s">
        <v>5</v>
      </c>
    </row>
    <row r="12814" spans="1:9">
      <c r="A12814" t="n">
        <v>117400</v>
      </c>
      <c r="B12814" s="38" t="n">
        <v>28</v>
      </c>
    </row>
    <row r="12815" spans="1:9">
      <c r="A12815" t="s">
        <v>4</v>
      </c>
      <c r="B12815" s="4" t="s">
        <v>5</v>
      </c>
      <c r="C12815" s="4" t="s">
        <v>7</v>
      </c>
      <c r="D12815" s="13" t="s">
        <v>12</v>
      </c>
      <c r="E12815" s="4" t="s">
        <v>5</v>
      </c>
      <c r="F12815" s="4" t="s">
        <v>7</v>
      </c>
      <c r="G12815" s="4" t="s">
        <v>10</v>
      </c>
      <c r="H12815" s="13" t="s">
        <v>13</v>
      </c>
      <c r="I12815" s="4" t="s">
        <v>7</v>
      </c>
      <c r="J12815" s="4" t="s">
        <v>11</v>
      </c>
    </row>
    <row r="12816" spans="1:9">
      <c r="A12816" t="n">
        <v>117401</v>
      </c>
      <c r="B12816" s="9" t="n">
        <v>5</v>
      </c>
      <c r="C12816" s="7" t="n">
        <v>28</v>
      </c>
      <c r="D12816" s="13" t="s">
        <v>3</v>
      </c>
      <c r="E12816" s="48" t="n">
        <v>64</v>
      </c>
      <c r="F12816" s="7" t="n">
        <v>5</v>
      </c>
      <c r="G12816" s="7" t="n">
        <v>4</v>
      </c>
      <c r="H12816" s="13" t="s">
        <v>3</v>
      </c>
      <c r="I12816" s="7" t="n">
        <v>1</v>
      </c>
      <c r="J12816" s="10" t="n">
        <f t="normal" ca="1">A12826</f>
        <v>0</v>
      </c>
    </row>
    <row r="12817" spans="1:10">
      <c r="A12817" t="s">
        <v>4</v>
      </c>
      <c r="B12817" s="4" t="s">
        <v>5</v>
      </c>
      <c r="C12817" s="4" t="s">
        <v>7</v>
      </c>
      <c r="D12817" s="4" t="s">
        <v>10</v>
      </c>
      <c r="E12817" s="4" t="s">
        <v>8</v>
      </c>
    </row>
    <row r="12818" spans="1:10">
      <c r="A12818" t="n">
        <v>117412</v>
      </c>
      <c r="B12818" s="32" t="n">
        <v>51</v>
      </c>
      <c r="C12818" s="7" t="n">
        <v>4</v>
      </c>
      <c r="D12818" s="7" t="n">
        <v>4</v>
      </c>
      <c r="E12818" s="7" t="s">
        <v>667</v>
      </c>
    </row>
    <row r="12819" spans="1:10">
      <c r="A12819" t="s">
        <v>4</v>
      </c>
      <c r="B12819" s="4" t="s">
        <v>5</v>
      </c>
      <c r="C12819" s="4" t="s">
        <v>10</v>
      </c>
    </row>
    <row r="12820" spans="1:10">
      <c r="A12820" t="n">
        <v>117425</v>
      </c>
      <c r="B12820" s="27" t="n">
        <v>16</v>
      </c>
      <c r="C12820" s="7" t="n">
        <v>0</v>
      </c>
    </row>
    <row r="12821" spans="1:10">
      <c r="A12821" t="s">
        <v>4</v>
      </c>
      <c r="B12821" s="4" t="s">
        <v>5</v>
      </c>
      <c r="C12821" s="4" t="s">
        <v>10</v>
      </c>
      <c r="D12821" s="4" t="s">
        <v>7</v>
      </c>
      <c r="E12821" s="4" t="s">
        <v>16</v>
      </c>
      <c r="F12821" s="4" t="s">
        <v>59</v>
      </c>
      <c r="G12821" s="4" t="s">
        <v>7</v>
      </c>
      <c r="H12821" s="4" t="s">
        <v>7</v>
      </c>
    </row>
    <row r="12822" spans="1:10">
      <c r="A12822" t="n">
        <v>117428</v>
      </c>
      <c r="B12822" s="37" t="n">
        <v>26</v>
      </c>
      <c r="C12822" s="7" t="n">
        <v>4</v>
      </c>
      <c r="D12822" s="7" t="n">
        <v>17</v>
      </c>
      <c r="E12822" s="7" t="n">
        <v>60951</v>
      </c>
      <c r="F12822" s="7" t="s">
        <v>1060</v>
      </c>
      <c r="G12822" s="7" t="n">
        <v>2</v>
      </c>
      <c r="H12822" s="7" t="n">
        <v>0</v>
      </c>
    </row>
    <row r="12823" spans="1:10">
      <c r="A12823" t="s">
        <v>4</v>
      </c>
      <c r="B12823" s="4" t="s">
        <v>5</v>
      </c>
    </row>
    <row r="12824" spans="1:10">
      <c r="A12824" t="n">
        <v>117476</v>
      </c>
      <c r="B12824" s="38" t="n">
        <v>28</v>
      </c>
    </row>
    <row r="12825" spans="1:10">
      <c r="A12825" t="s">
        <v>4</v>
      </c>
      <c r="B12825" s="4" t="s">
        <v>5</v>
      </c>
      <c r="C12825" s="4" t="s">
        <v>7</v>
      </c>
      <c r="D12825" s="13" t="s">
        <v>12</v>
      </c>
      <c r="E12825" s="4" t="s">
        <v>5</v>
      </c>
      <c r="F12825" s="4" t="s">
        <v>7</v>
      </c>
      <c r="G12825" s="4" t="s">
        <v>10</v>
      </c>
      <c r="H12825" s="13" t="s">
        <v>13</v>
      </c>
      <c r="I12825" s="4" t="s">
        <v>7</v>
      </c>
      <c r="J12825" s="4" t="s">
        <v>11</v>
      </c>
    </row>
    <row r="12826" spans="1:10">
      <c r="A12826" t="n">
        <v>117477</v>
      </c>
      <c r="B12826" s="9" t="n">
        <v>5</v>
      </c>
      <c r="C12826" s="7" t="n">
        <v>28</v>
      </c>
      <c r="D12826" s="13" t="s">
        <v>3</v>
      </c>
      <c r="E12826" s="48" t="n">
        <v>64</v>
      </c>
      <c r="F12826" s="7" t="n">
        <v>5</v>
      </c>
      <c r="G12826" s="7" t="n">
        <v>7</v>
      </c>
      <c r="H12826" s="13" t="s">
        <v>3</v>
      </c>
      <c r="I12826" s="7" t="n">
        <v>1</v>
      </c>
      <c r="J12826" s="10" t="n">
        <f t="normal" ca="1">A12836</f>
        <v>0</v>
      </c>
    </row>
    <row r="12827" spans="1:10">
      <c r="A12827" t="s">
        <v>4</v>
      </c>
      <c r="B12827" s="4" t="s">
        <v>5</v>
      </c>
      <c r="C12827" s="4" t="s">
        <v>7</v>
      </c>
      <c r="D12827" s="4" t="s">
        <v>10</v>
      </c>
      <c r="E12827" s="4" t="s">
        <v>8</v>
      </c>
    </row>
    <row r="12828" spans="1:10">
      <c r="A12828" t="n">
        <v>117488</v>
      </c>
      <c r="B12828" s="32" t="n">
        <v>51</v>
      </c>
      <c r="C12828" s="7" t="n">
        <v>4</v>
      </c>
      <c r="D12828" s="7" t="n">
        <v>7</v>
      </c>
      <c r="E12828" s="7" t="s">
        <v>174</v>
      </c>
    </row>
    <row r="12829" spans="1:10">
      <c r="A12829" t="s">
        <v>4</v>
      </c>
      <c r="B12829" s="4" t="s">
        <v>5</v>
      </c>
      <c r="C12829" s="4" t="s">
        <v>10</v>
      </c>
    </row>
    <row r="12830" spans="1:10">
      <c r="A12830" t="n">
        <v>117502</v>
      </c>
      <c r="B12830" s="27" t="n">
        <v>16</v>
      </c>
      <c r="C12830" s="7" t="n">
        <v>0</v>
      </c>
    </row>
    <row r="12831" spans="1:10">
      <c r="A12831" t="s">
        <v>4</v>
      </c>
      <c r="B12831" s="4" t="s">
        <v>5</v>
      </c>
      <c r="C12831" s="4" t="s">
        <v>10</v>
      </c>
      <c r="D12831" s="4" t="s">
        <v>7</v>
      </c>
      <c r="E12831" s="4" t="s">
        <v>16</v>
      </c>
      <c r="F12831" s="4" t="s">
        <v>59</v>
      </c>
      <c r="G12831" s="4" t="s">
        <v>7</v>
      </c>
      <c r="H12831" s="4" t="s">
        <v>7</v>
      </c>
    </row>
    <row r="12832" spans="1:10">
      <c r="A12832" t="n">
        <v>117505</v>
      </c>
      <c r="B12832" s="37" t="n">
        <v>26</v>
      </c>
      <c r="C12832" s="7" t="n">
        <v>7</v>
      </c>
      <c r="D12832" s="7" t="n">
        <v>17</v>
      </c>
      <c r="E12832" s="7" t="n">
        <v>60952</v>
      </c>
      <c r="F12832" s="7" t="s">
        <v>1061</v>
      </c>
      <c r="G12832" s="7" t="n">
        <v>2</v>
      </c>
      <c r="H12832" s="7" t="n">
        <v>0</v>
      </c>
    </row>
    <row r="12833" spans="1:10">
      <c r="A12833" t="s">
        <v>4</v>
      </c>
      <c r="B12833" s="4" t="s">
        <v>5</v>
      </c>
    </row>
    <row r="12834" spans="1:10">
      <c r="A12834" t="n">
        <v>117541</v>
      </c>
      <c r="B12834" s="38" t="n">
        <v>28</v>
      </c>
    </row>
    <row r="12835" spans="1:10">
      <c r="A12835" t="s">
        <v>4</v>
      </c>
      <c r="B12835" s="4" t="s">
        <v>5</v>
      </c>
      <c r="C12835" s="4" t="s">
        <v>7</v>
      </c>
      <c r="D12835" s="4" t="s">
        <v>7</v>
      </c>
      <c r="E12835" s="4" t="s">
        <v>7</v>
      </c>
      <c r="F12835" s="4" t="s">
        <v>16</v>
      </c>
      <c r="G12835" s="4" t="s">
        <v>7</v>
      </c>
      <c r="H12835" s="4" t="s">
        <v>7</v>
      </c>
      <c r="I12835" s="4" t="s">
        <v>11</v>
      </c>
    </row>
    <row r="12836" spans="1:10">
      <c r="A12836" t="n">
        <v>117542</v>
      </c>
      <c r="B12836" s="9" t="n">
        <v>5</v>
      </c>
      <c r="C12836" s="7" t="n">
        <v>35</v>
      </c>
      <c r="D12836" s="7" t="n">
        <v>30</v>
      </c>
      <c r="E12836" s="7" t="n">
        <v>0</v>
      </c>
      <c r="F12836" s="7" t="n">
        <v>1</v>
      </c>
      <c r="G12836" s="7" t="n">
        <v>2</v>
      </c>
      <c r="H12836" s="7" t="n">
        <v>1</v>
      </c>
      <c r="I12836" s="10" t="n">
        <f t="normal" ca="1">A12848</f>
        <v>0</v>
      </c>
    </row>
    <row r="12837" spans="1:10">
      <c r="A12837" t="s">
        <v>4</v>
      </c>
      <c r="B12837" s="4" t="s">
        <v>5</v>
      </c>
      <c r="C12837" s="4" t="s">
        <v>7</v>
      </c>
      <c r="D12837" s="4" t="s">
        <v>10</v>
      </c>
      <c r="E12837" s="4" t="s">
        <v>8</v>
      </c>
    </row>
    <row r="12838" spans="1:10">
      <c r="A12838" t="n">
        <v>117556</v>
      </c>
      <c r="B12838" s="32" t="n">
        <v>51</v>
      </c>
      <c r="C12838" s="7" t="n">
        <v>4</v>
      </c>
      <c r="D12838" s="7" t="n">
        <v>1</v>
      </c>
      <c r="E12838" s="7" t="s">
        <v>1062</v>
      </c>
    </row>
    <row r="12839" spans="1:10">
      <c r="A12839" t="s">
        <v>4</v>
      </c>
      <c r="B12839" s="4" t="s">
        <v>5</v>
      </c>
      <c r="C12839" s="4" t="s">
        <v>10</v>
      </c>
    </row>
    <row r="12840" spans="1:10">
      <c r="A12840" t="n">
        <v>117570</v>
      </c>
      <c r="B12840" s="27" t="n">
        <v>16</v>
      </c>
      <c r="C12840" s="7" t="n">
        <v>0</v>
      </c>
    </row>
    <row r="12841" spans="1:10">
      <c r="A12841" t="s">
        <v>4</v>
      </c>
      <c r="B12841" s="4" t="s">
        <v>5</v>
      </c>
      <c r="C12841" s="4" t="s">
        <v>10</v>
      </c>
      <c r="D12841" s="4" t="s">
        <v>7</v>
      </c>
      <c r="E12841" s="4" t="s">
        <v>16</v>
      </c>
      <c r="F12841" s="4" t="s">
        <v>59</v>
      </c>
      <c r="G12841" s="4" t="s">
        <v>7</v>
      </c>
      <c r="H12841" s="4" t="s">
        <v>7</v>
      </c>
    </row>
    <row r="12842" spans="1:10">
      <c r="A12842" t="n">
        <v>117573</v>
      </c>
      <c r="B12842" s="37" t="n">
        <v>26</v>
      </c>
      <c r="C12842" s="7" t="n">
        <v>1</v>
      </c>
      <c r="D12842" s="7" t="n">
        <v>17</v>
      </c>
      <c r="E12842" s="7" t="n">
        <v>60953</v>
      </c>
      <c r="F12842" s="7" t="s">
        <v>1063</v>
      </c>
      <c r="G12842" s="7" t="n">
        <v>2</v>
      </c>
      <c r="H12842" s="7" t="n">
        <v>0</v>
      </c>
    </row>
    <row r="12843" spans="1:10">
      <c r="A12843" t="s">
        <v>4</v>
      </c>
      <c r="B12843" s="4" t="s">
        <v>5</v>
      </c>
    </row>
    <row r="12844" spans="1:10">
      <c r="A12844" t="n">
        <v>117619</v>
      </c>
      <c r="B12844" s="38" t="n">
        <v>28</v>
      </c>
    </row>
    <row r="12845" spans="1:10">
      <c r="A12845" t="s">
        <v>4</v>
      </c>
      <c r="B12845" s="4" t="s">
        <v>5</v>
      </c>
      <c r="C12845" s="4" t="s">
        <v>11</v>
      </c>
    </row>
    <row r="12846" spans="1:10">
      <c r="A12846" t="n">
        <v>117620</v>
      </c>
      <c r="B12846" s="12" t="n">
        <v>3</v>
      </c>
      <c r="C12846" s="10" t="n">
        <f t="normal" ca="1">A12954</f>
        <v>0</v>
      </c>
    </row>
    <row r="12847" spans="1:10">
      <c r="A12847" t="s">
        <v>4</v>
      </c>
      <c r="B12847" s="4" t="s">
        <v>5</v>
      </c>
      <c r="C12847" s="4" t="s">
        <v>7</v>
      </c>
      <c r="D12847" s="4" t="s">
        <v>7</v>
      </c>
      <c r="E12847" s="4" t="s">
        <v>7</v>
      </c>
      <c r="F12847" s="4" t="s">
        <v>16</v>
      </c>
      <c r="G12847" s="4" t="s">
        <v>7</v>
      </c>
      <c r="H12847" s="4" t="s">
        <v>7</v>
      </c>
      <c r="I12847" s="4" t="s">
        <v>11</v>
      </c>
    </row>
    <row r="12848" spans="1:10">
      <c r="A12848" t="n">
        <v>117625</v>
      </c>
      <c r="B12848" s="9" t="n">
        <v>5</v>
      </c>
      <c r="C12848" s="7" t="n">
        <v>35</v>
      </c>
      <c r="D12848" s="7" t="n">
        <v>30</v>
      </c>
      <c r="E12848" s="7" t="n">
        <v>0</v>
      </c>
      <c r="F12848" s="7" t="n">
        <v>3</v>
      </c>
      <c r="G12848" s="7" t="n">
        <v>2</v>
      </c>
      <c r="H12848" s="7" t="n">
        <v>1</v>
      </c>
      <c r="I12848" s="10" t="n">
        <f t="normal" ca="1">A12860</f>
        <v>0</v>
      </c>
    </row>
    <row r="12849" spans="1:9">
      <c r="A12849" t="s">
        <v>4</v>
      </c>
      <c r="B12849" s="4" t="s">
        <v>5</v>
      </c>
      <c r="C12849" s="4" t="s">
        <v>7</v>
      </c>
      <c r="D12849" s="4" t="s">
        <v>10</v>
      </c>
      <c r="E12849" s="4" t="s">
        <v>8</v>
      </c>
    </row>
    <row r="12850" spans="1:9">
      <c r="A12850" t="n">
        <v>117639</v>
      </c>
      <c r="B12850" s="32" t="n">
        <v>51</v>
      </c>
      <c r="C12850" s="7" t="n">
        <v>4</v>
      </c>
      <c r="D12850" s="7" t="n">
        <v>3</v>
      </c>
      <c r="E12850" s="7" t="s">
        <v>1055</v>
      </c>
    </row>
    <row r="12851" spans="1:9">
      <c r="A12851" t="s">
        <v>4</v>
      </c>
      <c r="B12851" s="4" t="s">
        <v>5</v>
      </c>
      <c r="C12851" s="4" t="s">
        <v>10</v>
      </c>
    </row>
    <row r="12852" spans="1:9">
      <c r="A12852" t="n">
        <v>117654</v>
      </c>
      <c r="B12852" s="27" t="n">
        <v>16</v>
      </c>
      <c r="C12852" s="7" t="n">
        <v>0</v>
      </c>
    </row>
    <row r="12853" spans="1:9">
      <c r="A12853" t="s">
        <v>4</v>
      </c>
      <c r="B12853" s="4" t="s">
        <v>5</v>
      </c>
      <c r="C12853" s="4" t="s">
        <v>10</v>
      </c>
      <c r="D12853" s="4" t="s">
        <v>7</v>
      </c>
      <c r="E12853" s="4" t="s">
        <v>16</v>
      </c>
      <c r="F12853" s="4" t="s">
        <v>59</v>
      </c>
      <c r="G12853" s="4" t="s">
        <v>7</v>
      </c>
      <c r="H12853" s="4" t="s">
        <v>7</v>
      </c>
    </row>
    <row r="12854" spans="1:9">
      <c r="A12854" t="n">
        <v>117657</v>
      </c>
      <c r="B12854" s="37" t="n">
        <v>26</v>
      </c>
      <c r="C12854" s="7" t="n">
        <v>3</v>
      </c>
      <c r="D12854" s="7" t="n">
        <v>17</v>
      </c>
      <c r="E12854" s="7" t="n">
        <v>60954</v>
      </c>
      <c r="F12854" s="7" t="s">
        <v>1064</v>
      </c>
      <c r="G12854" s="7" t="n">
        <v>2</v>
      </c>
      <c r="H12854" s="7" t="n">
        <v>0</v>
      </c>
    </row>
    <row r="12855" spans="1:9">
      <c r="A12855" t="s">
        <v>4</v>
      </c>
      <c r="B12855" s="4" t="s">
        <v>5</v>
      </c>
    </row>
    <row r="12856" spans="1:9">
      <c r="A12856" t="n">
        <v>117706</v>
      </c>
      <c r="B12856" s="38" t="n">
        <v>28</v>
      </c>
    </row>
    <row r="12857" spans="1:9">
      <c r="A12857" t="s">
        <v>4</v>
      </c>
      <c r="B12857" s="4" t="s">
        <v>5</v>
      </c>
      <c r="C12857" s="4" t="s">
        <v>11</v>
      </c>
    </row>
    <row r="12858" spans="1:9">
      <c r="A12858" t="n">
        <v>117707</v>
      </c>
      <c r="B12858" s="12" t="n">
        <v>3</v>
      </c>
      <c r="C12858" s="10" t="n">
        <f t="normal" ca="1">A12954</f>
        <v>0</v>
      </c>
    </row>
    <row r="12859" spans="1:9">
      <c r="A12859" t="s">
        <v>4</v>
      </c>
      <c r="B12859" s="4" t="s">
        <v>5</v>
      </c>
      <c r="C12859" s="4" t="s">
        <v>7</v>
      </c>
      <c r="D12859" s="4" t="s">
        <v>7</v>
      </c>
      <c r="E12859" s="4" t="s">
        <v>7</v>
      </c>
      <c r="F12859" s="4" t="s">
        <v>16</v>
      </c>
      <c r="G12859" s="4" t="s">
        <v>7</v>
      </c>
      <c r="H12859" s="4" t="s">
        <v>7</v>
      </c>
      <c r="I12859" s="4" t="s">
        <v>11</v>
      </c>
    </row>
    <row r="12860" spans="1:9">
      <c r="A12860" t="n">
        <v>117712</v>
      </c>
      <c r="B12860" s="9" t="n">
        <v>5</v>
      </c>
      <c r="C12860" s="7" t="n">
        <v>35</v>
      </c>
      <c r="D12860" s="7" t="n">
        <v>30</v>
      </c>
      <c r="E12860" s="7" t="n">
        <v>0</v>
      </c>
      <c r="F12860" s="7" t="n">
        <v>5</v>
      </c>
      <c r="G12860" s="7" t="n">
        <v>2</v>
      </c>
      <c r="H12860" s="7" t="n">
        <v>1</v>
      </c>
      <c r="I12860" s="10" t="n">
        <f t="normal" ca="1">A12872</f>
        <v>0</v>
      </c>
    </row>
    <row r="12861" spans="1:9">
      <c r="A12861" t="s">
        <v>4</v>
      </c>
      <c r="B12861" s="4" t="s">
        <v>5</v>
      </c>
      <c r="C12861" s="4" t="s">
        <v>7</v>
      </c>
      <c r="D12861" s="4" t="s">
        <v>10</v>
      </c>
      <c r="E12861" s="4" t="s">
        <v>8</v>
      </c>
    </row>
    <row r="12862" spans="1:9">
      <c r="A12862" t="n">
        <v>117726</v>
      </c>
      <c r="B12862" s="32" t="n">
        <v>51</v>
      </c>
      <c r="C12862" s="7" t="n">
        <v>4</v>
      </c>
      <c r="D12862" s="7" t="n">
        <v>5</v>
      </c>
      <c r="E12862" s="7" t="s">
        <v>1055</v>
      </c>
    </row>
    <row r="12863" spans="1:9">
      <c r="A12863" t="s">
        <v>4</v>
      </c>
      <c r="B12863" s="4" t="s">
        <v>5</v>
      </c>
      <c r="C12863" s="4" t="s">
        <v>10</v>
      </c>
    </row>
    <row r="12864" spans="1:9">
      <c r="A12864" t="n">
        <v>117741</v>
      </c>
      <c r="B12864" s="27" t="n">
        <v>16</v>
      </c>
      <c r="C12864" s="7" t="n">
        <v>0</v>
      </c>
    </row>
    <row r="12865" spans="1:9">
      <c r="A12865" t="s">
        <v>4</v>
      </c>
      <c r="B12865" s="4" t="s">
        <v>5</v>
      </c>
      <c r="C12865" s="4" t="s">
        <v>10</v>
      </c>
      <c r="D12865" s="4" t="s">
        <v>7</v>
      </c>
      <c r="E12865" s="4" t="s">
        <v>16</v>
      </c>
      <c r="F12865" s="4" t="s">
        <v>59</v>
      </c>
      <c r="G12865" s="4" t="s">
        <v>7</v>
      </c>
      <c r="H12865" s="4" t="s">
        <v>7</v>
      </c>
    </row>
    <row r="12866" spans="1:9">
      <c r="A12866" t="n">
        <v>117744</v>
      </c>
      <c r="B12866" s="37" t="n">
        <v>26</v>
      </c>
      <c r="C12866" s="7" t="n">
        <v>5</v>
      </c>
      <c r="D12866" s="7" t="n">
        <v>17</v>
      </c>
      <c r="E12866" s="7" t="n">
        <v>60955</v>
      </c>
      <c r="F12866" s="7" t="s">
        <v>1063</v>
      </c>
      <c r="G12866" s="7" t="n">
        <v>2</v>
      </c>
      <c r="H12866" s="7" t="n">
        <v>0</v>
      </c>
    </row>
    <row r="12867" spans="1:9">
      <c r="A12867" t="s">
        <v>4</v>
      </c>
      <c r="B12867" s="4" t="s">
        <v>5</v>
      </c>
    </row>
    <row r="12868" spans="1:9">
      <c r="A12868" t="n">
        <v>117790</v>
      </c>
      <c r="B12868" s="38" t="n">
        <v>28</v>
      </c>
    </row>
    <row r="12869" spans="1:9">
      <c r="A12869" t="s">
        <v>4</v>
      </c>
      <c r="B12869" s="4" t="s">
        <v>5</v>
      </c>
      <c r="C12869" s="4" t="s">
        <v>11</v>
      </c>
    </row>
    <row r="12870" spans="1:9">
      <c r="A12870" t="n">
        <v>117791</v>
      </c>
      <c r="B12870" s="12" t="n">
        <v>3</v>
      </c>
      <c r="C12870" s="10" t="n">
        <f t="normal" ca="1">A12954</f>
        <v>0</v>
      </c>
    </row>
    <row r="12871" spans="1:9">
      <c r="A12871" t="s">
        <v>4</v>
      </c>
      <c r="B12871" s="4" t="s">
        <v>5</v>
      </c>
      <c r="C12871" s="4" t="s">
        <v>7</v>
      </c>
      <c r="D12871" s="4" t="s">
        <v>7</v>
      </c>
      <c r="E12871" s="4" t="s">
        <v>7</v>
      </c>
      <c r="F12871" s="4" t="s">
        <v>16</v>
      </c>
      <c r="G12871" s="4" t="s">
        <v>7</v>
      </c>
      <c r="H12871" s="4" t="s">
        <v>7</v>
      </c>
      <c r="I12871" s="4" t="s">
        <v>11</v>
      </c>
    </row>
    <row r="12872" spans="1:9">
      <c r="A12872" t="n">
        <v>117796</v>
      </c>
      <c r="B12872" s="9" t="n">
        <v>5</v>
      </c>
      <c r="C12872" s="7" t="n">
        <v>35</v>
      </c>
      <c r="D12872" s="7" t="n">
        <v>30</v>
      </c>
      <c r="E12872" s="7" t="n">
        <v>0</v>
      </c>
      <c r="F12872" s="7" t="n">
        <v>7</v>
      </c>
      <c r="G12872" s="7" t="n">
        <v>2</v>
      </c>
      <c r="H12872" s="7" t="n">
        <v>1</v>
      </c>
      <c r="I12872" s="10" t="n">
        <f t="normal" ca="1">A12884</f>
        <v>0</v>
      </c>
    </row>
    <row r="12873" spans="1:9">
      <c r="A12873" t="s">
        <v>4</v>
      </c>
      <c r="B12873" s="4" t="s">
        <v>5</v>
      </c>
      <c r="C12873" s="4" t="s">
        <v>7</v>
      </c>
      <c r="D12873" s="4" t="s">
        <v>10</v>
      </c>
      <c r="E12873" s="4" t="s">
        <v>8</v>
      </c>
    </row>
    <row r="12874" spans="1:9">
      <c r="A12874" t="n">
        <v>117810</v>
      </c>
      <c r="B12874" s="32" t="n">
        <v>51</v>
      </c>
      <c r="C12874" s="7" t="n">
        <v>4</v>
      </c>
      <c r="D12874" s="7" t="n">
        <v>7</v>
      </c>
      <c r="E12874" s="7" t="s">
        <v>1065</v>
      </c>
    </row>
    <row r="12875" spans="1:9">
      <c r="A12875" t="s">
        <v>4</v>
      </c>
      <c r="B12875" s="4" t="s">
        <v>5</v>
      </c>
      <c r="C12875" s="4" t="s">
        <v>10</v>
      </c>
    </row>
    <row r="12876" spans="1:9">
      <c r="A12876" t="n">
        <v>117824</v>
      </c>
      <c r="B12876" s="27" t="n">
        <v>16</v>
      </c>
      <c r="C12876" s="7" t="n">
        <v>0</v>
      </c>
    </row>
    <row r="12877" spans="1:9">
      <c r="A12877" t="s">
        <v>4</v>
      </c>
      <c r="B12877" s="4" t="s">
        <v>5</v>
      </c>
      <c r="C12877" s="4" t="s">
        <v>10</v>
      </c>
      <c r="D12877" s="4" t="s">
        <v>7</v>
      </c>
      <c r="E12877" s="4" t="s">
        <v>16</v>
      </c>
      <c r="F12877" s="4" t="s">
        <v>59</v>
      </c>
      <c r="G12877" s="4" t="s">
        <v>7</v>
      </c>
      <c r="H12877" s="4" t="s">
        <v>7</v>
      </c>
    </row>
    <row r="12878" spans="1:9">
      <c r="A12878" t="n">
        <v>117827</v>
      </c>
      <c r="B12878" s="37" t="n">
        <v>26</v>
      </c>
      <c r="C12878" s="7" t="n">
        <v>7</v>
      </c>
      <c r="D12878" s="7" t="n">
        <v>17</v>
      </c>
      <c r="E12878" s="7" t="n">
        <v>60956</v>
      </c>
      <c r="F12878" s="7" t="s">
        <v>1066</v>
      </c>
      <c r="G12878" s="7" t="n">
        <v>2</v>
      </c>
      <c r="H12878" s="7" t="n">
        <v>0</v>
      </c>
    </row>
    <row r="12879" spans="1:9">
      <c r="A12879" t="s">
        <v>4</v>
      </c>
      <c r="B12879" s="4" t="s">
        <v>5</v>
      </c>
    </row>
    <row r="12880" spans="1:9">
      <c r="A12880" t="n">
        <v>117870</v>
      </c>
      <c r="B12880" s="38" t="n">
        <v>28</v>
      </c>
    </row>
    <row r="12881" spans="1:9">
      <c r="A12881" t="s">
        <v>4</v>
      </c>
      <c r="B12881" s="4" t="s">
        <v>5</v>
      </c>
      <c r="C12881" s="4" t="s">
        <v>11</v>
      </c>
    </row>
    <row r="12882" spans="1:9">
      <c r="A12882" t="n">
        <v>117871</v>
      </c>
      <c r="B12882" s="12" t="n">
        <v>3</v>
      </c>
      <c r="C12882" s="10" t="n">
        <f t="normal" ca="1">A12954</f>
        <v>0</v>
      </c>
    </row>
    <row r="12883" spans="1:9">
      <c r="A12883" t="s">
        <v>4</v>
      </c>
      <c r="B12883" s="4" t="s">
        <v>5</v>
      </c>
      <c r="C12883" s="4" t="s">
        <v>7</v>
      </c>
      <c r="D12883" s="4" t="s">
        <v>7</v>
      </c>
      <c r="E12883" s="4" t="s">
        <v>7</v>
      </c>
      <c r="F12883" s="4" t="s">
        <v>16</v>
      </c>
      <c r="G12883" s="4" t="s">
        <v>7</v>
      </c>
      <c r="H12883" s="4" t="s">
        <v>7</v>
      </c>
      <c r="I12883" s="4" t="s">
        <v>11</v>
      </c>
    </row>
    <row r="12884" spans="1:9">
      <c r="A12884" t="n">
        <v>117876</v>
      </c>
      <c r="B12884" s="9" t="n">
        <v>5</v>
      </c>
      <c r="C12884" s="7" t="n">
        <v>35</v>
      </c>
      <c r="D12884" s="7" t="n">
        <v>30</v>
      </c>
      <c r="E12884" s="7" t="n">
        <v>0</v>
      </c>
      <c r="F12884" s="7" t="n">
        <v>9</v>
      </c>
      <c r="G12884" s="7" t="n">
        <v>2</v>
      </c>
      <c r="H12884" s="7" t="n">
        <v>1</v>
      </c>
      <c r="I12884" s="10" t="n">
        <f t="normal" ca="1">A12896</f>
        <v>0</v>
      </c>
    </row>
    <row r="12885" spans="1:9">
      <c r="A12885" t="s">
        <v>4</v>
      </c>
      <c r="B12885" s="4" t="s">
        <v>5</v>
      </c>
      <c r="C12885" s="4" t="s">
        <v>7</v>
      </c>
      <c r="D12885" s="4" t="s">
        <v>10</v>
      </c>
      <c r="E12885" s="4" t="s">
        <v>8</v>
      </c>
    </row>
    <row r="12886" spans="1:9">
      <c r="A12886" t="n">
        <v>117890</v>
      </c>
      <c r="B12886" s="32" t="n">
        <v>51</v>
      </c>
      <c r="C12886" s="7" t="n">
        <v>4</v>
      </c>
      <c r="D12886" s="7" t="n">
        <v>9</v>
      </c>
      <c r="E12886" s="7" t="s">
        <v>1067</v>
      </c>
    </row>
    <row r="12887" spans="1:9">
      <c r="A12887" t="s">
        <v>4</v>
      </c>
      <c r="B12887" s="4" t="s">
        <v>5</v>
      </c>
      <c r="C12887" s="4" t="s">
        <v>10</v>
      </c>
    </row>
    <row r="12888" spans="1:9">
      <c r="A12888" t="n">
        <v>117905</v>
      </c>
      <c r="B12888" s="27" t="n">
        <v>16</v>
      </c>
      <c r="C12888" s="7" t="n">
        <v>0</v>
      </c>
    </row>
    <row r="12889" spans="1:9">
      <c r="A12889" t="s">
        <v>4</v>
      </c>
      <c r="B12889" s="4" t="s">
        <v>5</v>
      </c>
      <c r="C12889" s="4" t="s">
        <v>10</v>
      </c>
      <c r="D12889" s="4" t="s">
        <v>7</v>
      </c>
      <c r="E12889" s="4" t="s">
        <v>16</v>
      </c>
      <c r="F12889" s="4" t="s">
        <v>59</v>
      </c>
      <c r="G12889" s="4" t="s">
        <v>7</v>
      </c>
      <c r="H12889" s="4" t="s">
        <v>7</v>
      </c>
    </row>
    <row r="12890" spans="1:9">
      <c r="A12890" t="n">
        <v>117908</v>
      </c>
      <c r="B12890" s="37" t="n">
        <v>26</v>
      </c>
      <c r="C12890" s="7" t="n">
        <v>9</v>
      </c>
      <c r="D12890" s="7" t="n">
        <v>17</v>
      </c>
      <c r="E12890" s="7" t="n">
        <v>60957</v>
      </c>
      <c r="F12890" s="7" t="s">
        <v>1068</v>
      </c>
      <c r="G12890" s="7" t="n">
        <v>2</v>
      </c>
      <c r="H12890" s="7" t="n">
        <v>0</v>
      </c>
    </row>
    <row r="12891" spans="1:9">
      <c r="A12891" t="s">
        <v>4</v>
      </c>
      <c r="B12891" s="4" t="s">
        <v>5</v>
      </c>
    </row>
    <row r="12892" spans="1:9">
      <c r="A12892" t="n">
        <v>117959</v>
      </c>
      <c r="B12892" s="38" t="n">
        <v>28</v>
      </c>
    </row>
    <row r="12893" spans="1:9">
      <c r="A12893" t="s">
        <v>4</v>
      </c>
      <c r="B12893" s="4" t="s">
        <v>5</v>
      </c>
      <c r="C12893" s="4" t="s">
        <v>11</v>
      </c>
    </row>
    <row r="12894" spans="1:9">
      <c r="A12894" t="n">
        <v>117960</v>
      </c>
      <c r="B12894" s="12" t="n">
        <v>3</v>
      </c>
      <c r="C12894" s="10" t="n">
        <f t="normal" ca="1">A12954</f>
        <v>0</v>
      </c>
    </row>
    <row r="12895" spans="1:9">
      <c r="A12895" t="s">
        <v>4</v>
      </c>
      <c r="B12895" s="4" t="s">
        <v>5</v>
      </c>
      <c r="C12895" s="4" t="s">
        <v>7</v>
      </c>
      <c r="D12895" s="4" t="s">
        <v>7</v>
      </c>
      <c r="E12895" s="4" t="s">
        <v>7</v>
      </c>
      <c r="F12895" s="4" t="s">
        <v>16</v>
      </c>
      <c r="G12895" s="4" t="s">
        <v>7</v>
      </c>
      <c r="H12895" s="4" t="s">
        <v>7</v>
      </c>
      <c r="I12895" s="4" t="s">
        <v>11</v>
      </c>
    </row>
    <row r="12896" spans="1:9">
      <c r="A12896" t="n">
        <v>117965</v>
      </c>
      <c r="B12896" s="9" t="n">
        <v>5</v>
      </c>
      <c r="C12896" s="7" t="n">
        <v>35</v>
      </c>
      <c r="D12896" s="7" t="n">
        <v>30</v>
      </c>
      <c r="E12896" s="7" t="n">
        <v>0</v>
      </c>
      <c r="F12896" s="7" t="n">
        <v>2</v>
      </c>
      <c r="G12896" s="7" t="n">
        <v>2</v>
      </c>
      <c r="H12896" s="7" t="n">
        <v>1</v>
      </c>
      <c r="I12896" s="10" t="n">
        <f t="normal" ca="1">A12908</f>
        <v>0</v>
      </c>
    </row>
    <row r="12897" spans="1:9">
      <c r="A12897" t="s">
        <v>4</v>
      </c>
      <c r="B12897" s="4" t="s">
        <v>5</v>
      </c>
      <c r="C12897" s="4" t="s">
        <v>7</v>
      </c>
      <c r="D12897" s="4" t="s">
        <v>10</v>
      </c>
      <c r="E12897" s="4" t="s">
        <v>8</v>
      </c>
    </row>
    <row r="12898" spans="1:9">
      <c r="A12898" t="n">
        <v>117979</v>
      </c>
      <c r="B12898" s="32" t="n">
        <v>51</v>
      </c>
      <c r="C12898" s="7" t="n">
        <v>4</v>
      </c>
      <c r="D12898" s="7" t="n">
        <v>2</v>
      </c>
      <c r="E12898" s="7" t="s">
        <v>1067</v>
      </c>
    </row>
    <row r="12899" spans="1:9">
      <c r="A12899" t="s">
        <v>4</v>
      </c>
      <c r="B12899" s="4" t="s">
        <v>5</v>
      </c>
      <c r="C12899" s="4" t="s">
        <v>10</v>
      </c>
    </row>
    <row r="12900" spans="1:9">
      <c r="A12900" t="n">
        <v>117994</v>
      </c>
      <c r="B12900" s="27" t="n">
        <v>16</v>
      </c>
      <c r="C12900" s="7" t="n">
        <v>0</v>
      </c>
    </row>
    <row r="12901" spans="1:9">
      <c r="A12901" t="s">
        <v>4</v>
      </c>
      <c r="B12901" s="4" t="s">
        <v>5</v>
      </c>
      <c r="C12901" s="4" t="s">
        <v>10</v>
      </c>
      <c r="D12901" s="4" t="s">
        <v>7</v>
      </c>
      <c r="E12901" s="4" t="s">
        <v>16</v>
      </c>
      <c r="F12901" s="4" t="s">
        <v>59</v>
      </c>
      <c r="G12901" s="4" t="s">
        <v>7</v>
      </c>
      <c r="H12901" s="4" t="s">
        <v>7</v>
      </c>
    </row>
    <row r="12902" spans="1:9">
      <c r="A12902" t="n">
        <v>117997</v>
      </c>
      <c r="B12902" s="37" t="n">
        <v>26</v>
      </c>
      <c r="C12902" s="7" t="n">
        <v>2</v>
      </c>
      <c r="D12902" s="7" t="n">
        <v>17</v>
      </c>
      <c r="E12902" s="7" t="n">
        <v>60958</v>
      </c>
      <c r="F12902" s="7" t="s">
        <v>1069</v>
      </c>
      <c r="G12902" s="7" t="n">
        <v>2</v>
      </c>
      <c r="H12902" s="7" t="n">
        <v>0</v>
      </c>
    </row>
    <row r="12903" spans="1:9">
      <c r="A12903" t="s">
        <v>4</v>
      </c>
      <c r="B12903" s="4" t="s">
        <v>5</v>
      </c>
    </row>
    <row r="12904" spans="1:9">
      <c r="A12904" t="n">
        <v>118047</v>
      </c>
      <c r="B12904" s="38" t="n">
        <v>28</v>
      </c>
    </row>
    <row r="12905" spans="1:9">
      <c r="A12905" t="s">
        <v>4</v>
      </c>
      <c r="B12905" s="4" t="s">
        <v>5</v>
      </c>
      <c r="C12905" s="4" t="s">
        <v>11</v>
      </c>
    </row>
    <row r="12906" spans="1:9">
      <c r="A12906" t="n">
        <v>118048</v>
      </c>
      <c r="B12906" s="12" t="n">
        <v>3</v>
      </c>
      <c r="C12906" s="10" t="n">
        <f t="normal" ca="1">A12954</f>
        <v>0</v>
      </c>
    </row>
    <row r="12907" spans="1:9">
      <c r="A12907" t="s">
        <v>4</v>
      </c>
      <c r="B12907" s="4" t="s">
        <v>5</v>
      </c>
      <c r="C12907" s="4" t="s">
        <v>7</v>
      </c>
      <c r="D12907" s="4" t="s">
        <v>7</v>
      </c>
      <c r="E12907" s="4" t="s">
        <v>7</v>
      </c>
      <c r="F12907" s="4" t="s">
        <v>16</v>
      </c>
      <c r="G12907" s="4" t="s">
        <v>7</v>
      </c>
      <c r="H12907" s="4" t="s">
        <v>7</v>
      </c>
      <c r="I12907" s="4" t="s">
        <v>11</v>
      </c>
    </row>
    <row r="12908" spans="1:9">
      <c r="A12908" t="n">
        <v>118053</v>
      </c>
      <c r="B12908" s="9" t="n">
        <v>5</v>
      </c>
      <c r="C12908" s="7" t="n">
        <v>35</v>
      </c>
      <c r="D12908" s="7" t="n">
        <v>30</v>
      </c>
      <c r="E12908" s="7" t="n">
        <v>0</v>
      </c>
      <c r="F12908" s="7" t="n">
        <v>4</v>
      </c>
      <c r="G12908" s="7" t="n">
        <v>2</v>
      </c>
      <c r="H12908" s="7" t="n">
        <v>1</v>
      </c>
      <c r="I12908" s="10" t="n">
        <f t="normal" ca="1">A12920</f>
        <v>0</v>
      </c>
    </row>
    <row r="12909" spans="1:9">
      <c r="A12909" t="s">
        <v>4</v>
      </c>
      <c r="B12909" s="4" t="s">
        <v>5</v>
      </c>
      <c r="C12909" s="4" t="s">
        <v>7</v>
      </c>
      <c r="D12909" s="4" t="s">
        <v>10</v>
      </c>
      <c r="E12909" s="4" t="s">
        <v>8</v>
      </c>
    </row>
    <row r="12910" spans="1:9">
      <c r="A12910" t="n">
        <v>118067</v>
      </c>
      <c r="B12910" s="32" t="n">
        <v>51</v>
      </c>
      <c r="C12910" s="7" t="n">
        <v>4</v>
      </c>
      <c r="D12910" s="7" t="n">
        <v>4</v>
      </c>
      <c r="E12910" s="7" t="s">
        <v>1055</v>
      </c>
    </row>
    <row r="12911" spans="1:9">
      <c r="A12911" t="s">
        <v>4</v>
      </c>
      <c r="B12911" s="4" t="s">
        <v>5</v>
      </c>
      <c r="C12911" s="4" t="s">
        <v>10</v>
      </c>
    </row>
    <row r="12912" spans="1:9">
      <c r="A12912" t="n">
        <v>118082</v>
      </c>
      <c r="B12912" s="27" t="n">
        <v>16</v>
      </c>
      <c r="C12912" s="7" t="n">
        <v>0</v>
      </c>
    </row>
    <row r="12913" spans="1:9">
      <c r="A12913" t="s">
        <v>4</v>
      </c>
      <c r="B12913" s="4" t="s">
        <v>5</v>
      </c>
      <c r="C12913" s="4" t="s">
        <v>10</v>
      </c>
      <c r="D12913" s="4" t="s">
        <v>7</v>
      </c>
      <c r="E12913" s="4" t="s">
        <v>16</v>
      </c>
      <c r="F12913" s="4" t="s">
        <v>59</v>
      </c>
      <c r="G12913" s="4" t="s">
        <v>7</v>
      </c>
      <c r="H12913" s="4" t="s">
        <v>7</v>
      </c>
    </row>
    <row r="12914" spans="1:9">
      <c r="A12914" t="n">
        <v>118085</v>
      </c>
      <c r="B12914" s="37" t="n">
        <v>26</v>
      </c>
      <c r="C12914" s="7" t="n">
        <v>4</v>
      </c>
      <c r="D12914" s="7" t="n">
        <v>17</v>
      </c>
      <c r="E12914" s="7" t="n">
        <v>60959</v>
      </c>
      <c r="F12914" s="7" t="s">
        <v>1069</v>
      </c>
      <c r="G12914" s="7" t="n">
        <v>2</v>
      </c>
      <c r="H12914" s="7" t="n">
        <v>0</v>
      </c>
    </row>
    <row r="12915" spans="1:9">
      <c r="A12915" t="s">
        <v>4</v>
      </c>
      <c r="B12915" s="4" t="s">
        <v>5</v>
      </c>
    </row>
    <row r="12916" spans="1:9">
      <c r="A12916" t="n">
        <v>118135</v>
      </c>
      <c r="B12916" s="38" t="n">
        <v>28</v>
      </c>
    </row>
    <row r="12917" spans="1:9">
      <c r="A12917" t="s">
        <v>4</v>
      </c>
      <c r="B12917" s="4" t="s">
        <v>5</v>
      </c>
      <c r="C12917" s="4" t="s">
        <v>11</v>
      </c>
    </row>
    <row r="12918" spans="1:9">
      <c r="A12918" t="n">
        <v>118136</v>
      </c>
      <c r="B12918" s="12" t="n">
        <v>3</v>
      </c>
      <c r="C12918" s="10" t="n">
        <f t="normal" ca="1">A12954</f>
        <v>0</v>
      </c>
    </row>
    <row r="12919" spans="1:9">
      <c r="A12919" t="s">
        <v>4</v>
      </c>
      <c r="B12919" s="4" t="s">
        <v>5</v>
      </c>
      <c r="C12919" s="4" t="s">
        <v>7</v>
      </c>
      <c r="D12919" s="4" t="s">
        <v>7</v>
      </c>
      <c r="E12919" s="4" t="s">
        <v>7</v>
      </c>
      <c r="F12919" s="4" t="s">
        <v>16</v>
      </c>
      <c r="G12919" s="4" t="s">
        <v>7</v>
      </c>
      <c r="H12919" s="4" t="s">
        <v>7</v>
      </c>
      <c r="I12919" s="4" t="s">
        <v>11</v>
      </c>
    </row>
    <row r="12920" spans="1:9">
      <c r="A12920" t="n">
        <v>118141</v>
      </c>
      <c r="B12920" s="9" t="n">
        <v>5</v>
      </c>
      <c r="C12920" s="7" t="n">
        <v>35</v>
      </c>
      <c r="D12920" s="7" t="n">
        <v>30</v>
      </c>
      <c r="E12920" s="7" t="n">
        <v>0</v>
      </c>
      <c r="F12920" s="7" t="n">
        <v>6</v>
      </c>
      <c r="G12920" s="7" t="n">
        <v>2</v>
      </c>
      <c r="H12920" s="7" t="n">
        <v>1</v>
      </c>
      <c r="I12920" s="10" t="n">
        <f t="normal" ca="1">A12932</f>
        <v>0</v>
      </c>
    </row>
    <row r="12921" spans="1:9">
      <c r="A12921" t="s">
        <v>4</v>
      </c>
      <c r="B12921" s="4" t="s">
        <v>5</v>
      </c>
      <c r="C12921" s="4" t="s">
        <v>7</v>
      </c>
      <c r="D12921" s="4" t="s">
        <v>10</v>
      </c>
      <c r="E12921" s="4" t="s">
        <v>8</v>
      </c>
    </row>
    <row r="12922" spans="1:9">
      <c r="A12922" t="n">
        <v>118155</v>
      </c>
      <c r="B12922" s="32" t="n">
        <v>51</v>
      </c>
      <c r="C12922" s="7" t="n">
        <v>4</v>
      </c>
      <c r="D12922" s="7" t="n">
        <v>6</v>
      </c>
      <c r="E12922" s="7" t="s">
        <v>1055</v>
      </c>
    </row>
    <row r="12923" spans="1:9">
      <c r="A12923" t="s">
        <v>4</v>
      </c>
      <c r="B12923" s="4" t="s">
        <v>5</v>
      </c>
      <c r="C12923" s="4" t="s">
        <v>10</v>
      </c>
    </row>
    <row r="12924" spans="1:9">
      <c r="A12924" t="n">
        <v>118170</v>
      </c>
      <c r="B12924" s="27" t="n">
        <v>16</v>
      </c>
      <c r="C12924" s="7" t="n">
        <v>0</v>
      </c>
    </row>
    <row r="12925" spans="1:9">
      <c r="A12925" t="s">
        <v>4</v>
      </c>
      <c r="B12925" s="4" t="s">
        <v>5</v>
      </c>
      <c r="C12925" s="4" t="s">
        <v>10</v>
      </c>
      <c r="D12925" s="4" t="s">
        <v>7</v>
      </c>
      <c r="E12925" s="4" t="s">
        <v>16</v>
      </c>
      <c r="F12925" s="4" t="s">
        <v>59</v>
      </c>
      <c r="G12925" s="4" t="s">
        <v>7</v>
      </c>
      <c r="H12925" s="4" t="s">
        <v>7</v>
      </c>
    </row>
    <row r="12926" spans="1:9">
      <c r="A12926" t="n">
        <v>118173</v>
      </c>
      <c r="B12926" s="37" t="n">
        <v>26</v>
      </c>
      <c r="C12926" s="7" t="n">
        <v>6</v>
      </c>
      <c r="D12926" s="7" t="n">
        <v>17</v>
      </c>
      <c r="E12926" s="7" t="n">
        <v>60960</v>
      </c>
      <c r="F12926" s="7" t="s">
        <v>1066</v>
      </c>
      <c r="G12926" s="7" t="n">
        <v>2</v>
      </c>
      <c r="H12926" s="7" t="n">
        <v>0</v>
      </c>
    </row>
    <row r="12927" spans="1:9">
      <c r="A12927" t="s">
        <v>4</v>
      </c>
      <c r="B12927" s="4" t="s">
        <v>5</v>
      </c>
    </row>
    <row r="12928" spans="1:9">
      <c r="A12928" t="n">
        <v>118216</v>
      </c>
      <c r="B12928" s="38" t="n">
        <v>28</v>
      </c>
    </row>
    <row r="12929" spans="1:9">
      <c r="A12929" t="s">
        <v>4</v>
      </c>
      <c r="B12929" s="4" t="s">
        <v>5</v>
      </c>
      <c r="C12929" s="4" t="s">
        <v>11</v>
      </c>
    </row>
    <row r="12930" spans="1:9">
      <c r="A12930" t="n">
        <v>118217</v>
      </c>
      <c r="B12930" s="12" t="n">
        <v>3</v>
      </c>
      <c r="C12930" s="10" t="n">
        <f t="normal" ca="1">A12954</f>
        <v>0</v>
      </c>
    </row>
    <row r="12931" spans="1:9">
      <c r="A12931" t="s">
        <v>4</v>
      </c>
      <c r="B12931" s="4" t="s">
        <v>5</v>
      </c>
      <c r="C12931" s="4" t="s">
        <v>7</v>
      </c>
      <c r="D12931" s="4" t="s">
        <v>7</v>
      </c>
      <c r="E12931" s="4" t="s">
        <v>7</v>
      </c>
      <c r="F12931" s="4" t="s">
        <v>16</v>
      </c>
      <c r="G12931" s="4" t="s">
        <v>7</v>
      </c>
      <c r="H12931" s="4" t="s">
        <v>7</v>
      </c>
      <c r="I12931" s="4" t="s">
        <v>11</v>
      </c>
    </row>
    <row r="12932" spans="1:9">
      <c r="A12932" t="n">
        <v>118222</v>
      </c>
      <c r="B12932" s="9" t="n">
        <v>5</v>
      </c>
      <c r="C12932" s="7" t="n">
        <v>35</v>
      </c>
      <c r="D12932" s="7" t="n">
        <v>30</v>
      </c>
      <c r="E12932" s="7" t="n">
        <v>0</v>
      </c>
      <c r="F12932" s="7" t="n">
        <v>8</v>
      </c>
      <c r="G12932" s="7" t="n">
        <v>2</v>
      </c>
      <c r="H12932" s="7" t="n">
        <v>1</v>
      </c>
      <c r="I12932" s="10" t="n">
        <f t="normal" ca="1">A12944</f>
        <v>0</v>
      </c>
    </row>
    <row r="12933" spans="1:9">
      <c r="A12933" t="s">
        <v>4</v>
      </c>
      <c r="B12933" s="4" t="s">
        <v>5</v>
      </c>
      <c r="C12933" s="4" t="s">
        <v>7</v>
      </c>
      <c r="D12933" s="4" t="s">
        <v>10</v>
      </c>
      <c r="E12933" s="4" t="s">
        <v>8</v>
      </c>
    </row>
    <row r="12934" spans="1:9">
      <c r="A12934" t="n">
        <v>118236</v>
      </c>
      <c r="B12934" s="32" t="n">
        <v>51</v>
      </c>
      <c r="C12934" s="7" t="n">
        <v>4</v>
      </c>
      <c r="D12934" s="7" t="n">
        <v>8</v>
      </c>
      <c r="E12934" s="7" t="s">
        <v>1062</v>
      </c>
    </row>
    <row r="12935" spans="1:9">
      <c r="A12935" t="s">
        <v>4</v>
      </c>
      <c r="B12935" s="4" t="s">
        <v>5</v>
      </c>
      <c r="C12935" s="4" t="s">
        <v>10</v>
      </c>
    </row>
    <row r="12936" spans="1:9">
      <c r="A12936" t="n">
        <v>118250</v>
      </c>
      <c r="B12936" s="27" t="n">
        <v>16</v>
      </c>
      <c r="C12936" s="7" t="n">
        <v>0</v>
      </c>
    </row>
    <row r="12937" spans="1:9">
      <c r="A12937" t="s">
        <v>4</v>
      </c>
      <c r="B12937" s="4" t="s">
        <v>5</v>
      </c>
      <c r="C12937" s="4" t="s">
        <v>10</v>
      </c>
      <c r="D12937" s="4" t="s">
        <v>7</v>
      </c>
      <c r="E12937" s="4" t="s">
        <v>16</v>
      </c>
      <c r="F12937" s="4" t="s">
        <v>59</v>
      </c>
      <c r="G12937" s="4" t="s">
        <v>7</v>
      </c>
      <c r="H12937" s="4" t="s">
        <v>7</v>
      </c>
    </row>
    <row r="12938" spans="1:9">
      <c r="A12938" t="n">
        <v>118253</v>
      </c>
      <c r="B12938" s="37" t="n">
        <v>26</v>
      </c>
      <c r="C12938" s="7" t="n">
        <v>8</v>
      </c>
      <c r="D12938" s="7" t="n">
        <v>17</v>
      </c>
      <c r="E12938" s="7" t="n">
        <v>60961</v>
      </c>
      <c r="F12938" s="7" t="s">
        <v>1066</v>
      </c>
      <c r="G12938" s="7" t="n">
        <v>2</v>
      </c>
      <c r="H12938" s="7" t="n">
        <v>0</v>
      </c>
    </row>
    <row r="12939" spans="1:9">
      <c r="A12939" t="s">
        <v>4</v>
      </c>
      <c r="B12939" s="4" t="s">
        <v>5</v>
      </c>
    </row>
    <row r="12940" spans="1:9">
      <c r="A12940" t="n">
        <v>118296</v>
      </c>
      <c r="B12940" s="38" t="n">
        <v>28</v>
      </c>
    </row>
    <row r="12941" spans="1:9">
      <c r="A12941" t="s">
        <v>4</v>
      </c>
      <c r="B12941" s="4" t="s">
        <v>5</v>
      </c>
      <c r="C12941" s="4" t="s">
        <v>11</v>
      </c>
    </row>
    <row r="12942" spans="1:9">
      <c r="A12942" t="n">
        <v>118297</v>
      </c>
      <c r="B12942" s="12" t="n">
        <v>3</v>
      </c>
      <c r="C12942" s="10" t="n">
        <f t="normal" ca="1">A12954</f>
        <v>0</v>
      </c>
    </row>
    <row r="12943" spans="1:9">
      <c r="A12943" t="s">
        <v>4</v>
      </c>
      <c r="B12943" s="4" t="s">
        <v>5</v>
      </c>
      <c r="C12943" s="4" t="s">
        <v>7</v>
      </c>
      <c r="D12943" s="4" t="s">
        <v>7</v>
      </c>
      <c r="E12943" s="4" t="s">
        <v>7</v>
      </c>
      <c r="F12943" s="4" t="s">
        <v>16</v>
      </c>
      <c r="G12943" s="4" t="s">
        <v>7</v>
      </c>
      <c r="H12943" s="4" t="s">
        <v>7</v>
      </c>
      <c r="I12943" s="4" t="s">
        <v>11</v>
      </c>
    </row>
    <row r="12944" spans="1:9">
      <c r="A12944" t="n">
        <v>118302</v>
      </c>
      <c r="B12944" s="9" t="n">
        <v>5</v>
      </c>
      <c r="C12944" s="7" t="n">
        <v>35</v>
      </c>
      <c r="D12944" s="7" t="n">
        <v>30</v>
      </c>
      <c r="E12944" s="7" t="n">
        <v>0</v>
      </c>
      <c r="F12944" s="7" t="n">
        <v>11</v>
      </c>
      <c r="G12944" s="7" t="n">
        <v>2</v>
      </c>
      <c r="H12944" s="7" t="n">
        <v>1</v>
      </c>
      <c r="I12944" s="10" t="n">
        <f t="normal" ca="1">A12954</f>
        <v>0</v>
      </c>
    </row>
    <row r="12945" spans="1:9">
      <c r="A12945" t="s">
        <v>4</v>
      </c>
      <c r="B12945" s="4" t="s">
        <v>5</v>
      </c>
      <c r="C12945" s="4" t="s">
        <v>7</v>
      </c>
      <c r="D12945" s="4" t="s">
        <v>10</v>
      </c>
      <c r="E12945" s="4" t="s">
        <v>8</v>
      </c>
    </row>
    <row r="12946" spans="1:9">
      <c r="A12946" t="n">
        <v>118316</v>
      </c>
      <c r="B12946" s="32" t="n">
        <v>51</v>
      </c>
      <c r="C12946" s="7" t="n">
        <v>4</v>
      </c>
      <c r="D12946" s="7" t="n">
        <v>11</v>
      </c>
      <c r="E12946" s="7" t="s">
        <v>1065</v>
      </c>
    </row>
    <row r="12947" spans="1:9">
      <c r="A12947" t="s">
        <v>4</v>
      </c>
      <c r="B12947" s="4" t="s">
        <v>5</v>
      </c>
      <c r="C12947" s="4" t="s">
        <v>10</v>
      </c>
    </row>
    <row r="12948" spans="1:9">
      <c r="A12948" t="n">
        <v>118330</v>
      </c>
      <c r="B12948" s="27" t="n">
        <v>16</v>
      </c>
      <c r="C12948" s="7" t="n">
        <v>0</v>
      </c>
    </row>
    <row r="12949" spans="1:9">
      <c r="A12949" t="s">
        <v>4</v>
      </c>
      <c r="B12949" s="4" t="s">
        <v>5</v>
      </c>
      <c r="C12949" s="4" t="s">
        <v>10</v>
      </c>
      <c r="D12949" s="4" t="s">
        <v>7</v>
      </c>
      <c r="E12949" s="4" t="s">
        <v>16</v>
      </c>
      <c r="F12949" s="4" t="s">
        <v>59</v>
      </c>
      <c r="G12949" s="4" t="s">
        <v>7</v>
      </c>
      <c r="H12949" s="4" t="s">
        <v>7</v>
      </c>
    </row>
    <row r="12950" spans="1:9">
      <c r="A12950" t="n">
        <v>118333</v>
      </c>
      <c r="B12950" s="37" t="n">
        <v>26</v>
      </c>
      <c r="C12950" s="7" t="n">
        <v>11</v>
      </c>
      <c r="D12950" s="7" t="n">
        <v>17</v>
      </c>
      <c r="E12950" s="7" t="n">
        <v>60962</v>
      </c>
      <c r="F12950" s="7" t="s">
        <v>1066</v>
      </c>
      <c r="G12950" s="7" t="n">
        <v>2</v>
      </c>
      <c r="H12950" s="7" t="n">
        <v>0</v>
      </c>
    </row>
    <row r="12951" spans="1:9">
      <c r="A12951" t="s">
        <v>4</v>
      </c>
      <c r="B12951" s="4" t="s">
        <v>5</v>
      </c>
    </row>
    <row r="12952" spans="1:9">
      <c r="A12952" t="n">
        <v>118376</v>
      </c>
      <c r="B12952" s="38" t="n">
        <v>28</v>
      </c>
    </row>
    <row r="12953" spans="1:9">
      <c r="A12953" t="s">
        <v>4</v>
      </c>
      <c r="B12953" s="4" t="s">
        <v>5</v>
      </c>
      <c r="C12953" s="4" t="s">
        <v>10</v>
      </c>
    </row>
    <row r="12954" spans="1:9">
      <c r="A12954" t="n">
        <v>118377</v>
      </c>
      <c r="B12954" s="27" t="n">
        <v>16</v>
      </c>
      <c r="C12954" s="7" t="n">
        <v>500</v>
      </c>
    </row>
    <row r="12955" spans="1:9">
      <c r="A12955" t="s">
        <v>4</v>
      </c>
      <c r="B12955" s="4" t="s">
        <v>5</v>
      </c>
      <c r="C12955" s="4" t="s">
        <v>7</v>
      </c>
      <c r="D12955" s="4" t="s">
        <v>10</v>
      </c>
      <c r="E12955" s="4" t="s">
        <v>15</v>
      </c>
    </row>
    <row r="12956" spans="1:9">
      <c r="A12956" t="n">
        <v>118380</v>
      </c>
      <c r="B12956" s="41" t="n">
        <v>58</v>
      </c>
      <c r="C12956" s="7" t="n">
        <v>0</v>
      </c>
      <c r="D12956" s="7" t="n">
        <v>2000</v>
      </c>
      <c r="E12956" s="7" t="n">
        <v>1</v>
      </c>
    </row>
    <row r="12957" spans="1:9">
      <c r="A12957" t="s">
        <v>4</v>
      </c>
      <c r="B12957" s="4" t="s">
        <v>5</v>
      </c>
      <c r="C12957" s="4" t="s">
        <v>7</v>
      </c>
      <c r="D12957" s="4" t="s">
        <v>10</v>
      </c>
    </row>
    <row r="12958" spans="1:9">
      <c r="A12958" t="n">
        <v>118388</v>
      </c>
      <c r="B12958" s="41" t="n">
        <v>58</v>
      </c>
      <c r="C12958" s="7" t="n">
        <v>255</v>
      </c>
      <c r="D12958" s="7" t="n">
        <v>0</v>
      </c>
    </row>
    <row r="12959" spans="1:9">
      <c r="A12959" t="s">
        <v>4</v>
      </c>
      <c r="B12959" s="4" t="s">
        <v>5</v>
      </c>
      <c r="C12959" s="4" t="s">
        <v>7</v>
      </c>
      <c r="D12959" s="4" t="s">
        <v>10</v>
      </c>
      <c r="E12959" s="4" t="s">
        <v>10</v>
      </c>
      <c r="F12959" s="4" t="s">
        <v>7</v>
      </c>
    </row>
    <row r="12960" spans="1:9">
      <c r="A12960" t="n">
        <v>118392</v>
      </c>
      <c r="B12960" s="42" t="n">
        <v>25</v>
      </c>
      <c r="C12960" s="7" t="n">
        <v>1</v>
      </c>
      <c r="D12960" s="7" t="n">
        <v>65535</v>
      </c>
      <c r="E12960" s="7" t="n">
        <v>65535</v>
      </c>
      <c r="F12960" s="7" t="n">
        <v>0</v>
      </c>
    </row>
    <row r="12961" spans="1:8">
      <c r="A12961" t="s">
        <v>4</v>
      </c>
      <c r="B12961" s="4" t="s">
        <v>5</v>
      </c>
      <c r="C12961" s="4" t="s">
        <v>10</v>
      </c>
    </row>
    <row r="12962" spans="1:8">
      <c r="A12962" t="n">
        <v>118399</v>
      </c>
      <c r="B12962" s="27" t="n">
        <v>16</v>
      </c>
      <c r="C12962" s="7" t="n">
        <v>500</v>
      </c>
    </row>
    <row r="12963" spans="1:8">
      <c r="A12963" t="s">
        <v>4</v>
      </c>
      <c r="B12963" s="4" t="s">
        <v>5</v>
      </c>
      <c r="C12963" s="4" t="s">
        <v>10</v>
      </c>
      <c r="D12963" s="4" t="s">
        <v>15</v>
      </c>
      <c r="E12963" s="4" t="s">
        <v>15</v>
      </c>
      <c r="F12963" s="4" t="s">
        <v>15</v>
      </c>
      <c r="G12963" s="4" t="s">
        <v>15</v>
      </c>
    </row>
    <row r="12964" spans="1:8">
      <c r="A12964" t="n">
        <v>118402</v>
      </c>
      <c r="B12964" s="26" t="n">
        <v>46</v>
      </c>
      <c r="C12964" s="7" t="n">
        <v>5703</v>
      </c>
      <c r="D12964" s="7" t="n">
        <v>10.5600004196167</v>
      </c>
      <c r="E12964" s="7" t="n">
        <v>0</v>
      </c>
      <c r="F12964" s="7" t="n">
        <v>3.22000002861023</v>
      </c>
      <c r="G12964" s="7" t="n">
        <v>320</v>
      </c>
    </row>
    <row r="12965" spans="1:8">
      <c r="A12965" t="s">
        <v>4</v>
      </c>
      <c r="B12965" s="4" t="s">
        <v>5</v>
      </c>
      <c r="C12965" s="4" t="s">
        <v>10</v>
      </c>
      <c r="D12965" s="4" t="s">
        <v>15</v>
      </c>
      <c r="E12965" s="4" t="s">
        <v>15</v>
      </c>
      <c r="F12965" s="4" t="s">
        <v>15</v>
      </c>
      <c r="G12965" s="4" t="s">
        <v>15</v>
      </c>
    </row>
    <row r="12966" spans="1:8">
      <c r="A12966" t="n">
        <v>118421</v>
      </c>
      <c r="B12966" s="26" t="n">
        <v>46</v>
      </c>
      <c r="C12966" s="7" t="n">
        <v>5704</v>
      </c>
      <c r="D12966" s="7" t="n">
        <v>11.7799997329712</v>
      </c>
      <c r="E12966" s="7" t="n">
        <v>0</v>
      </c>
      <c r="F12966" s="7" t="n">
        <v>3.04999995231628</v>
      </c>
      <c r="G12966" s="7" t="n">
        <v>315.799987792969</v>
      </c>
    </row>
    <row r="12967" spans="1:8">
      <c r="A12967" t="s">
        <v>4</v>
      </c>
      <c r="B12967" s="4" t="s">
        <v>5</v>
      </c>
      <c r="C12967" s="4" t="s">
        <v>10</v>
      </c>
      <c r="D12967" s="4" t="s">
        <v>15</v>
      </c>
      <c r="E12967" s="4" t="s">
        <v>15</v>
      </c>
      <c r="F12967" s="4" t="s">
        <v>15</v>
      </c>
      <c r="G12967" s="4" t="s">
        <v>15</v>
      </c>
    </row>
    <row r="12968" spans="1:8">
      <c r="A12968" t="n">
        <v>118440</v>
      </c>
      <c r="B12968" s="26" t="n">
        <v>46</v>
      </c>
      <c r="C12968" s="7" t="n">
        <v>0</v>
      </c>
      <c r="D12968" s="7" t="n">
        <v>7.71999979019165</v>
      </c>
      <c r="E12968" s="7" t="n">
        <v>0</v>
      </c>
      <c r="F12968" s="7" t="n">
        <v>7.42000007629395</v>
      </c>
      <c r="G12968" s="7" t="n">
        <v>117.400001525879</v>
      </c>
    </row>
    <row r="12969" spans="1:8">
      <c r="A12969" t="s">
        <v>4</v>
      </c>
      <c r="B12969" s="4" t="s">
        <v>5</v>
      </c>
      <c r="C12969" s="4" t="s">
        <v>10</v>
      </c>
      <c r="D12969" s="4" t="s">
        <v>15</v>
      </c>
      <c r="E12969" s="4" t="s">
        <v>15</v>
      </c>
      <c r="F12969" s="4" t="s">
        <v>15</v>
      </c>
      <c r="G12969" s="4" t="s">
        <v>15</v>
      </c>
    </row>
    <row r="12970" spans="1:8">
      <c r="A12970" t="n">
        <v>118459</v>
      </c>
      <c r="B12970" s="26" t="n">
        <v>46</v>
      </c>
      <c r="C12970" s="7" t="n">
        <v>61491</v>
      </c>
      <c r="D12970" s="7" t="n">
        <v>7.40999984741211</v>
      </c>
      <c r="E12970" s="7" t="n">
        <v>0</v>
      </c>
      <c r="F12970" s="7" t="n">
        <v>7.57999992370605</v>
      </c>
      <c r="G12970" s="7" t="n">
        <v>117.5</v>
      </c>
    </row>
    <row r="12971" spans="1:8">
      <c r="A12971" t="s">
        <v>4</v>
      </c>
      <c r="B12971" s="4" t="s">
        <v>5</v>
      </c>
      <c r="C12971" s="4" t="s">
        <v>10</v>
      </c>
      <c r="D12971" s="4" t="s">
        <v>15</v>
      </c>
      <c r="E12971" s="4" t="s">
        <v>15</v>
      </c>
      <c r="F12971" s="4" t="s">
        <v>15</v>
      </c>
      <c r="G12971" s="4" t="s">
        <v>15</v>
      </c>
    </row>
    <row r="12972" spans="1:8">
      <c r="A12972" t="n">
        <v>118478</v>
      </c>
      <c r="B12972" s="26" t="n">
        <v>46</v>
      </c>
      <c r="C12972" s="7" t="n">
        <v>61492</v>
      </c>
      <c r="D12972" s="7" t="n">
        <v>7.48000001907349</v>
      </c>
      <c r="E12972" s="7" t="n">
        <v>0</v>
      </c>
      <c r="F12972" s="7" t="n">
        <v>7.48999977111816</v>
      </c>
      <c r="G12972" s="7" t="n">
        <v>115.800003051758</v>
      </c>
    </row>
    <row r="12973" spans="1:8">
      <c r="A12973" t="s">
        <v>4</v>
      </c>
      <c r="B12973" s="4" t="s">
        <v>5</v>
      </c>
      <c r="C12973" s="4" t="s">
        <v>10</v>
      </c>
      <c r="D12973" s="4" t="s">
        <v>15</v>
      </c>
      <c r="E12973" s="4" t="s">
        <v>15</v>
      </c>
      <c r="F12973" s="4" t="s">
        <v>15</v>
      </c>
      <c r="G12973" s="4" t="s">
        <v>15</v>
      </c>
    </row>
    <row r="12974" spans="1:8">
      <c r="A12974" t="n">
        <v>118497</v>
      </c>
      <c r="B12974" s="26" t="n">
        <v>46</v>
      </c>
      <c r="C12974" s="7" t="n">
        <v>61493</v>
      </c>
      <c r="D12974" s="7" t="n">
        <v>6.94999980926514</v>
      </c>
      <c r="E12974" s="7" t="n">
        <v>0</v>
      </c>
      <c r="F12974" s="7" t="n">
        <v>7.17999982833862</v>
      </c>
      <c r="G12974" s="7" t="n">
        <v>106.699996948242</v>
      </c>
    </row>
    <row r="12975" spans="1:8">
      <c r="A12975" t="s">
        <v>4</v>
      </c>
      <c r="B12975" s="4" t="s">
        <v>5</v>
      </c>
      <c r="C12975" s="4" t="s">
        <v>10</v>
      </c>
      <c r="D12975" s="4" t="s">
        <v>15</v>
      </c>
      <c r="E12975" s="4" t="s">
        <v>15</v>
      </c>
      <c r="F12975" s="4" t="s">
        <v>15</v>
      </c>
      <c r="G12975" s="4" t="s">
        <v>15</v>
      </c>
    </row>
    <row r="12976" spans="1:8">
      <c r="A12976" t="n">
        <v>118516</v>
      </c>
      <c r="B12976" s="26" t="n">
        <v>46</v>
      </c>
      <c r="C12976" s="7" t="n">
        <v>61494</v>
      </c>
      <c r="D12976" s="7" t="n">
        <v>7.40000009536743</v>
      </c>
      <c r="E12976" s="7" t="n">
        <v>0</v>
      </c>
      <c r="F12976" s="7" t="n">
        <v>7.05000019073486</v>
      </c>
      <c r="G12976" s="7" t="n">
        <v>106.699996948242</v>
      </c>
    </row>
    <row r="12977" spans="1:7">
      <c r="A12977" t="s">
        <v>4</v>
      </c>
      <c r="B12977" s="4" t="s">
        <v>5</v>
      </c>
      <c r="C12977" s="4" t="s">
        <v>10</v>
      </c>
      <c r="D12977" s="4" t="s">
        <v>15</v>
      </c>
      <c r="E12977" s="4" t="s">
        <v>15</v>
      </c>
      <c r="F12977" s="4" t="s">
        <v>15</v>
      </c>
      <c r="G12977" s="4" t="s">
        <v>15</v>
      </c>
    </row>
    <row r="12978" spans="1:7">
      <c r="A12978" t="n">
        <v>118535</v>
      </c>
      <c r="B12978" s="26" t="n">
        <v>46</v>
      </c>
      <c r="C12978" s="7" t="n">
        <v>61495</v>
      </c>
      <c r="D12978" s="7" t="n">
        <v>7.65000009536743</v>
      </c>
      <c r="E12978" s="7" t="n">
        <v>0</v>
      </c>
      <c r="F12978" s="7" t="n">
        <v>7.98999977111816</v>
      </c>
      <c r="G12978" s="7" t="n">
        <v>112.400001525879</v>
      </c>
    </row>
    <row r="12979" spans="1:7">
      <c r="A12979" t="s">
        <v>4</v>
      </c>
      <c r="B12979" s="4" t="s">
        <v>5</v>
      </c>
      <c r="C12979" s="4" t="s">
        <v>10</v>
      </c>
      <c r="D12979" s="4" t="s">
        <v>7</v>
      </c>
      <c r="E12979" s="4" t="s">
        <v>8</v>
      </c>
      <c r="F12979" s="4" t="s">
        <v>15</v>
      </c>
      <c r="G12979" s="4" t="s">
        <v>15</v>
      </c>
      <c r="H12979" s="4" t="s">
        <v>15</v>
      </c>
    </row>
    <row r="12980" spans="1:7">
      <c r="A12980" t="n">
        <v>118554</v>
      </c>
      <c r="B12980" s="30" t="n">
        <v>48</v>
      </c>
      <c r="C12980" s="7" t="n">
        <v>5703</v>
      </c>
      <c r="D12980" s="7" t="n">
        <v>0</v>
      </c>
      <c r="E12980" s="7" t="s">
        <v>220</v>
      </c>
      <c r="F12980" s="7" t="n">
        <v>0</v>
      </c>
      <c r="G12980" s="7" t="n">
        <v>1</v>
      </c>
      <c r="H12980" s="7" t="n">
        <v>0</v>
      </c>
    </row>
    <row r="12981" spans="1:7">
      <c r="A12981" t="s">
        <v>4</v>
      </c>
      <c r="B12981" s="4" t="s">
        <v>5</v>
      </c>
      <c r="C12981" s="4" t="s">
        <v>10</v>
      </c>
      <c r="D12981" s="4" t="s">
        <v>7</v>
      </c>
      <c r="E12981" s="4" t="s">
        <v>8</v>
      </c>
      <c r="F12981" s="4" t="s">
        <v>15</v>
      </c>
      <c r="G12981" s="4" t="s">
        <v>15</v>
      </c>
      <c r="H12981" s="4" t="s">
        <v>15</v>
      </c>
    </row>
    <row r="12982" spans="1:7">
      <c r="A12982" t="n">
        <v>118578</v>
      </c>
      <c r="B12982" s="30" t="n">
        <v>48</v>
      </c>
      <c r="C12982" s="7" t="n">
        <v>5704</v>
      </c>
      <c r="D12982" s="7" t="n">
        <v>0</v>
      </c>
      <c r="E12982" s="7" t="s">
        <v>220</v>
      </c>
      <c r="F12982" s="7" t="n">
        <v>0</v>
      </c>
      <c r="G12982" s="7" t="n">
        <v>1</v>
      </c>
      <c r="H12982" s="7" t="n">
        <v>0</v>
      </c>
    </row>
    <row r="12983" spans="1:7">
      <c r="A12983" t="s">
        <v>4</v>
      </c>
      <c r="B12983" s="4" t="s">
        <v>5</v>
      </c>
      <c r="C12983" s="4" t="s">
        <v>10</v>
      </c>
      <c r="D12983" s="4" t="s">
        <v>7</v>
      </c>
      <c r="E12983" s="4" t="s">
        <v>8</v>
      </c>
      <c r="F12983" s="4" t="s">
        <v>15</v>
      </c>
      <c r="G12983" s="4" t="s">
        <v>15</v>
      </c>
      <c r="H12983" s="4" t="s">
        <v>15</v>
      </c>
    </row>
    <row r="12984" spans="1:7">
      <c r="A12984" t="n">
        <v>118602</v>
      </c>
      <c r="B12984" s="30" t="n">
        <v>48</v>
      </c>
      <c r="C12984" s="7" t="n">
        <v>0</v>
      </c>
      <c r="D12984" s="7" t="n">
        <v>0</v>
      </c>
      <c r="E12984" s="7" t="s">
        <v>220</v>
      </c>
      <c r="F12984" s="7" t="n">
        <v>0</v>
      </c>
      <c r="G12984" s="7" t="n">
        <v>1</v>
      </c>
      <c r="H12984" s="7" t="n">
        <v>0</v>
      </c>
    </row>
    <row r="12985" spans="1:7">
      <c r="A12985" t="s">
        <v>4</v>
      </c>
      <c r="B12985" s="4" t="s">
        <v>5</v>
      </c>
      <c r="C12985" s="4" t="s">
        <v>10</v>
      </c>
      <c r="D12985" s="4" t="s">
        <v>15</v>
      </c>
      <c r="E12985" s="4" t="s">
        <v>15</v>
      </c>
      <c r="F12985" s="4" t="s">
        <v>15</v>
      </c>
      <c r="G12985" s="4" t="s">
        <v>10</v>
      </c>
      <c r="H12985" s="4" t="s">
        <v>10</v>
      </c>
    </row>
    <row r="12986" spans="1:7">
      <c r="A12986" t="n">
        <v>118626</v>
      </c>
      <c r="B12986" s="28" t="n">
        <v>60</v>
      </c>
      <c r="C12986" s="7" t="n">
        <v>5703</v>
      </c>
      <c r="D12986" s="7" t="n">
        <v>0</v>
      </c>
      <c r="E12986" s="7" t="n">
        <v>0</v>
      </c>
      <c r="F12986" s="7" t="n">
        <v>0</v>
      </c>
      <c r="G12986" s="7" t="n">
        <v>0</v>
      </c>
      <c r="H12986" s="7" t="n">
        <v>1</v>
      </c>
    </row>
    <row r="12987" spans="1:7">
      <c r="A12987" t="s">
        <v>4</v>
      </c>
      <c r="B12987" s="4" t="s">
        <v>5</v>
      </c>
      <c r="C12987" s="4" t="s">
        <v>10</v>
      </c>
      <c r="D12987" s="4" t="s">
        <v>15</v>
      </c>
      <c r="E12987" s="4" t="s">
        <v>15</v>
      </c>
      <c r="F12987" s="4" t="s">
        <v>15</v>
      </c>
      <c r="G12987" s="4" t="s">
        <v>10</v>
      </c>
      <c r="H12987" s="4" t="s">
        <v>10</v>
      </c>
    </row>
    <row r="12988" spans="1:7">
      <c r="A12988" t="n">
        <v>118645</v>
      </c>
      <c r="B12988" s="28" t="n">
        <v>60</v>
      </c>
      <c r="C12988" s="7" t="n">
        <v>5703</v>
      </c>
      <c r="D12988" s="7" t="n">
        <v>0</v>
      </c>
      <c r="E12988" s="7" t="n">
        <v>0</v>
      </c>
      <c r="F12988" s="7" t="n">
        <v>0</v>
      </c>
      <c r="G12988" s="7" t="n">
        <v>0</v>
      </c>
      <c r="H12988" s="7" t="n">
        <v>0</v>
      </c>
    </row>
    <row r="12989" spans="1:7">
      <c r="A12989" t="s">
        <v>4</v>
      </c>
      <c r="B12989" s="4" t="s">
        <v>5</v>
      </c>
      <c r="C12989" s="4" t="s">
        <v>10</v>
      </c>
      <c r="D12989" s="4" t="s">
        <v>10</v>
      </c>
      <c r="E12989" s="4" t="s">
        <v>10</v>
      </c>
    </row>
    <row r="12990" spans="1:7">
      <c r="A12990" t="n">
        <v>118664</v>
      </c>
      <c r="B12990" s="34" t="n">
        <v>61</v>
      </c>
      <c r="C12990" s="7" t="n">
        <v>5703</v>
      </c>
      <c r="D12990" s="7" t="n">
        <v>65533</v>
      </c>
      <c r="E12990" s="7" t="n">
        <v>0</v>
      </c>
    </row>
    <row r="12991" spans="1:7">
      <c r="A12991" t="s">
        <v>4</v>
      </c>
      <c r="B12991" s="4" t="s">
        <v>5</v>
      </c>
      <c r="C12991" s="4" t="s">
        <v>10</v>
      </c>
      <c r="D12991" s="4" t="s">
        <v>15</v>
      </c>
      <c r="E12991" s="4" t="s">
        <v>15</v>
      </c>
      <c r="F12991" s="4" t="s">
        <v>15</v>
      </c>
      <c r="G12991" s="4" t="s">
        <v>10</v>
      </c>
      <c r="H12991" s="4" t="s">
        <v>10</v>
      </c>
    </row>
    <row r="12992" spans="1:7">
      <c r="A12992" t="n">
        <v>118671</v>
      </c>
      <c r="B12992" s="28" t="n">
        <v>60</v>
      </c>
      <c r="C12992" s="7" t="n">
        <v>5704</v>
      </c>
      <c r="D12992" s="7" t="n">
        <v>0</v>
      </c>
      <c r="E12992" s="7" t="n">
        <v>0</v>
      </c>
      <c r="F12992" s="7" t="n">
        <v>0</v>
      </c>
      <c r="G12992" s="7" t="n">
        <v>0</v>
      </c>
      <c r="H12992" s="7" t="n">
        <v>1</v>
      </c>
    </row>
    <row r="12993" spans="1:8">
      <c r="A12993" t="s">
        <v>4</v>
      </c>
      <c r="B12993" s="4" t="s">
        <v>5</v>
      </c>
      <c r="C12993" s="4" t="s">
        <v>10</v>
      </c>
      <c r="D12993" s="4" t="s">
        <v>15</v>
      </c>
      <c r="E12993" s="4" t="s">
        <v>15</v>
      </c>
      <c r="F12993" s="4" t="s">
        <v>15</v>
      </c>
      <c r="G12993" s="4" t="s">
        <v>10</v>
      </c>
      <c r="H12993" s="4" t="s">
        <v>10</v>
      </c>
    </row>
    <row r="12994" spans="1:8">
      <c r="A12994" t="n">
        <v>118690</v>
      </c>
      <c r="B12994" s="28" t="n">
        <v>60</v>
      </c>
      <c r="C12994" s="7" t="n">
        <v>5704</v>
      </c>
      <c r="D12994" s="7" t="n">
        <v>0</v>
      </c>
      <c r="E12994" s="7" t="n">
        <v>0</v>
      </c>
      <c r="F12994" s="7" t="n">
        <v>0</v>
      </c>
      <c r="G12994" s="7" t="n">
        <v>0</v>
      </c>
      <c r="H12994" s="7" t="n">
        <v>0</v>
      </c>
    </row>
    <row r="12995" spans="1:8">
      <c r="A12995" t="s">
        <v>4</v>
      </c>
      <c r="B12995" s="4" t="s">
        <v>5</v>
      </c>
      <c r="C12995" s="4" t="s">
        <v>10</v>
      </c>
      <c r="D12995" s="4" t="s">
        <v>10</v>
      </c>
      <c r="E12995" s="4" t="s">
        <v>10</v>
      </c>
    </row>
    <row r="12996" spans="1:8">
      <c r="A12996" t="n">
        <v>118709</v>
      </c>
      <c r="B12996" s="34" t="n">
        <v>61</v>
      </c>
      <c r="C12996" s="7" t="n">
        <v>5704</v>
      </c>
      <c r="D12996" s="7" t="n">
        <v>65533</v>
      </c>
      <c r="E12996" s="7" t="n">
        <v>0</v>
      </c>
    </row>
    <row r="12997" spans="1:8">
      <c r="A12997" t="s">
        <v>4</v>
      </c>
      <c r="B12997" s="4" t="s">
        <v>5</v>
      </c>
      <c r="C12997" s="4" t="s">
        <v>10</v>
      </c>
      <c r="D12997" s="4" t="s">
        <v>15</v>
      </c>
      <c r="E12997" s="4" t="s">
        <v>15</v>
      </c>
      <c r="F12997" s="4" t="s">
        <v>15</v>
      </c>
      <c r="G12997" s="4" t="s">
        <v>10</v>
      </c>
      <c r="H12997" s="4" t="s">
        <v>10</v>
      </c>
    </row>
    <row r="12998" spans="1:8">
      <c r="A12998" t="n">
        <v>118716</v>
      </c>
      <c r="B12998" s="28" t="n">
        <v>60</v>
      </c>
      <c r="C12998" s="7" t="n">
        <v>0</v>
      </c>
      <c r="D12998" s="7" t="n">
        <v>0</v>
      </c>
      <c r="E12998" s="7" t="n">
        <v>0</v>
      </c>
      <c r="F12998" s="7" t="n">
        <v>0</v>
      </c>
      <c r="G12998" s="7" t="n">
        <v>0</v>
      </c>
      <c r="H12998" s="7" t="n">
        <v>1</v>
      </c>
    </row>
    <row r="12999" spans="1:8">
      <c r="A12999" t="s">
        <v>4</v>
      </c>
      <c r="B12999" s="4" t="s">
        <v>5</v>
      </c>
      <c r="C12999" s="4" t="s">
        <v>10</v>
      </c>
      <c r="D12999" s="4" t="s">
        <v>15</v>
      </c>
      <c r="E12999" s="4" t="s">
        <v>15</v>
      </c>
      <c r="F12999" s="4" t="s">
        <v>15</v>
      </c>
      <c r="G12999" s="4" t="s">
        <v>10</v>
      </c>
      <c r="H12999" s="4" t="s">
        <v>10</v>
      </c>
    </row>
    <row r="13000" spans="1:8">
      <c r="A13000" t="n">
        <v>118735</v>
      </c>
      <c r="B13000" s="28" t="n">
        <v>60</v>
      </c>
      <c r="C13000" s="7" t="n">
        <v>0</v>
      </c>
      <c r="D13000" s="7" t="n">
        <v>0</v>
      </c>
      <c r="E13000" s="7" t="n">
        <v>0</v>
      </c>
      <c r="F13000" s="7" t="n">
        <v>0</v>
      </c>
      <c r="G13000" s="7" t="n">
        <v>0</v>
      </c>
      <c r="H13000" s="7" t="n">
        <v>0</v>
      </c>
    </row>
    <row r="13001" spans="1:8">
      <c r="A13001" t="s">
        <v>4</v>
      </c>
      <c r="B13001" s="4" t="s">
        <v>5</v>
      </c>
      <c r="C13001" s="4" t="s">
        <v>10</v>
      </c>
      <c r="D13001" s="4" t="s">
        <v>10</v>
      </c>
      <c r="E13001" s="4" t="s">
        <v>10</v>
      </c>
    </row>
    <row r="13002" spans="1:8">
      <c r="A13002" t="n">
        <v>118754</v>
      </c>
      <c r="B13002" s="34" t="n">
        <v>61</v>
      </c>
      <c r="C13002" s="7" t="n">
        <v>0</v>
      </c>
      <c r="D13002" s="7" t="n">
        <v>65533</v>
      </c>
      <c r="E13002" s="7" t="n">
        <v>0</v>
      </c>
    </row>
    <row r="13003" spans="1:8">
      <c r="A13003" t="s">
        <v>4</v>
      </c>
      <c r="B13003" s="4" t="s">
        <v>5</v>
      </c>
      <c r="C13003" s="4" t="s">
        <v>10</v>
      </c>
      <c r="D13003" s="4" t="s">
        <v>15</v>
      </c>
      <c r="E13003" s="4" t="s">
        <v>15</v>
      </c>
      <c r="F13003" s="4" t="s">
        <v>15</v>
      </c>
      <c r="G13003" s="4" t="s">
        <v>10</v>
      </c>
      <c r="H13003" s="4" t="s">
        <v>10</v>
      </c>
    </row>
    <row r="13004" spans="1:8">
      <c r="A13004" t="n">
        <v>118761</v>
      </c>
      <c r="B13004" s="28" t="n">
        <v>60</v>
      </c>
      <c r="C13004" s="7" t="n">
        <v>61491</v>
      </c>
      <c r="D13004" s="7" t="n">
        <v>0</v>
      </c>
      <c r="E13004" s="7" t="n">
        <v>0</v>
      </c>
      <c r="F13004" s="7" t="n">
        <v>0</v>
      </c>
      <c r="G13004" s="7" t="n">
        <v>0</v>
      </c>
      <c r="H13004" s="7" t="n">
        <v>1</v>
      </c>
    </row>
    <row r="13005" spans="1:8">
      <c r="A13005" t="s">
        <v>4</v>
      </c>
      <c r="B13005" s="4" t="s">
        <v>5</v>
      </c>
      <c r="C13005" s="4" t="s">
        <v>10</v>
      </c>
      <c r="D13005" s="4" t="s">
        <v>15</v>
      </c>
      <c r="E13005" s="4" t="s">
        <v>15</v>
      </c>
      <c r="F13005" s="4" t="s">
        <v>15</v>
      </c>
      <c r="G13005" s="4" t="s">
        <v>10</v>
      </c>
      <c r="H13005" s="4" t="s">
        <v>10</v>
      </c>
    </row>
    <row r="13006" spans="1:8">
      <c r="A13006" t="n">
        <v>118780</v>
      </c>
      <c r="B13006" s="28" t="n">
        <v>60</v>
      </c>
      <c r="C13006" s="7" t="n">
        <v>61491</v>
      </c>
      <c r="D13006" s="7" t="n">
        <v>0</v>
      </c>
      <c r="E13006" s="7" t="n">
        <v>0</v>
      </c>
      <c r="F13006" s="7" t="n">
        <v>0</v>
      </c>
      <c r="G13006" s="7" t="n">
        <v>0</v>
      </c>
      <c r="H13006" s="7" t="n">
        <v>0</v>
      </c>
    </row>
    <row r="13007" spans="1:8">
      <c r="A13007" t="s">
        <v>4</v>
      </c>
      <c r="B13007" s="4" t="s">
        <v>5</v>
      </c>
      <c r="C13007" s="4" t="s">
        <v>10</v>
      </c>
      <c r="D13007" s="4" t="s">
        <v>10</v>
      </c>
      <c r="E13007" s="4" t="s">
        <v>10</v>
      </c>
    </row>
    <row r="13008" spans="1:8">
      <c r="A13008" t="n">
        <v>118799</v>
      </c>
      <c r="B13008" s="34" t="n">
        <v>61</v>
      </c>
      <c r="C13008" s="7" t="n">
        <v>61491</v>
      </c>
      <c r="D13008" s="7" t="n">
        <v>65533</v>
      </c>
      <c r="E13008" s="7" t="n">
        <v>0</v>
      </c>
    </row>
    <row r="13009" spans="1:8">
      <c r="A13009" t="s">
        <v>4</v>
      </c>
      <c r="B13009" s="4" t="s">
        <v>5</v>
      </c>
      <c r="C13009" s="4" t="s">
        <v>10</v>
      </c>
      <c r="D13009" s="4" t="s">
        <v>15</v>
      </c>
      <c r="E13009" s="4" t="s">
        <v>15</v>
      </c>
      <c r="F13009" s="4" t="s">
        <v>15</v>
      </c>
      <c r="G13009" s="4" t="s">
        <v>10</v>
      </c>
      <c r="H13009" s="4" t="s">
        <v>10</v>
      </c>
    </row>
    <row r="13010" spans="1:8">
      <c r="A13010" t="n">
        <v>118806</v>
      </c>
      <c r="B13010" s="28" t="n">
        <v>60</v>
      </c>
      <c r="C13010" s="7" t="n">
        <v>61492</v>
      </c>
      <c r="D13010" s="7" t="n">
        <v>0</v>
      </c>
      <c r="E13010" s="7" t="n">
        <v>0</v>
      </c>
      <c r="F13010" s="7" t="n">
        <v>0</v>
      </c>
      <c r="G13010" s="7" t="n">
        <v>0</v>
      </c>
      <c r="H13010" s="7" t="n">
        <v>1</v>
      </c>
    </row>
    <row r="13011" spans="1:8">
      <c r="A13011" t="s">
        <v>4</v>
      </c>
      <c r="B13011" s="4" t="s">
        <v>5</v>
      </c>
      <c r="C13011" s="4" t="s">
        <v>10</v>
      </c>
      <c r="D13011" s="4" t="s">
        <v>15</v>
      </c>
      <c r="E13011" s="4" t="s">
        <v>15</v>
      </c>
      <c r="F13011" s="4" t="s">
        <v>15</v>
      </c>
      <c r="G13011" s="4" t="s">
        <v>10</v>
      </c>
      <c r="H13011" s="4" t="s">
        <v>10</v>
      </c>
    </row>
    <row r="13012" spans="1:8">
      <c r="A13012" t="n">
        <v>118825</v>
      </c>
      <c r="B13012" s="28" t="n">
        <v>60</v>
      </c>
      <c r="C13012" s="7" t="n">
        <v>61492</v>
      </c>
      <c r="D13012" s="7" t="n">
        <v>0</v>
      </c>
      <c r="E13012" s="7" t="n">
        <v>0</v>
      </c>
      <c r="F13012" s="7" t="n">
        <v>0</v>
      </c>
      <c r="G13012" s="7" t="n">
        <v>0</v>
      </c>
      <c r="H13012" s="7" t="n">
        <v>0</v>
      </c>
    </row>
    <row r="13013" spans="1:8">
      <c r="A13013" t="s">
        <v>4</v>
      </c>
      <c r="B13013" s="4" t="s">
        <v>5</v>
      </c>
      <c r="C13013" s="4" t="s">
        <v>10</v>
      </c>
      <c r="D13013" s="4" t="s">
        <v>10</v>
      </c>
      <c r="E13013" s="4" t="s">
        <v>10</v>
      </c>
    </row>
    <row r="13014" spans="1:8">
      <c r="A13014" t="n">
        <v>118844</v>
      </c>
      <c r="B13014" s="34" t="n">
        <v>61</v>
      </c>
      <c r="C13014" s="7" t="n">
        <v>61492</v>
      </c>
      <c r="D13014" s="7" t="n">
        <v>65533</v>
      </c>
      <c r="E13014" s="7" t="n">
        <v>0</v>
      </c>
    </row>
    <row r="13015" spans="1:8">
      <c r="A13015" t="s">
        <v>4</v>
      </c>
      <c r="B13015" s="4" t="s">
        <v>5</v>
      </c>
      <c r="C13015" s="4" t="s">
        <v>10</v>
      </c>
      <c r="D13015" s="4" t="s">
        <v>15</v>
      </c>
      <c r="E13015" s="4" t="s">
        <v>15</v>
      </c>
      <c r="F13015" s="4" t="s">
        <v>15</v>
      </c>
      <c r="G13015" s="4" t="s">
        <v>10</v>
      </c>
      <c r="H13015" s="4" t="s">
        <v>10</v>
      </c>
    </row>
    <row r="13016" spans="1:8">
      <c r="A13016" t="n">
        <v>118851</v>
      </c>
      <c r="B13016" s="28" t="n">
        <v>60</v>
      </c>
      <c r="C13016" s="7" t="n">
        <v>61493</v>
      </c>
      <c r="D13016" s="7" t="n">
        <v>0</v>
      </c>
      <c r="E13016" s="7" t="n">
        <v>0</v>
      </c>
      <c r="F13016" s="7" t="n">
        <v>0</v>
      </c>
      <c r="G13016" s="7" t="n">
        <v>0</v>
      </c>
      <c r="H13016" s="7" t="n">
        <v>1</v>
      </c>
    </row>
    <row r="13017" spans="1:8">
      <c r="A13017" t="s">
        <v>4</v>
      </c>
      <c r="B13017" s="4" t="s">
        <v>5</v>
      </c>
      <c r="C13017" s="4" t="s">
        <v>10</v>
      </c>
      <c r="D13017" s="4" t="s">
        <v>15</v>
      </c>
      <c r="E13017" s="4" t="s">
        <v>15</v>
      </c>
      <c r="F13017" s="4" t="s">
        <v>15</v>
      </c>
      <c r="G13017" s="4" t="s">
        <v>10</v>
      </c>
      <c r="H13017" s="4" t="s">
        <v>10</v>
      </c>
    </row>
    <row r="13018" spans="1:8">
      <c r="A13018" t="n">
        <v>118870</v>
      </c>
      <c r="B13018" s="28" t="n">
        <v>60</v>
      </c>
      <c r="C13018" s="7" t="n">
        <v>61493</v>
      </c>
      <c r="D13018" s="7" t="n">
        <v>0</v>
      </c>
      <c r="E13018" s="7" t="n">
        <v>0</v>
      </c>
      <c r="F13018" s="7" t="n">
        <v>0</v>
      </c>
      <c r="G13018" s="7" t="n">
        <v>0</v>
      </c>
      <c r="H13018" s="7" t="n">
        <v>0</v>
      </c>
    </row>
    <row r="13019" spans="1:8">
      <c r="A13019" t="s">
        <v>4</v>
      </c>
      <c r="B13019" s="4" t="s">
        <v>5</v>
      </c>
      <c r="C13019" s="4" t="s">
        <v>10</v>
      </c>
      <c r="D13019" s="4" t="s">
        <v>10</v>
      </c>
      <c r="E13019" s="4" t="s">
        <v>10</v>
      </c>
    </row>
    <row r="13020" spans="1:8">
      <c r="A13020" t="n">
        <v>118889</v>
      </c>
      <c r="B13020" s="34" t="n">
        <v>61</v>
      </c>
      <c r="C13020" s="7" t="n">
        <v>61493</v>
      </c>
      <c r="D13020" s="7" t="n">
        <v>65533</v>
      </c>
      <c r="E13020" s="7" t="n">
        <v>0</v>
      </c>
    </row>
    <row r="13021" spans="1:8">
      <c r="A13021" t="s">
        <v>4</v>
      </c>
      <c r="B13021" s="4" t="s">
        <v>5</v>
      </c>
      <c r="C13021" s="4" t="s">
        <v>10</v>
      </c>
      <c r="D13021" s="4" t="s">
        <v>15</v>
      </c>
      <c r="E13021" s="4" t="s">
        <v>15</v>
      </c>
      <c r="F13021" s="4" t="s">
        <v>15</v>
      </c>
      <c r="G13021" s="4" t="s">
        <v>10</v>
      </c>
      <c r="H13021" s="4" t="s">
        <v>10</v>
      </c>
    </row>
    <row r="13022" spans="1:8">
      <c r="A13022" t="n">
        <v>118896</v>
      </c>
      <c r="B13022" s="28" t="n">
        <v>60</v>
      </c>
      <c r="C13022" s="7" t="n">
        <v>61494</v>
      </c>
      <c r="D13022" s="7" t="n">
        <v>0</v>
      </c>
      <c r="E13022" s="7" t="n">
        <v>0</v>
      </c>
      <c r="F13022" s="7" t="n">
        <v>0</v>
      </c>
      <c r="G13022" s="7" t="n">
        <v>0</v>
      </c>
      <c r="H13022" s="7" t="n">
        <v>1</v>
      </c>
    </row>
    <row r="13023" spans="1:8">
      <c r="A13023" t="s">
        <v>4</v>
      </c>
      <c r="B13023" s="4" t="s">
        <v>5</v>
      </c>
      <c r="C13023" s="4" t="s">
        <v>10</v>
      </c>
      <c r="D13023" s="4" t="s">
        <v>15</v>
      </c>
      <c r="E13023" s="4" t="s">
        <v>15</v>
      </c>
      <c r="F13023" s="4" t="s">
        <v>15</v>
      </c>
      <c r="G13023" s="4" t="s">
        <v>10</v>
      </c>
      <c r="H13023" s="4" t="s">
        <v>10</v>
      </c>
    </row>
    <row r="13024" spans="1:8">
      <c r="A13024" t="n">
        <v>118915</v>
      </c>
      <c r="B13024" s="28" t="n">
        <v>60</v>
      </c>
      <c r="C13024" s="7" t="n">
        <v>61494</v>
      </c>
      <c r="D13024" s="7" t="n">
        <v>0</v>
      </c>
      <c r="E13024" s="7" t="n">
        <v>0</v>
      </c>
      <c r="F13024" s="7" t="n">
        <v>0</v>
      </c>
      <c r="G13024" s="7" t="n">
        <v>0</v>
      </c>
      <c r="H13024" s="7" t="n">
        <v>0</v>
      </c>
    </row>
    <row r="13025" spans="1:8">
      <c r="A13025" t="s">
        <v>4</v>
      </c>
      <c r="B13025" s="4" t="s">
        <v>5</v>
      </c>
      <c r="C13025" s="4" t="s">
        <v>10</v>
      </c>
      <c r="D13025" s="4" t="s">
        <v>10</v>
      </c>
      <c r="E13025" s="4" t="s">
        <v>10</v>
      </c>
    </row>
    <row r="13026" spans="1:8">
      <c r="A13026" t="n">
        <v>118934</v>
      </c>
      <c r="B13026" s="34" t="n">
        <v>61</v>
      </c>
      <c r="C13026" s="7" t="n">
        <v>61494</v>
      </c>
      <c r="D13026" s="7" t="n">
        <v>65533</v>
      </c>
      <c r="E13026" s="7" t="n">
        <v>0</v>
      </c>
    </row>
    <row r="13027" spans="1:8">
      <c r="A13027" t="s">
        <v>4</v>
      </c>
      <c r="B13027" s="4" t="s">
        <v>5</v>
      </c>
      <c r="C13027" s="4" t="s">
        <v>10</v>
      </c>
      <c r="D13027" s="4" t="s">
        <v>15</v>
      </c>
      <c r="E13027" s="4" t="s">
        <v>15</v>
      </c>
      <c r="F13027" s="4" t="s">
        <v>15</v>
      </c>
      <c r="G13027" s="4" t="s">
        <v>10</v>
      </c>
      <c r="H13027" s="4" t="s">
        <v>10</v>
      </c>
    </row>
    <row r="13028" spans="1:8">
      <c r="A13028" t="n">
        <v>118941</v>
      </c>
      <c r="B13028" s="28" t="n">
        <v>60</v>
      </c>
      <c r="C13028" s="7" t="n">
        <v>61495</v>
      </c>
      <c r="D13028" s="7" t="n">
        <v>0</v>
      </c>
      <c r="E13028" s="7" t="n">
        <v>0</v>
      </c>
      <c r="F13028" s="7" t="n">
        <v>0</v>
      </c>
      <c r="G13028" s="7" t="n">
        <v>0</v>
      </c>
      <c r="H13028" s="7" t="n">
        <v>1</v>
      </c>
    </row>
    <row r="13029" spans="1:8">
      <c r="A13029" t="s">
        <v>4</v>
      </c>
      <c r="B13029" s="4" t="s">
        <v>5</v>
      </c>
      <c r="C13029" s="4" t="s">
        <v>10</v>
      </c>
      <c r="D13029" s="4" t="s">
        <v>15</v>
      </c>
      <c r="E13029" s="4" t="s">
        <v>15</v>
      </c>
      <c r="F13029" s="4" t="s">
        <v>15</v>
      </c>
      <c r="G13029" s="4" t="s">
        <v>10</v>
      </c>
      <c r="H13029" s="4" t="s">
        <v>10</v>
      </c>
    </row>
    <row r="13030" spans="1:8">
      <c r="A13030" t="n">
        <v>118960</v>
      </c>
      <c r="B13030" s="28" t="n">
        <v>60</v>
      </c>
      <c r="C13030" s="7" t="n">
        <v>61495</v>
      </c>
      <c r="D13030" s="7" t="n">
        <v>0</v>
      </c>
      <c r="E13030" s="7" t="n">
        <v>0</v>
      </c>
      <c r="F13030" s="7" t="n">
        <v>0</v>
      </c>
      <c r="G13030" s="7" t="n">
        <v>0</v>
      </c>
      <c r="H13030" s="7" t="n">
        <v>0</v>
      </c>
    </row>
    <row r="13031" spans="1:8">
      <c r="A13031" t="s">
        <v>4</v>
      </c>
      <c r="B13031" s="4" t="s">
        <v>5</v>
      </c>
      <c r="C13031" s="4" t="s">
        <v>10</v>
      </c>
      <c r="D13031" s="4" t="s">
        <v>10</v>
      </c>
      <c r="E13031" s="4" t="s">
        <v>10</v>
      </c>
    </row>
    <row r="13032" spans="1:8">
      <c r="A13032" t="n">
        <v>118979</v>
      </c>
      <c r="B13032" s="34" t="n">
        <v>61</v>
      </c>
      <c r="C13032" s="7" t="n">
        <v>61495</v>
      </c>
      <c r="D13032" s="7" t="n">
        <v>65533</v>
      </c>
      <c r="E13032" s="7" t="n">
        <v>0</v>
      </c>
    </row>
    <row r="13033" spans="1:8">
      <c r="A13033" t="s">
        <v>4</v>
      </c>
      <c r="B13033" s="4" t="s">
        <v>5</v>
      </c>
      <c r="C13033" s="4" t="s">
        <v>7</v>
      </c>
      <c r="D13033" s="4" t="s">
        <v>7</v>
      </c>
      <c r="E13033" s="4" t="s">
        <v>15</v>
      </c>
      <c r="F13033" s="4" t="s">
        <v>15</v>
      </c>
      <c r="G13033" s="4" t="s">
        <v>15</v>
      </c>
      <c r="H13033" s="4" t="s">
        <v>10</v>
      </c>
    </row>
    <row r="13034" spans="1:8">
      <c r="A13034" t="n">
        <v>118986</v>
      </c>
      <c r="B13034" s="54" t="n">
        <v>45</v>
      </c>
      <c r="C13034" s="7" t="n">
        <v>2</v>
      </c>
      <c r="D13034" s="7" t="n">
        <v>3</v>
      </c>
      <c r="E13034" s="7" t="n">
        <v>7.6100001335144</v>
      </c>
      <c r="F13034" s="7" t="n">
        <v>1.82000005245209</v>
      </c>
      <c r="G13034" s="7" t="n">
        <v>7.26999998092651</v>
      </c>
      <c r="H13034" s="7" t="n">
        <v>0</v>
      </c>
    </row>
    <row r="13035" spans="1:8">
      <c r="A13035" t="s">
        <v>4</v>
      </c>
      <c r="B13035" s="4" t="s">
        <v>5</v>
      </c>
      <c r="C13035" s="4" t="s">
        <v>7</v>
      </c>
      <c r="D13035" s="4" t="s">
        <v>7</v>
      </c>
      <c r="E13035" s="4" t="s">
        <v>15</v>
      </c>
      <c r="F13035" s="4" t="s">
        <v>15</v>
      </c>
      <c r="G13035" s="4" t="s">
        <v>15</v>
      </c>
      <c r="H13035" s="4" t="s">
        <v>10</v>
      </c>
    </row>
    <row r="13036" spans="1:8">
      <c r="A13036" t="n">
        <v>119003</v>
      </c>
      <c r="B13036" s="54" t="n">
        <v>45</v>
      </c>
      <c r="C13036" s="7" t="n">
        <v>2</v>
      </c>
      <c r="D13036" s="7" t="n">
        <v>3</v>
      </c>
      <c r="E13036" s="7" t="n">
        <v>7.6100001335144</v>
      </c>
      <c r="F13036" s="7" t="n">
        <v>1.32000005245209</v>
      </c>
      <c r="G13036" s="7" t="n">
        <v>7.26999998092651</v>
      </c>
      <c r="H13036" s="7" t="n">
        <v>3000</v>
      </c>
    </row>
    <row r="13037" spans="1:8">
      <c r="A13037" t="s">
        <v>4</v>
      </c>
      <c r="B13037" s="4" t="s">
        <v>5</v>
      </c>
      <c r="C13037" s="4" t="s">
        <v>7</v>
      </c>
      <c r="D13037" s="4" t="s">
        <v>7</v>
      </c>
      <c r="E13037" s="4" t="s">
        <v>15</v>
      </c>
      <c r="F13037" s="4" t="s">
        <v>15</v>
      </c>
      <c r="G13037" s="4" t="s">
        <v>15</v>
      </c>
      <c r="H13037" s="4" t="s">
        <v>10</v>
      </c>
      <c r="I13037" s="4" t="s">
        <v>7</v>
      </c>
    </row>
    <row r="13038" spans="1:8">
      <c r="A13038" t="n">
        <v>119020</v>
      </c>
      <c r="B13038" s="54" t="n">
        <v>45</v>
      </c>
      <c r="C13038" s="7" t="n">
        <v>4</v>
      </c>
      <c r="D13038" s="7" t="n">
        <v>3</v>
      </c>
      <c r="E13038" s="7" t="n">
        <v>1.16999995708466</v>
      </c>
      <c r="F13038" s="7" t="n">
        <v>94.5999984741211</v>
      </c>
      <c r="G13038" s="7" t="n">
        <v>0</v>
      </c>
      <c r="H13038" s="7" t="n">
        <v>0</v>
      </c>
      <c r="I13038" s="7" t="n">
        <v>0</v>
      </c>
    </row>
    <row r="13039" spans="1:8">
      <c r="A13039" t="s">
        <v>4</v>
      </c>
      <c r="B13039" s="4" t="s">
        <v>5</v>
      </c>
      <c r="C13039" s="4" t="s">
        <v>7</v>
      </c>
      <c r="D13039" s="4" t="s">
        <v>7</v>
      </c>
      <c r="E13039" s="4" t="s">
        <v>15</v>
      </c>
      <c r="F13039" s="4" t="s">
        <v>10</v>
      </c>
    </row>
    <row r="13040" spans="1:8">
      <c r="A13040" t="n">
        <v>119038</v>
      </c>
      <c r="B13040" s="54" t="n">
        <v>45</v>
      </c>
      <c r="C13040" s="7" t="n">
        <v>5</v>
      </c>
      <c r="D13040" s="7" t="n">
        <v>3</v>
      </c>
      <c r="E13040" s="7" t="n">
        <v>2.70000004768372</v>
      </c>
      <c r="F13040" s="7" t="n">
        <v>0</v>
      </c>
    </row>
    <row r="13041" spans="1:9">
      <c r="A13041" t="s">
        <v>4</v>
      </c>
      <c r="B13041" s="4" t="s">
        <v>5</v>
      </c>
      <c r="C13041" s="4" t="s">
        <v>7</v>
      </c>
      <c r="D13041" s="4" t="s">
        <v>7</v>
      </c>
      <c r="E13041" s="4" t="s">
        <v>15</v>
      </c>
      <c r="F13041" s="4" t="s">
        <v>10</v>
      </c>
    </row>
    <row r="13042" spans="1:9">
      <c r="A13042" t="n">
        <v>119047</v>
      </c>
      <c r="B13042" s="54" t="n">
        <v>45</v>
      </c>
      <c r="C13042" s="7" t="n">
        <v>11</v>
      </c>
      <c r="D13042" s="7" t="n">
        <v>3</v>
      </c>
      <c r="E13042" s="7" t="n">
        <v>34</v>
      </c>
      <c r="F13042" s="7" t="n">
        <v>0</v>
      </c>
    </row>
    <row r="13043" spans="1:9">
      <c r="A13043" t="s">
        <v>4</v>
      </c>
      <c r="B13043" s="4" t="s">
        <v>5</v>
      </c>
      <c r="C13043" s="4" t="s">
        <v>8</v>
      </c>
      <c r="D13043" s="4" t="s">
        <v>8</v>
      </c>
    </row>
    <row r="13044" spans="1:9">
      <c r="A13044" t="n">
        <v>119056</v>
      </c>
      <c r="B13044" s="70" t="n">
        <v>70</v>
      </c>
      <c r="C13044" s="7" t="s">
        <v>1070</v>
      </c>
      <c r="D13044" s="7" t="s">
        <v>1071</v>
      </c>
    </row>
    <row r="13045" spans="1:9">
      <c r="A13045" t="s">
        <v>4</v>
      </c>
      <c r="B13045" s="4" t="s">
        <v>5</v>
      </c>
      <c r="C13045" s="4" t="s">
        <v>10</v>
      </c>
      <c r="D13045" s="4" t="s">
        <v>15</v>
      </c>
      <c r="E13045" s="4" t="s">
        <v>15</v>
      </c>
      <c r="F13045" s="4" t="s">
        <v>15</v>
      </c>
      <c r="G13045" s="4" t="s">
        <v>15</v>
      </c>
    </row>
    <row r="13046" spans="1:9">
      <c r="A13046" t="n">
        <v>119072</v>
      </c>
      <c r="B13046" s="26" t="n">
        <v>46</v>
      </c>
      <c r="C13046" s="7" t="n">
        <v>0</v>
      </c>
      <c r="D13046" s="7" t="n">
        <v>7.94000005722046</v>
      </c>
      <c r="E13046" s="7" t="n">
        <v>0</v>
      </c>
      <c r="F13046" s="7" t="n">
        <v>7.21000003814697</v>
      </c>
      <c r="G13046" s="7" t="n">
        <v>117.400001525879</v>
      </c>
    </row>
    <row r="13047" spans="1:9">
      <c r="A13047" t="s">
        <v>4</v>
      </c>
      <c r="B13047" s="4" t="s">
        <v>5</v>
      </c>
      <c r="C13047" s="4" t="s">
        <v>10</v>
      </c>
      <c r="D13047" s="4" t="s">
        <v>15</v>
      </c>
      <c r="E13047" s="4" t="s">
        <v>15</v>
      </c>
      <c r="F13047" s="4" t="s">
        <v>15</v>
      </c>
      <c r="G13047" s="4" t="s">
        <v>15</v>
      </c>
    </row>
    <row r="13048" spans="1:9">
      <c r="A13048" t="n">
        <v>119091</v>
      </c>
      <c r="B13048" s="26" t="n">
        <v>46</v>
      </c>
      <c r="C13048" s="7" t="n">
        <v>61491</v>
      </c>
      <c r="D13048" s="7" t="n">
        <v>7.96999979019165</v>
      </c>
      <c r="E13048" s="7" t="n">
        <v>0</v>
      </c>
      <c r="F13048" s="7" t="n">
        <v>7.92000007629395</v>
      </c>
      <c r="G13048" s="7" t="n">
        <v>126.099998474121</v>
      </c>
    </row>
    <row r="13049" spans="1:9">
      <c r="A13049" t="s">
        <v>4</v>
      </c>
      <c r="B13049" s="4" t="s">
        <v>5</v>
      </c>
      <c r="C13049" s="4" t="s">
        <v>10</v>
      </c>
      <c r="D13049" s="4" t="s">
        <v>15</v>
      </c>
      <c r="E13049" s="4" t="s">
        <v>15</v>
      </c>
      <c r="F13049" s="4" t="s">
        <v>15</v>
      </c>
      <c r="G13049" s="4" t="s">
        <v>15</v>
      </c>
    </row>
    <row r="13050" spans="1:9">
      <c r="A13050" t="n">
        <v>119110</v>
      </c>
      <c r="B13050" s="26" t="n">
        <v>46</v>
      </c>
      <c r="C13050" s="7" t="n">
        <v>61492</v>
      </c>
      <c r="D13050" s="7" t="n">
        <v>7.42999982833862</v>
      </c>
      <c r="E13050" s="7" t="n">
        <v>0</v>
      </c>
      <c r="F13050" s="7" t="n">
        <v>6.90000009536743</v>
      </c>
      <c r="G13050" s="7" t="n">
        <v>115.800003051758</v>
      </c>
    </row>
    <row r="13051" spans="1:9">
      <c r="A13051" t="s">
        <v>4</v>
      </c>
      <c r="B13051" s="4" t="s">
        <v>5</v>
      </c>
      <c r="C13051" s="4" t="s">
        <v>10</v>
      </c>
      <c r="D13051" s="4" t="s">
        <v>15</v>
      </c>
      <c r="E13051" s="4" t="s">
        <v>15</v>
      </c>
      <c r="F13051" s="4" t="s">
        <v>15</v>
      </c>
      <c r="G13051" s="4" t="s">
        <v>15</v>
      </c>
    </row>
    <row r="13052" spans="1:9">
      <c r="A13052" t="n">
        <v>119129</v>
      </c>
      <c r="B13052" s="26" t="n">
        <v>46</v>
      </c>
      <c r="C13052" s="7" t="n">
        <v>61493</v>
      </c>
      <c r="D13052" s="7" t="n">
        <v>6.71000003814697</v>
      </c>
      <c r="E13052" s="7" t="n">
        <v>0</v>
      </c>
      <c r="F13052" s="7" t="n">
        <v>7.05000019073486</v>
      </c>
      <c r="G13052" s="7" t="n">
        <v>115.300003051758</v>
      </c>
    </row>
    <row r="13053" spans="1:9">
      <c r="A13053" t="s">
        <v>4</v>
      </c>
      <c r="B13053" s="4" t="s">
        <v>5</v>
      </c>
      <c r="C13053" s="4" t="s">
        <v>10</v>
      </c>
      <c r="D13053" s="4" t="s">
        <v>15</v>
      </c>
      <c r="E13053" s="4" t="s">
        <v>15</v>
      </c>
      <c r="F13053" s="4" t="s">
        <v>15</v>
      </c>
      <c r="G13053" s="4" t="s">
        <v>15</v>
      </c>
    </row>
    <row r="13054" spans="1:9">
      <c r="A13054" t="n">
        <v>119148</v>
      </c>
      <c r="B13054" s="26" t="n">
        <v>46</v>
      </c>
      <c r="C13054" s="7" t="n">
        <v>61494</v>
      </c>
      <c r="D13054" s="7" t="n">
        <v>7.34999990463257</v>
      </c>
      <c r="E13054" s="7" t="n">
        <v>0</v>
      </c>
      <c r="F13054" s="7" t="n">
        <v>8.26000022888184</v>
      </c>
      <c r="G13054" s="7" t="n">
        <v>121</v>
      </c>
    </row>
    <row r="13055" spans="1:9">
      <c r="A13055" t="s">
        <v>4</v>
      </c>
      <c r="B13055" s="4" t="s">
        <v>5</v>
      </c>
      <c r="C13055" s="4" t="s">
        <v>10</v>
      </c>
      <c r="D13055" s="4" t="s">
        <v>15</v>
      </c>
      <c r="E13055" s="4" t="s">
        <v>15</v>
      </c>
      <c r="F13055" s="4" t="s">
        <v>15</v>
      </c>
      <c r="G13055" s="4" t="s">
        <v>15</v>
      </c>
    </row>
    <row r="13056" spans="1:9">
      <c r="A13056" t="n">
        <v>119167</v>
      </c>
      <c r="B13056" s="26" t="n">
        <v>46</v>
      </c>
      <c r="C13056" s="7" t="n">
        <v>61495</v>
      </c>
      <c r="D13056" s="7" t="n">
        <v>6.92000007629395</v>
      </c>
      <c r="E13056" s="7" t="n">
        <v>0</v>
      </c>
      <c r="F13056" s="7" t="n">
        <v>7.67000007629395</v>
      </c>
      <c r="G13056" s="7" t="n">
        <v>121</v>
      </c>
    </row>
    <row r="13057" spans="1:7">
      <c r="A13057" t="s">
        <v>4</v>
      </c>
      <c r="B13057" s="4" t="s">
        <v>5</v>
      </c>
      <c r="C13057" s="4" t="s">
        <v>7</v>
      </c>
      <c r="D13057" s="4" t="s">
        <v>10</v>
      </c>
      <c r="E13057" s="4" t="s">
        <v>8</v>
      </c>
      <c r="F13057" s="4" t="s">
        <v>8</v>
      </c>
      <c r="G13057" s="4" t="s">
        <v>8</v>
      </c>
      <c r="H13057" s="4" t="s">
        <v>8</v>
      </c>
    </row>
    <row r="13058" spans="1:7">
      <c r="A13058" t="n">
        <v>119186</v>
      </c>
      <c r="B13058" s="32" t="n">
        <v>51</v>
      </c>
      <c r="C13058" s="7" t="n">
        <v>3</v>
      </c>
      <c r="D13058" s="7" t="n">
        <v>0</v>
      </c>
      <c r="E13058" s="7" t="s">
        <v>42</v>
      </c>
      <c r="F13058" s="7" t="s">
        <v>83</v>
      </c>
      <c r="G13058" s="7" t="s">
        <v>41</v>
      </c>
      <c r="H13058" s="7" t="s">
        <v>42</v>
      </c>
    </row>
    <row r="13059" spans="1:7">
      <c r="A13059" t="s">
        <v>4</v>
      </c>
      <c r="B13059" s="4" t="s">
        <v>5</v>
      </c>
      <c r="C13059" s="4" t="s">
        <v>7</v>
      </c>
      <c r="D13059" s="4" t="s">
        <v>10</v>
      </c>
      <c r="E13059" s="4" t="s">
        <v>8</v>
      </c>
      <c r="F13059" s="4" t="s">
        <v>8</v>
      </c>
      <c r="G13059" s="4" t="s">
        <v>8</v>
      </c>
      <c r="H13059" s="4" t="s">
        <v>8</v>
      </c>
    </row>
    <row r="13060" spans="1:7">
      <c r="A13060" t="n">
        <v>119199</v>
      </c>
      <c r="B13060" s="32" t="n">
        <v>51</v>
      </c>
      <c r="C13060" s="7" t="n">
        <v>3</v>
      </c>
      <c r="D13060" s="7" t="n">
        <v>61491</v>
      </c>
      <c r="E13060" s="7" t="s">
        <v>42</v>
      </c>
      <c r="F13060" s="7" t="s">
        <v>83</v>
      </c>
      <c r="G13060" s="7" t="s">
        <v>41</v>
      </c>
      <c r="H13060" s="7" t="s">
        <v>42</v>
      </c>
    </row>
    <row r="13061" spans="1:7">
      <c r="A13061" t="s">
        <v>4</v>
      </c>
      <c r="B13061" s="4" t="s">
        <v>5</v>
      </c>
      <c r="C13061" s="4" t="s">
        <v>7</v>
      </c>
      <c r="D13061" s="4" t="s">
        <v>10</v>
      </c>
      <c r="E13061" s="4" t="s">
        <v>8</v>
      </c>
      <c r="F13061" s="4" t="s">
        <v>8</v>
      </c>
      <c r="G13061" s="4" t="s">
        <v>8</v>
      </c>
      <c r="H13061" s="4" t="s">
        <v>8</v>
      </c>
    </row>
    <row r="13062" spans="1:7">
      <c r="A13062" t="n">
        <v>119212</v>
      </c>
      <c r="B13062" s="32" t="n">
        <v>51</v>
      </c>
      <c r="C13062" s="7" t="n">
        <v>3</v>
      </c>
      <c r="D13062" s="7" t="n">
        <v>61492</v>
      </c>
      <c r="E13062" s="7" t="s">
        <v>42</v>
      </c>
      <c r="F13062" s="7" t="s">
        <v>83</v>
      </c>
      <c r="G13062" s="7" t="s">
        <v>41</v>
      </c>
      <c r="H13062" s="7" t="s">
        <v>42</v>
      </c>
    </row>
    <row r="13063" spans="1:7">
      <c r="A13063" t="s">
        <v>4</v>
      </c>
      <c r="B13063" s="4" t="s">
        <v>5</v>
      </c>
      <c r="C13063" s="4" t="s">
        <v>7</v>
      </c>
      <c r="D13063" s="4" t="s">
        <v>10</v>
      </c>
      <c r="E13063" s="4" t="s">
        <v>8</v>
      </c>
      <c r="F13063" s="4" t="s">
        <v>8</v>
      </c>
      <c r="G13063" s="4" t="s">
        <v>8</v>
      </c>
      <c r="H13063" s="4" t="s">
        <v>8</v>
      </c>
    </row>
    <row r="13064" spans="1:7">
      <c r="A13064" t="n">
        <v>119225</v>
      </c>
      <c r="B13064" s="32" t="n">
        <v>51</v>
      </c>
      <c r="C13064" s="7" t="n">
        <v>3</v>
      </c>
      <c r="D13064" s="7" t="n">
        <v>61493</v>
      </c>
      <c r="E13064" s="7" t="s">
        <v>42</v>
      </c>
      <c r="F13064" s="7" t="s">
        <v>83</v>
      </c>
      <c r="G13064" s="7" t="s">
        <v>41</v>
      </c>
      <c r="H13064" s="7" t="s">
        <v>42</v>
      </c>
    </row>
    <row r="13065" spans="1:7">
      <c r="A13065" t="s">
        <v>4</v>
      </c>
      <c r="B13065" s="4" t="s">
        <v>5</v>
      </c>
      <c r="C13065" s="4" t="s">
        <v>7</v>
      </c>
      <c r="D13065" s="4" t="s">
        <v>10</v>
      </c>
      <c r="E13065" s="4" t="s">
        <v>8</v>
      </c>
      <c r="F13065" s="4" t="s">
        <v>8</v>
      </c>
      <c r="G13065" s="4" t="s">
        <v>8</v>
      </c>
      <c r="H13065" s="4" t="s">
        <v>8</v>
      </c>
    </row>
    <row r="13066" spans="1:7">
      <c r="A13066" t="n">
        <v>119238</v>
      </c>
      <c r="B13066" s="32" t="n">
        <v>51</v>
      </c>
      <c r="C13066" s="7" t="n">
        <v>3</v>
      </c>
      <c r="D13066" s="7" t="n">
        <v>61494</v>
      </c>
      <c r="E13066" s="7" t="s">
        <v>42</v>
      </c>
      <c r="F13066" s="7" t="s">
        <v>83</v>
      </c>
      <c r="G13066" s="7" t="s">
        <v>41</v>
      </c>
      <c r="H13066" s="7" t="s">
        <v>42</v>
      </c>
    </row>
    <row r="13067" spans="1:7">
      <c r="A13067" t="s">
        <v>4</v>
      </c>
      <c r="B13067" s="4" t="s">
        <v>5</v>
      </c>
      <c r="C13067" s="4" t="s">
        <v>7</v>
      </c>
      <c r="D13067" s="4" t="s">
        <v>10</v>
      </c>
      <c r="E13067" s="4" t="s">
        <v>8</v>
      </c>
      <c r="F13067" s="4" t="s">
        <v>8</v>
      </c>
      <c r="G13067" s="4" t="s">
        <v>8</v>
      </c>
      <c r="H13067" s="4" t="s">
        <v>8</v>
      </c>
    </row>
    <row r="13068" spans="1:7">
      <c r="A13068" t="n">
        <v>119251</v>
      </c>
      <c r="B13068" s="32" t="n">
        <v>51</v>
      </c>
      <c r="C13068" s="7" t="n">
        <v>3</v>
      </c>
      <c r="D13068" s="7" t="n">
        <v>61495</v>
      </c>
      <c r="E13068" s="7" t="s">
        <v>42</v>
      </c>
      <c r="F13068" s="7" t="s">
        <v>83</v>
      </c>
      <c r="G13068" s="7" t="s">
        <v>41</v>
      </c>
      <c r="H13068" s="7" t="s">
        <v>42</v>
      </c>
    </row>
    <row r="13069" spans="1:7">
      <c r="A13069" t="s">
        <v>4</v>
      </c>
      <c r="B13069" s="4" t="s">
        <v>5</v>
      </c>
      <c r="C13069" s="4" t="s">
        <v>7</v>
      </c>
      <c r="D13069" s="4" t="s">
        <v>10</v>
      </c>
      <c r="E13069" s="4" t="s">
        <v>15</v>
      </c>
    </row>
    <row r="13070" spans="1:7">
      <c r="A13070" t="n">
        <v>119264</v>
      </c>
      <c r="B13070" s="41" t="n">
        <v>58</v>
      </c>
      <c r="C13070" s="7" t="n">
        <v>100</v>
      </c>
      <c r="D13070" s="7" t="n">
        <v>1000</v>
      </c>
      <c r="E13070" s="7" t="n">
        <v>1</v>
      </c>
    </row>
    <row r="13071" spans="1:7">
      <c r="A13071" t="s">
        <v>4</v>
      </c>
      <c r="B13071" s="4" t="s">
        <v>5</v>
      </c>
      <c r="C13071" s="4" t="s">
        <v>10</v>
      </c>
    </row>
    <row r="13072" spans="1:7">
      <c r="A13072" t="n">
        <v>119272</v>
      </c>
      <c r="B13072" s="27" t="n">
        <v>16</v>
      </c>
      <c r="C13072" s="7" t="n">
        <v>3000</v>
      </c>
    </row>
    <row r="13073" spans="1:8">
      <c r="A13073" t="s">
        <v>4</v>
      </c>
      <c r="B13073" s="4" t="s">
        <v>5</v>
      </c>
      <c r="C13073" s="4" t="s">
        <v>7</v>
      </c>
      <c r="D13073" s="4" t="s">
        <v>10</v>
      </c>
      <c r="E13073" s="4" t="s">
        <v>8</v>
      </c>
    </row>
    <row r="13074" spans="1:8">
      <c r="A13074" t="n">
        <v>119275</v>
      </c>
      <c r="B13074" s="32" t="n">
        <v>51</v>
      </c>
      <c r="C13074" s="7" t="n">
        <v>4</v>
      </c>
      <c r="D13074" s="7" t="n">
        <v>0</v>
      </c>
      <c r="E13074" s="7" t="s">
        <v>125</v>
      </c>
    </row>
    <row r="13075" spans="1:8">
      <c r="A13075" t="s">
        <v>4</v>
      </c>
      <c r="B13075" s="4" t="s">
        <v>5</v>
      </c>
      <c r="C13075" s="4" t="s">
        <v>10</v>
      </c>
    </row>
    <row r="13076" spans="1:8">
      <c r="A13076" t="n">
        <v>119289</v>
      </c>
      <c r="B13076" s="27" t="n">
        <v>16</v>
      </c>
      <c r="C13076" s="7" t="n">
        <v>0</v>
      </c>
    </row>
    <row r="13077" spans="1:8">
      <c r="A13077" t="s">
        <v>4</v>
      </c>
      <c r="B13077" s="4" t="s">
        <v>5</v>
      </c>
      <c r="C13077" s="4" t="s">
        <v>10</v>
      </c>
      <c r="D13077" s="4" t="s">
        <v>7</v>
      </c>
      <c r="E13077" s="4" t="s">
        <v>16</v>
      </c>
      <c r="F13077" s="4" t="s">
        <v>59</v>
      </c>
      <c r="G13077" s="4" t="s">
        <v>7</v>
      </c>
      <c r="H13077" s="4" t="s">
        <v>7</v>
      </c>
    </row>
    <row r="13078" spans="1:8">
      <c r="A13078" t="n">
        <v>119292</v>
      </c>
      <c r="B13078" s="37" t="n">
        <v>26</v>
      </c>
      <c r="C13078" s="7" t="n">
        <v>0</v>
      </c>
      <c r="D13078" s="7" t="n">
        <v>17</v>
      </c>
      <c r="E13078" s="7" t="n">
        <v>60963</v>
      </c>
      <c r="F13078" s="7" t="s">
        <v>1072</v>
      </c>
      <c r="G13078" s="7" t="n">
        <v>2</v>
      </c>
      <c r="H13078" s="7" t="n">
        <v>0</v>
      </c>
    </row>
    <row r="13079" spans="1:8">
      <c r="A13079" t="s">
        <v>4</v>
      </c>
      <c r="B13079" s="4" t="s">
        <v>5</v>
      </c>
    </row>
    <row r="13080" spans="1:8">
      <c r="A13080" t="n">
        <v>119333</v>
      </c>
      <c r="B13080" s="38" t="n">
        <v>28</v>
      </c>
    </row>
    <row r="13081" spans="1:8">
      <c r="A13081" t="s">
        <v>4</v>
      </c>
      <c r="B13081" s="4" t="s">
        <v>5</v>
      </c>
      <c r="C13081" s="4" t="s">
        <v>10</v>
      </c>
      <c r="D13081" s="4" t="s">
        <v>7</v>
      </c>
    </row>
    <row r="13082" spans="1:8">
      <c r="A13082" t="n">
        <v>119334</v>
      </c>
      <c r="B13082" s="40" t="n">
        <v>89</v>
      </c>
      <c r="C13082" s="7" t="n">
        <v>65533</v>
      </c>
      <c r="D13082" s="7" t="n">
        <v>1</v>
      </c>
    </row>
    <row r="13083" spans="1:8">
      <c r="A13083" t="s">
        <v>4</v>
      </c>
      <c r="B13083" s="4" t="s">
        <v>5</v>
      </c>
      <c r="C13083" s="4" t="s">
        <v>7</v>
      </c>
      <c r="D13083" s="4" t="s">
        <v>10</v>
      </c>
      <c r="E13083" s="4" t="s">
        <v>10</v>
      </c>
      <c r="F13083" s="4" t="s">
        <v>7</v>
      </c>
    </row>
    <row r="13084" spans="1:8">
      <c r="A13084" t="n">
        <v>119338</v>
      </c>
      <c r="B13084" s="42" t="n">
        <v>25</v>
      </c>
      <c r="C13084" s="7" t="n">
        <v>1</v>
      </c>
      <c r="D13084" s="7" t="n">
        <v>65535</v>
      </c>
      <c r="E13084" s="7" t="n">
        <v>65535</v>
      </c>
      <c r="F13084" s="7" t="n">
        <v>0</v>
      </c>
    </row>
    <row r="13085" spans="1:8">
      <c r="A13085" t="s">
        <v>4</v>
      </c>
      <c r="B13085" s="4" t="s">
        <v>5</v>
      </c>
      <c r="C13085" s="4" t="s">
        <v>7</v>
      </c>
      <c r="D13085" s="4" t="s">
        <v>10</v>
      </c>
      <c r="E13085" s="4" t="s">
        <v>10</v>
      </c>
      <c r="F13085" s="4" t="s">
        <v>7</v>
      </c>
    </row>
    <row r="13086" spans="1:8">
      <c r="A13086" t="n">
        <v>119345</v>
      </c>
      <c r="B13086" s="42" t="n">
        <v>25</v>
      </c>
      <c r="C13086" s="7" t="n">
        <v>1</v>
      </c>
      <c r="D13086" s="7" t="n">
        <v>260</v>
      </c>
      <c r="E13086" s="7" t="n">
        <v>640</v>
      </c>
      <c r="F13086" s="7" t="n">
        <v>2</v>
      </c>
    </row>
    <row r="13087" spans="1:8">
      <c r="A13087" t="s">
        <v>4</v>
      </c>
      <c r="B13087" s="4" t="s">
        <v>5</v>
      </c>
      <c r="C13087" s="4" t="s">
        <v>7</v>
      </c>
      <c r="D13087" s="4" t="s">
        <v>10</v>
      </c>
      <c r="E13087" s="4" t="s">
        <v>8</v>
      </c>
    </row>
    <row r="13088" spans="1:8">
      <c r="A13088" t="n">
        <v>119352</v>
      </c>
      <c r="B13088" s="32" t="n">
        <v>51</v>
      </c>
      <c r="C13088" s="7" t="n">
        <v>4</v>
      </c>
      <c r="D13088" s="7" t="n">
        <v>5703</v>
      </c>
      <c r="E13088" s="7" t="s">
        <v>351</v>
      </c>
    </row>
    <row r="13089" spans="1:8">
      <c r="A13089" t="s">
        <v>4</v>
      </c>
      <c r="B13089" s="4" t="s">
        <v>5</v>
      </c>
      <c r="C13089" s="4" t="s">
        <v>10</v>
      </c>
    </row>
    <row r="13090" spans="1:8">
      <c r="A13090" t="n">
        <v>119365</v>
      </c>
      <c r="B13090" s="27" t="n">
        <v>16</v>
      </c>
      <c r="C13090" s="7" t="n">
        <v>0</v>
      </c>
    </row>
    <row r="13091" spans="1:8">
      <c r="A13091" t="s">
        <v>4</v>
      </c>
      <c r="B13091" s="4" t="s">
        <v>5</v>
      </c>
      <c r="C13091" s="4" t="s">
        <v>10</v>
      </c>
      <c r="D13091" s="4" t="s">
        <v>7</v>
      </c>
      <c r="E13091" s="4" t="s">
        <v>16</v>
      </c>
      <c r="F13091" s="4" t="s">
        <v>59</v>
      </c>
      <c r="G13091" s="4" t="s">
        <v>7</v>
      </c>
      <c r="H13091" s="4" t="s">
        <v>7</v>
      </c>
    </row>
    <row r="13092" spans="1:8">
      <c r="A13092" t="n">
        <v>119368</v>
      </c>
      <c r="B13092" s="37" t="n">
        <v>26</v>
      </c>
      <c r="C13092" s="7" t="n">
        <v>5703</v>
      </c>
      <c r="D13092" s="7" t="n">
        <v>17</v>
      </c>
      <c r="E13092" s="7" t="n">
        <v>60964</v>
      </c>
      <c r="F13092" s="7" t="s">
        <v>1073</v>
      </c>
      <c r="G13092" s="7" t="n">
        <v>2</v>
      </c>
      <c r="H13092" s="7" t="n">
        <v>0</v>
      </c>
    </row>
    <row r="13093" spans="1:8">
      <c r="A13093" t="s">
        <v>4</v>
      </c>
      <c r="B13093" s="4" t="s">
        <v>5</v>
      </c>
    </row>
    <row r="13094" spans="1:8">
      <c r="A13094" t="n">
        <v>119423</v>
      </c>
      <c r="B13094" s="38" t="n">
        <v>28</v>
      </c>
    </row>
    <row r="13095" spans="1:8">
      <c r="A13095" t="s">
        <v>4</v>
      </c>
      <c r="B13095" s="4" t="s">
        <v>5</v>
      </c>
      <c r="C13095" s="4" t="s">
        <v>7</v>
      </c>
      <c r="D13095" s="4" t="s">
        <v>10</v>
      </c>
      <c r="E13095" s="4" t="s">
        <v>10</v>
      </c>
      <c r="F13095" s="4" t="s">
        <v>7</v>
      </c>
    </row>
    <row r="13096" spans="1:8">
      <c r="A13096" t="n">
        <v>119424</v>
      </c>
      <c r="B13096" s="42" t="n">
        <v>25</v>
      </c>
      <c r="C13096" s="7" t="n">
        <v>1</v>
      </c>
      <c r="D13096" s="7" t="n">
        <v>60</v>
      </c>
      <c r="E13096" s="7" t="n">
        <v>640</v>
      </c>
      <c r="F13096" s="7" t="n">
        <v>2</v>
      </c>
    </row>
    <row r="13097" spans="1:8">
      <c r="A13097" t="s">
        <v>4</v>
      </c>
      <c r="B13097" s="4" t="s">
        <v>5</v>
      </c>
      <c r="C13097" s="4" t="s">
        <v>7</v>
      </c>
      <c r="D13097" s="4" t="s">
        <v>10</v>
      </c>
      <c r="E13097" s="4" t="s">
        <v>8</v>
      </c>
    </row>
    <row r="13098" spans="1:8">
      <c r="A13098" t="n">
        <v>119431</v>
      </c>
      <c r="B13098" s="32" t="n">
        <v>51</v>
      </c>
      <c r="C13098" s="7" t="n">
        <v>4</v>
      </c>
      <c r="D13098" s="7" t="n">
        <v>5704</v>
      </c>
      <c r="E13098" s="7" t="s">
        <v>433</v>
      </c>
    </row>
    <row r="13099" spans="1:8">
      <c r="A13099" t="s">
        <v>4</v>
      </c>
      <c r="B13099" s="4" t="s">
        <v>5</v>
      </c>
      <c r="C13099" s="4" t="s">
        <v>10</v>
      </c>
    </row>
    <row r="13100" spans="1:8">
      <c r="A13100" t="n">
        <v>119445</v>
      </c>
      <c r="B13100" s="27" t="n">
        <v>16</v>
      </c>
      <c r="C13100" s="7" t="n">
        <v>0</v>
      </c>
    </row>
    <row r="13101" spans="1:8">
      <c r="A13101" t="s">
        <v>4</v>
      </c>
      <c r="B13101" s="4" t="s">
        <v>5</v>
      </c>
      <c r="C13101" s="4" t="s">
        <v>10</v>
      </c>
      <c r="D13101" s="4" t="s">
        <v>7</v>
      </c>
      <c r="E13101" s="4" t="s">
        <v>16</v>
      </c>
      <c r="F13101" s="4" t="s">
        <v>59</v>
      </c>
      <c r="G13101" s="4" t="s">
        <v>7</v>
      </c>
      <c r="H13101" s="4" t="s">
        <v>7</v>
      </c>
    </row>
    <row r="13102" spans="1:8">
      <c r="A13102" t="n">
        <v>119448</v>
      </c>
      <c r="B13102" s="37" t="n">
        <v>26</v>
      </c>
      <c r="C13102" s="7" t="n">
        <v>5704</v>
      </c>
      <c r="D13102" s="7" t="n">
        <v>17</v>
      </c>
      <c r="E13102" s="7" t="n">
        <v>60965</v>
      </c>
      <c r="F13102" s="7" t="s">
        <v>1074</v>
      </c>
      <c r="G13102" s="7" t="n">
        <v>2</v>
      </c>
      <c r="H13102" s="7" t="n">
        <v>0</v>
      </c>
    </row>
    <row r="13103" spans="1:8">
      <c r="A13103" t="s">
        <v>4</v>
      </c>
      <c r="B13103" s="4" t="s">
        <v>5</v>
      </c>
    </row>
    <row r="13104" spans="1:8">
      <c r="A13104" t="n">
        <v>119533</v>
      </c>
      <c r="B13104" s="38" t="n">
        <v>28</v>
      </c>
    </row>
    <row r="13105" spans="1:8">
      <c r="A13105" t="s">
        <v>4</v>
      </c>
      <c r="B13105" s="4" t="s">
        <v>5</v>
      </c>
      <c r="C13105" s="4" t="s">
        <v>10</v>
      </c>
      <c r="D13105" s="4" t="s">
        <v>7</v>
      </c>
    </row>
    <row r="13106" spans="1:8">
      <c r="A13106" t="n">
        <v>119534</v>
      </c>
      <c r="B13106" s="40" t="n">
        <v>89</v>
      </c>
      <c r="C13106" s="7" t="n">
        <v>65533</v>
      </c>
      <c r="D13106" s="7" t="n">
        <v>1</v>
      </c>
    </row>
    <row r="13107" spans="1:8">
      <c r="A13107" t="s">
        <v>4</v>
      </c>
      <c r="B13107" s="4" t="s">
        <v>5</v>
      </c>
      <c r="C13107" s="4" t="s">
        <v>10</v>
      </c>
    </row>
    <row r="13108" spans="1:8">
      <c r="A13108" t="n">
        <v>119538</v>
      </c>
      <c r="B13108" s="27" t="n">
        <v>16</v>
      </c>
      <c r="C13108" s="7" t="n">
        <v>200</v>
      </c>
    </row>
    <row r="13109" spans="1:8">
      <c r="A13109" t="s">
        <v>4</v>
      </c>
      <c r="B13109" s="4" t="s">
        <v>5</v>
      </c>
      <c r="C13109" s="4" t="s">
        <v>8</v>
      </c>
      <c r="D13109" s="4" t="s">
        <v>10</v>
      </c>
    </row>
    <row r="13110" spans="1:8">
      <c r="A13110" t="n">
        <v>119541</v>
      </c>
      <c r="B13110" s="84" t="n">
        <v>29</v>
      </c>
      <c r="C13110" s="7" t="s">
        <v>1075</v>
      </c>
      <c r="D13110" s="7" t="n">
        <v>65533</v>
      </c>
    </row>
    <row r="13111" spans="1:8">
      <c r="A13111" t="s">
        <v>4</v>
      </c>
      <c r="B13111" s="4" t="s">
        <v>5</v>
      </c>
      <c r="C13111" s="4" t="s">
        <v>7</v>
      </c>
      <c r="D13111" s="4" t="s">
        <v>10</v>
      </c>
      <c r="E13111" s="4" t="s">
        <v>8</v>
      </c>
      <c r="F13111" s="4" t="s">
        <v>8</v>
      </c>
      <c r="G13111" s="4" t="s">
        <v>8</v>
      </c>
      <c r="H13111" s="4" t="s">
        <v>8</v>
      </c>
    </row>
    <row r="13112" spans="1:8">
      <c r="A13112" t="n">
        <v>119553</v>
      </c>
      <c r="B13112" s="32" t="n">
        <v>51</v>
      </c>
      <c r="C13112" s="7" t="n">
        <v>3</v>
      </c>
      <c r="D13112" s="7" t="n">
        <v>0</v>
      </c>
      <c r="E13112" s="7" t="s">
        <v>1076</v>
      </c>
      <c r="F13112" s="7" t="s">
        <v>1077</v>
      </c>
      <c r="G13112" s="7" t="s">
        <v>41</v>
      </c>
      <c r="H13112" s="7" t="s">
        <v>42</v>
      </c>
    </row>
    <row r="13113" spans="1:8">
      <c r="A13113" t="s">
        <v>4</v>
      </c>
      <c r="B13113" s="4" t="s">
        <v>5</v>
      </c>
      <c r="C13113" s="4" t="s">
        <v>7</v>
      </c>
      <c r="D13113" s="4" t="s">
        <v>10</v>
      </c>
      <c r="E13113" s="4" t="s">
        <v>8</v>
      </c>
      <c r="F13113" s="4" t="s">
        <v>8</v>
      </c>
      <c r="G13113" s="4" t="s">
        <v>8</v>
      </c>
      <c r="H13113" s="4" t="s">
        <v>8</v>
      </c>
    </row>
    <row r="13114" spans="1:8">
      <c r="A13114" t="n">
        <v>119575</v>
      </c>
      <c r="B13114" s="32" t="n">
        <v>51</v>
      </c>
      <c r="C13114" s="7" t="n">
        <v>3</v>
      </c>
      <c r="D13114" s="7" t="n">
        <v>61491</v>
      </c>
      <c r="E13114" s="7" t="s">
        <v>1076</v>
      </c>
      <c r="F13114" s="7" t="s">
        <v>1077</v>
      </c>
      <c r="G13114" s="7" t="s">
        <v>41</v>
      </c>
      <c r="H13114" s="7" t="s">
        <v>42</v>
      </c>
    </row>
    <row r="13115" spans="1:8">
      <c r="A13115" t="s">
        <v>4</v>
      </c>
      <c r="B13115" s="4" t="s">
        <v>5</v>
      </c>
      <c r="C13115" s="4" t="s">
        <v>7</v>
      </c>
      <c r="D13115" s="4" t="s">
        <v>10</v>
      </c>
      <c r="E13115" s="4" t="s">
        <v>8</v>
      </c>
      <c r="F13115" s="4" t="s">
        <v>8</v>
      </c>
      <c r="G13115" s="4" t="s">
        <v>8</v>
      </c>
      <c r="H13115" s="4" t="s">
        <v>8</v>
      </c>
    </row>
    <row r="13116" spans="1:8">
      <c r="A13116" t="n">
        <v>119597</v>
      </c>
      <c r="B13116" s="32" t="n">
        <v>51</v>
      </c>
      <c r="C13116" s="7" t="n">
        <v>3</v>
      </c>
      <c r="D13116" s="7" t="n">
        <v>61492</v>
      </c>
      <c r="E13116" s="7" t="s">
        <v>1076</v>
      </c>
      <c r="F13116" s="7" t="s">
        <v>1077</v>
      </c>
      <c r="G13116" s="7" t="s">
        <v>41</v>
      </c>
      <c r="H13116" s="7" t="s">
        <v>42</v>
      </c>
    </row>
    <row r="13117" spans="1:8">
      <c r="A13117" t="s">
        <v>4</v>
      </c>
      <c r="B13117" s="4" t="s">
        <v>5</v>
      </c>
      <c r="C13117" s="4" t="s">
        <v>7</v>
      </c>
      <c r="D13117" s="4" t="s">
        <v>10</v>
      </c>
      <c r="E13117" s="4" t="s">
        <v>8</v>
      </c>
      <c r="F13117" s="4" t="s">
        <v>8</v>
      </c>
      <c r="G13117" s="4" t="s">
        <v>8</v>
      </c>
      <c r="H13117" s="4" t="s">
        <v>8</v>
      </c>
    </row>
    <row r="13118" spans="1:8">
      <c r="A13118" t="n">
        <v>119619</v>
      </c>
      <c r="B13118" s="32" t="n">
        <v>51</v>
      </c>
      <c r="C13118" s="7" t="n">
        <v>3</v>
      </c>
      <c r="D13118" s="7" t="n">
        <v>61493</v>
      </c>
      <c r="E13118" s="7" t="s">
        <v>1076</v>
      </c>
      <c r="F13118" s="7" t="s">
        <v>1077</v>
      </c>
      <c r="G13118" s="7" t="s">
        <v>41</v>
      </c>
      <c r="H13118" s="7" t="s">
        <v>42</v>
      </c>
    </row>
    <row r="13119" spans="1:8">
      <c r="A13119" t="s">
        <v>4</v>
      </c>
      <c r="B13119" s="4" t="s">
        <v>5</v>
      </c>
      <c r="C13119" s="4" t="s">
        <v>7</v>
      </c>
      <c r="D13119" s="4" t="s">
        <v>10</v>
      </c>
      <c r="E13119" s="4" t="s">
        <v>8</v>
      </c>
      <c r="F13119" s="4" t="s">
        <v>8</v>
      </c>
      <c r="G13119" s="4" t="s">
        <v>8</v>
      </c>
      <c r="H13119" s="4" t="s">
        <v>8</v>
      </c>
    </row>
    <row r="13120" spans="1:8">
      <c r="A13120" t="n">
        <v>119641</v>
      </c>
      <c r="B13120" s="32" t="n">
        <v>51</v>
      </c>
      <c r="C13120" s="7" t="n">
        <v>3</v>
      </c>
      <c r="D13120" s="7" t="n">
        <v>61494</v>
      </c>
      <c r="E13120" s="7" t="s">
        <v>1076</v>
      </c>
      <c r="F13120" s="7" t="s">
        <v>1077</v>
      </c>
      <c r="G13120" s="7" t="s">
        <v>41</v>
      </c>
      <c r="H13120" s="7" t="s">
        <v>42</v>
      </c>
    </row>
    <row r="13121" spans="1:8">
      <c r="A13121" t="s">
        <v>4</v>
      </c>
      <c r="B13121" s="4" t="s">
        <v>5</v>
      </c>
      <c r="C13121" s="4" t="s">
        <v>7</v>
      </c>
      <c r="D13121" s="4" t="s">
        <v>10</v>
      </c>
      <c r="E13121" s="4" t="s">
        <v>8</v>
      </c>
      <c r="F13121" s="4" t="s">
        <v>8</v>
      </c>
      <c r="G13121" s="4" t="s">
        <v>8</v>
      </c>
      <c r="H13121" s="4" t="s">
        <v>8</v>
      </c>
    </row>
    <row r="13122" spans="1:8">
      <c r="A13122" t="n">
        <v>119663</v>
      </c>
      <c r="B13122" s="32" t="n">
        <v>51</v>
      </c>
      <c r="C13122" s="7" t="n">
        <v>3</v>
      </c>
      <c r="D13122" s="7" t="n">
        <v>61495</v>
      </c>
      <c r="E13122" s="7" t="s">
        <v>1076</v>
      </c>
      <c r="F13122" s="7" t="s">
        <v>1077</v>
      </c>
      <c r="G13122" s="7" t="s">
        <v>41</v>
      </c>
      <c r="H13122" s="7" t="s">
        <v>42</v>
      </c>
    </row>
    <row r="13123" spans="1:8">
      <c r="A13123" t="s">
        <v>4</v>
      </c>
      <c r="B13123" s="4" t="s">
        <v>5</v>
      </c>
      <c r="C13123" s="4" t="s">
        <v>7</v>
      </c>
      <c r="D13123" s="4" t="s">
        <v>15</v>
      </c>
      <c r="E13123" s="4" t="s">
        <v>15</v>
      </c>
      <c r="F13123" s="4" t="s">
        <v>15</v>
      </c>
    </row>
    <row r="13124" spans="1:8">
      <c r="A13124" t="n">
        <v>119685</v>
      </c>
      <c r="B13124" s="54" t="n">
        <v>45</v>
      </c>
      <c r="C13124" s="7" t="n">
        <v>9</v>
      </c>
      <c r="D13124" s="7" t="n">
        <v>0.00999999977648258</v>
      </c>
      <c r="E13124" s="7" t="n">
        <v>0.00999999977648258</v>
      </c>
      <c r="F13124" s="7" t="n">
        <v>0.25</v>
      </c>
    </row>
    <row r="13125" spans="1:8">
      <c r="A13125" t="s">
        <v>4</v>
      </c>
      <c r="B13125" s="4" t="s">
        <v>5</v>
      </c>
      <c r="C13125" s="4" t="s">
        <v>7</v>
      </c>
      <c r="D13125" s="4" t="s">
        <v>10</v>
      </c>
      <c r="E13125" s="4" t="s">
        <v>10</v>
      </c>
      <c r="F13125" s="4" t="s">
        <v>7</v>
      </c>
    </row>
    <row r="13126" spans="1:8">
      <c r="A13126" t="n">
        <v>119699</v>
      </c>
      <c r="B13126" s="42" t="n">
        <v>25</v>
      </c>
      <c r="C13126" s="7" t="n">
        <v>1</v>
      </c>
      <c r="D13126" s="7" t="n">
        <v>65535</v>
      </c>
      <c r="E13126" s="7" t="n">
        <v>50</v>
      </c>
      <c r="F13126" s="7" t="n">
        <v>5</v>
      </c>
    </row>
    <row r="13127" spans="1:8">
      <c r="A13127" t="s">
        <v>4</v>
      </c>
      <c r="B13127" s="4" t="s">
        <v>5</v>
      </c>
      <c r="C13127" s="4" t="s">
        <v>7</v>
      </c>
      <c r="D13127" s="4" t="s">
        <v>10</v>
      </c>
      <c r="E13127" s="4" t="s">
        <v>8</v>
      </c>
    </row>
    <row r="13128" spans="1:8">
      <c r="A13128" t="n">
        <v>119706</v>
      </c>
      <c r="B13128" s="32" t="n">
        <v>51</v>
      </c>
      <c r="C13128" s="7" t="n">
        <v>4</v>
      </c>
      <c r="D13128" s="7" t="n">
        <v>0</v>
      </c>
      <c r="E13128" s="7" t="s">
        <v>20</v>
      </c>
    </row>
    <row r="13129" spans="1:8">
      <c r="A13129" t="s">
        <v>4</v>
      </c>
      <c r="B13129" s="4" t="s">
        <v>5</v>
      </c>
      <c r="C13129" s="4" t="s">
        <v>10</v>
      </c>
    </row>
    <row r="13130" spans="1:8">
      <c r="A13130" t="n">
        <v>119711</v>
      </c>
      <c r="B13130" s="27" t="n">
        <v>16</v>
      </c>
      <c r="C13130" s="7" t="n">
        <v>0</v>
      </c>
    </row>
    <row r="13131" spans="1:8">
      <c r="A13131" t="s">
        <v>4</v>
      </c>
      <c r="B13131" s="4" t="s">
        <v>5</v>
      </c>
      <c r="C13131" s="4" t="s">
        <v>10</v>
      </c>
      <c r="D13131" s="4" t="s">
        <v>7</v>
      </c>
      <c r="E13131" s="4" t="s">
        <v>16</v>
      </c>
      <c r="F13131" s="4" t="s">
        <v>59</v>
      </c>
      <c r="G13131" s="4" t="s">
        <v>7</v>
      </c>
      <c r="H13131" s="4" t="s">
        <v>7</v>
      </c>
    </row>
    <row r="13132" spans="1:8">
      <c r="A13132" t="n">
        <v>119714</v>
      </c>
      <c r="B13132" s="37" t="n">
        <v>26</v>
      </c>
      <c r="C13132" s="7" t="n">
        <v>0</v>
      </c>
      <c r="D13132" s="7" t="n">
        <v>17</v>
      </c>
      <c r="E13132" s="7" t="n">
        <v>60966</v>
      </c>
      <c r="F13132" s="7" t="s">
        <v>1078</v>
      </c>
      <c r="G13132" s="7" t="n">
        <v>2</v>
      </c>
      <c r="H13132" s="7" t="n">
        <v>0</v>
      </c>
    </row>
    <row r="13133" spans="1:8">
      <c r="A13133" t="s">
        <v>4</v>
      </c>
      <c r="B13133" s="4" t="s">
        <v>5</v>
      </c>
    </row>
    <row r="13134" spans="1:8">
      <c r="A13134" t="n">
        <v>119738</v>
      </c>
      <c r="B13134" s="38" t="n">
        <v>28</v>
      </c>
    </row>
    <row r="13135" spans="1:8">
      <c r="A13135" t="s">
        <v>4</v>
      </c>
      <c r="B13135" s="4" t="s">
        <v>5</v>
      </c>
      <c r="C13135" s="4" t="s">
        <v>10</v>
      </c>
      <c r="D13135" s="4" t="s">
        <v>7</v>
      </c>
    </row>
    <row r="13136" spans="1:8">
      <c r="A13136" t="n">
        <v>119739</v>
      </c>
      <c r="B13136" s="40" t="n">
        <v>89</v>
      </c>
      <c r="C13136" s="7" t="n">
        <v>65533</v>
      </c>
      <c r="D13136" s="7" t="n">
        <v>1</v>
      </c>
    </row>
    <row r="13137" spans="1:8">
      <c r="A13137" t="s">
        <v>4</v>
      </c>
      <c r="B13137" s="4" t="s">
        <v>5</v>
      </c>
      <c r="C13137" s="4" t="s">
        <v>7</v>
      </c>
      <c r="D13137" s="4" t="s">
        <v>10</v>
      </c>
      <c r="E13137" s="4" t="s">
        <v>10</v>
      </c>
      <c r="F13137" s="4" t="s">
        <v>7</v>
      </c>
    </row>
    <row r="13138" spans="1:8">
      <c r="A13138" t="n">
        <v>119743</v>
      </c>
      <c r="B13138" s="42" t="n">
        <v>25</v>
      </c>
      <c r="C13138" s="7" t="n">
        <v>1</v>
      </c>
      <c r="D13138" s="7" t="n">
        <v>65535</v>
      </c>
      <c r="E13138" s="7" t="n">
        <v>65535</v>
      </c>
      <c r="F13138" s="7" t="n">
        <v>0</v>
      </c>
    </row>
    <row r="13139" spans="1:8">
      <c r="A13139" t="s">
        <v>4</v>
      </c>
      <c r="B13139" s="4" t="s">
        <v>5</v>
      </c>
      <c r="C13139" s="4" t="s">
        <v>8</v>
      </c>
      <c r="D13139" s="4" t="s">
        <v>10</v>
      </c>
    </row>
    <row r="13140" spans="1:8">
      <c r="A13140" t="n">
        <v>119750</v>
      </c>
      <c r="B13140" s="84" t="n">
        <v>29</v>
      </c>
      <c r="C13140" s="7" t="s">
        <v>20</v>
      </c>
      <c r="D13140" s="7" t="n">
        <v>65533</v>
      </c>
    </row>
    <row r="13141" spans="1:8">
      <c r="A13141" t="s">
        <v>4</v>
      </c>
      <c r="B13141" s="4" t="s">
        <v>5</v>
      </c>
      <c r="C13141" s="4" t="s">
        <v>10</v>
      </c>
    </row>
    <row r="13142" spans="1:8">
      <c r="A13142" t="n">
        <v>119754</v>
      </c>
      <c r="B13142" s="27" t="n">
        <v>16</v>
      </c>
      <c r="C13142" s="7" t="n">
        <v>300</v>
      </c>
    </row>
    <row r="13143" spans="1:8">
      <c r="A13143" t="s">
        <v>4</v>
      </c>
      <c r="B13143" s="4" t="s">
        <v>5</v>
      </c>
      <c r="C13143" s="4" t="s">
        <v>7</v>
      </c>
      <c r="D13143" s="4" t="s">
        <v>7</v>
      </c>
      <c r="E13143" s="4" t="s">
        <v>15</v>
      </c>
      <c r="F13143" s="4" t="s">
        <v>10</v>
      </c>
    </row>
    <row r="13144" spans="1:8">
      <c r="A13144" t="n">
        <v>119757</v>
      </c>
      <c r="B13144" s="54" t="n">
        <v>45</v>
      </c>
      <c r="C13144" s="7" t="n">
        <v>5</v>
      </c>
      <c r="D13144" s="7" t="n">
        <v>3</v>
      </c>
      <c r="E13144" s="7" t="n">
        <v>3.59999990463257</v>
      </c>
      <c r="F13144" s="7" t="n">
        <v>6000</v>
      </c>
    </row>
    <row r="13145" spans="1:8">
      <c r="A13145" t="s">
        <v>4</v>
      </c>
      <c r="B13145" s="4" t="s">
        <v>5</v>
      </c>
      <c r="C13145" s="4" t="s">
        <v>10</v>
      </c>
      <c r="D13145" s="4" t="s">
        <v>7</v>
      </c>
      <c r="E13145" s="4" t="s">
        <v>7</v>
      </c>
      <c r="F13145" s="4" t="s">
        <v>8</v>
      </c>
    </row>
    <row r="13146" spans="1:8">
      <c r="A13146" t="n">
        <v>119766</v>
      </c>
      <c r="B13146" s="23" t="n">
        <v>20</v>
      </c>
      <c r="C13146" s="7" t="n">
        <v>61493</v>
      </c>
      <c r="D13146" s="7" t="n">
        <v>2</v>
      </c>
      <c r="E13146" s="7" t="n">
        <v>11</v>
      </c>
      <c r="F13146" s="7" t="s">
        <v>1079</v>
      </c>
    </row>
    <row r="13147" spans="1:8">
      <c r="A13147" t="s">
        <v>4</v>
      </c>
      <c r="B13147" s="4" t="s">
        <v>5</v>
      </c>
      <c r="C13147" s="4" t="s">
        <v>10</v>
      </c>
    </row>
    <row r="13148" spans="1:8">
      <c r="A13148" t="n">
        <v>119797</v>
      </c>
      <c r="B13148" s="27" t="n">
        <v>16</v>
      </c>
      <c r="C13148" s="7" t="n">
        <v>500</v>
      </c>
    </row>
    <row r="13149" spans="1:8">
      <c r="A13149" t="s">
        <v>4</v>
      </c>
      <c r="B13149" s="4" t="s">
        <v>5</v>
      </c>
      <c r="C13149" s="4" t="s">
        <v>10</v>
      </c>
      <c r="D13149" s="4" t="s">
        <v>7</v>
      </c>
      <c r="E13149" s="4" t="s">
        <v>7</v>
      </c>
      <c r="F13149" s="4" t="s">
        <v>8</v>
      </c>
    </row>
    <row r="13150" spans="1:8">
      <c r="A13150" t="n">
        <v>119800</v>
      </c>
      <c r="B13150" s="23" t="n">
        <v>20</v>
      </c>
      <c r="C13150" s="7" t="n">
        <v>61495</v>
      </c>
      <c r="D13150" s="7" t="n">
        <v>2</v>
      </c>
      <c r="E13150" s="7" t="n">
        <v>11</v>
      </c>
      <c r="F13150" s="7" t="s">
        <v>1079</v>
      </c>
    </row>
    <row r="13151" spans="1:8">
      <c r="A13151" t="s">
        <v>4</v>
      </c>
      <c r="B13151" s="4" t="s">
        <v>5</v>
      </c>
      <c r="C13151" s="4" t="s">
        <v>10</v>
      </c>
    </row>
    <row r="13152" spans="1:8">
      <c r="A13152" t="n">
        <v>119831</v>
      </c>
      <c r="B13152" s="27" t="n">
        <v>16</v>
      </c>
      <c r="C13152" s="7" t="n">
        <v>500</v>
      </c>
    </row>
    <row r="13153" spans="1:6">
      <c r="A13153" t="s">
        <v>4</v>
      </c>
      <c r="B13153" s="4" t="s">
        <v>5</v>
      </c>
      <c r="C13153" s="4" t="s">
        <v>10</v>
      </c>
      <c r="D13153" s="4" t="s">
        <v>7</v>
      </c>
      <c r="E13153" s="4" t="s">
        <v>7</v>
      </c>
      <c r="F13153" s="4" t="s">
        <v>8</v>
      </c>
    </row>
    <row r="13154" spans="1:6">
      <c r="A13154" t="n">
        <v>119834</v>
      </c>
      <c r="B13154" s="23" t="n">
        <v>20</v>
      </c>
      <c r="C13154" s="7" t="n">
        <v>61494</v>
      </c>
      <c r="D13154" s="7" t="n">
        <v>2</v>
      </c>
      <c r="E13154" s="7" t="n">
        <v>11</v>
      </c>
      <c r="F13154" s="7" t="s">
        <v>1079</v>
      </c>
    </row>
    <row r="13155" spans="1:6">
      <c r="A13155" t="s">
        <v>4</v>
      </c>
      <c r="B13155" s="4" t="s">
        <v>5</v>
      </c>
      <c r="C13155" s="4" t="s">
        <v>10</v>
      </c>
    </row>
    <row r="13156" spans="1:6">
      <c r="A13156" t="n">
        <v>119865</v>
      </c>
      <c r="B13156" s="27" t="n">
        <v>16</v>
      </c>
      <c r="C13156" s="7" t="n">
        <v>500</v>
      </c>
    </row>
    <row r="13157" spans="1:6">
      <c r="A13157" t="s">
        <v>4</v>
      </c>
      <c r="B13157" s="4" t="s">
        <v>5</v>
      </c>
      <c r="C13157" s="4" t="s">
        <v>10</v>
      </c>
      <c r="D13157" s="4" t="s">
        <v>7</v>
      </c>
      <c r="E13157" s="4" t="s">
        <v>7</v>
      </c>
      <c r="F13157" s="4" t="s">
        <v>8</v>
      </c>
    </row>
    <row r="13158" spans="1:6">
      <c r="A13158" t="n">
        <v>119868</v>
      </c>
      <c r="B13158" s="23" t="n">
        <v>20</v>
      </c>
      <c r="C13158" s="7" t="n">
        <v>61492</v>
      </c>
      <c r="D13158" s="7" t="n">
        <v>2</v>
      </c>
      <c r="E13158" s="7" t="n">
        <v>11</v>
      </c>
      <c r="F13158" s="7" t="s">
        <v>1079</v>
      </c>
    </row>
    <row r="13159" spans="1:6">
      <c r="A13159" t="s">
        <v>4</v>
      </c>
      <c r="B13159" s="4" t="s">
        <v>5</v>
      </c>
      <c r="C13159" s="4" t="s">
        <v>10</v>
      </c>
    </row>
    <row r="13160" spans="1:6">
      <c r="A13160" t="n">
        <v>119899</v>
      </c>
      <c r="B13160" s="27" t="n">
        <v>16</v>
      </c>
      <c r="C13160" s="7" t="n">
        <v>500</v>
      </c>
    </row>
    <row r="13161" spans="1:6">
      <c r="A13161" t="s">
        <v>4</v>
      </c>
      <c r="B13161" s="4" t="s">
        <v>5</v>
      </c>
      <c r="C13161" s="4" t="s">
        <v>10</v>
      </c>
      <c r="D13161" s="4" t="s">
        <v>7</v>
      </c>
      <c r="E13161" s="4" t="s">
        <v>7</v>
      </c>
      <c r="F13161" s="4" t="s">
        <v>8</v>
      </c>
    </row>
    <row r="13162" spans="1:6">
      <c r="A13162" t="n">
        <v>119902</v>
      </c>
      <c r="B13162" s="23" t="n">
        <v>20</v>
      </c>
      <c r="C13162" s="7" t="n">
        <v>61491</v>
      </c>
      <c r="D13162" s="7" t="n">
        <v>2</v>
      </c>
      <c r="E13162" s="7" t="n">
        <v>11</v>
      </c>
      <c r="F13162" s="7" t="s">
        <v>1079</v>
      </c>
    </row>
    <row r="13163" spans="1:6">
      <c r="A13163" t="s">
        <v>4</v>
      </c>
      <c r="B13163" s="4" t="s">
        <v>5</v>
      </c>
      <c r="C13163" s="4" t="s">
        <v>10</v>
      </c>
    </row>
    <row r="13164" spans="1:6">
      <c r="A13164" t="n">
        <v>119933</v>
      </c>
      <c r="B13164" s="27" t="n">
        <v>16</v>
      </c>
      <c r="C13164" s="7" t="n">
        <v>500</v>
      </c>
    </row>
    <row r="13165" spans="1:6">
      <c r="A13165" t="s">
        <v>4</v>
      </c>
      <c r="B13165" s="4" t="s">
        <v>5</v>
      </c>
      <c r="C13165" s="4" t="s">
        <v>10</v>
      </c>
      <c r="D13165" s="4" t="s">
        <v>7</v>
      </c>
      <c r="E13165" s="4" t="s">
        <v>7</v>
      </c>
      <c r="F13165" s="4" t="s">
        <v>8</v>
      </c>
    </row>
    <row r="13166" spans="1:6">
      <c r="A13166" t="n">
        <v>119936</v>
      </c>
      <c r="B13166" s="23" t="n">
        <v>20</v>
      </c>
      <c r="C13166" s="7" t="n">
        <v>0</v>
      </c>
      <c r="D13166" s="7" t="n">
        <v>2</v>
      </c>
      <c r="E13166" s="7" t="n">
        <v>11</v>
      </c>
      <c r="F13166" s="7" t="s">
        <v>1079</v>
      </c>
    </row>
    <row r="13167" spans="1:6">
      <c r="A13167" t="s">
        <v>4</v>
      </c>
      <c r="B13167" s="4" t="s">
        <v>5</v>
      </c>
      <c r="C13167" s="4" t="s">
        <v>10</v>
      </c>
    </row>
    <row r="13168" spans="1:6">
      <c r="A13168" t="n">
        <v>119967</v>
      </c>
      <c r="B13168" s="27" t="n">
        <v>16</v>
      </c>
      <c r="C13168" s="7" t="n">
        <v>2400</v>
      </c>
    </row>
    <row r="13169" spans="1:6">
      <c r="A13169" t="s">
        <v>4</v>
      </c>
      <c r="B13169" s="4" t="s">
        <v>5</v>
      </c>
      <c r="C13169" s="4" t="s">
        <v>7</v>
      </c>
      <c r="D13169" s="4" t="s">
        <v>10</v>
      </c>
      <c r="E13169" s="4" t="s">
        <v>15</v>
      </c>
    </row>
    <row r="13170" spans="1:6">
      <c r="A13170" t="n">
        <v>119970</v>
      </c>
      <c r="B13170" s="41" t="n">
        <v>58</v>
      </c>
      <c r="C13170" s="7" t="n">
        <v>101</v>
      </c>
      <c r="D13170" s="7" t="n">
        <v>1000</v>
      </c>
      <c r="E13170" s="7" t="n">
        <v>1</v>
      </c>
    </row>
    <row r="13171" spans="1:6">
      <c r="A13171" t="s">
        <v>4</v>
      </c>
      <c r="B13171" s="4" t="s">
        <v>5</v>
      </c>
      <c r="C13171" s="4" t="s">
        <v>7</v>
      </c>
      <c r="D13171" s="4" t="s">
        <v>10</v>
      </c>
    </row>
    <row r="13172" spans="1:6">
      <c r="A13172" t="n">
        <v>119978</v>
      </c>
      <c r="B13172" s="41" t="n">
        <v>58</v>
      </c>
      <c r="C13172" s="7" t="n">
        <v>254</v>
      </c>
      <c r="D13172" s="7" t="n">
        <v>0</v>
      </c>
    </row>
    <row r="13173" spans="1:6">
      <c r="A13173" t="s">
        <v>4</v>
      </c>
      <c r="B13173" s="4" t="s">
        <v>5</v>
      </c>
      <c r="C13173" s="4" t="s">
        <v>7</v>
      </c>
    </row>
    <row r="13174" spans="1:6">
      <c r="A13174" t="n">
        <v>119982</v>
      </c>
      <c r="B13174" s="54" t="n">
        <v>45</v>
      </c>
      <c r="C13174" s="7" t="n">
        <v>0</v>
      </c>
    </row>
    <row r="13175" spans="1:6">
      <c r="A13175" t="s">
        <v>4</v>
      </c>
      <c r="B13175" s="4" t="s">
        <v>5</v>
      </c>
      <c r="C13175" s="4" t="s">
        <v>10</v>
      </c>
      <c r="D13175" s="4" t="s">
        <v>7</v>
      </c>
    </row>
    <row r="13176" spans="1:6">
      <c r="A13176" t="n">
        <v>119984</v>
      </c>
      <c r="B13176" s="68" t="n">
        <v>56</v>
      </c>
      <c r="C13176" s="7" t="n">
        <v>0</v>
      </c>
      <c r="D13176" s="7" t="n">
        <v>1</v>
      </c>
    </row>
    <row r="13177" spans="1:6">
      <c r="A13177" t="s">
        <v>4</v>
      </c>
      <c r="B13177" s="4" t="s">
        <v>5</v>
      </c>
      <c r="C13177" s="4" t="s">
        <v>10</v>
      </c>
      <c r="D13177" s="4" t="s">
        <v>7</v>
      </c>
    </row>
    <row r="13178" spans="1:6">
      <c r="A13178" t="n">
        <v>119988</v>
      </c>
      <c r="B13178" s="68" t="n">
        <v>56</v>
      </c>
      <c r="C13178" s="7" t="n">
        <v>61491</v>
      </c>
      <c r="D13178" s="7" t="n">
        <v>1</v>
      </c>
    </row>
    <row r="13179" spans="1:6">
      <c r="A13179" t="s">
        <v>4</v>
      </c>
      <c r="B13179" s="4" t="s">
        <v>5</v>
      </c>
      <c r="C13179" s="4" t="s">
        <v>10</v>
      </c>
      <c r="D13179" s="4" t="s">
        <v>7</v>
      </c>
    </row>
    <row r="13180" spans="1:6">
      <c r="A13180" t="n">
        <v>119992</v>
      </c>
      <c r="B13180" s="68" t="n">
        <v>56</v>
      </c>
      <c r="C13180" s="7" t="n">
        <v>61492</v>
      </c>
      <c r="D13180" s="7" t="n">
        <v>1</v>
      </c>
    </row>
    <row r="13181" spans="1:6">
      <c r="A13181" t="s">
        <v>4</v>
      </c>
      <c r="B13181" s="4" t="s">
        <v>5</v>
      </c>
      <c r="C13181" s="4" t="s">
        <v>10</v>
      </c>
      <c r="D13181" s="4" t="s">
        <v>7</v>
      </c>
    </row>
    <row r="13182" spans="1:6">
      <c r="A13182" t="n">
        <v>119996</v>
      </c>
      <c r="B13182" s="68" t="n">
        <v>56</v>
      </c>
      <c r="C13182" s="7" t="n">
        <v>61493</v>
      </c>
      <c r="D13182" s="7" t="n">
        <v>1</v>
      </c>
    </row>
    <row r="13183" spans="1:6">
      <c r="A13183" t="s">
        <v>4</v>
      </c>
      <c r="B13183" s="4" t="s">
        <v>5</v>
      </c>
      <c r="C13183" s="4" t="s">
        <v>10</v>
      </c>
      <c r="D13183" s="4" t="s">
        <v>7</v>
      </c>
    </row>
    <row r="13184" spans="1:6">
      <c r="A13184" t="n">
        <v>120000</v>
      </c>
      <c r="B13184" s="68" t="n">
        <v>56</v>
      </c>
      <c r="C13184" s="7" t="n">
        <v>61494</v>
      </c>
      <c r="D13184" s="7" t="n">
        <v>1</v>
      </c>
    </row>
    <row r="13185" spans="1:5">
      <c r="A13185" t="s">
        <v>4</v>
      </c>
      <c r="B13185" s="4" t="s">
        <v>5</v>
      </c>
      <c r="C13185" s="4" t="s">
        <v>10</v>
      </c>
      <c r="D13185" s="4" t="s">
        <v>7</v>
      </c>
    </row>
    <row r="13186" spans="1:5">
      <c r="A13186" t="n">
        <v>120004</v>
      </c>
      <c r="B13186" s="68" t="n">
        <v>56</v>
      </c>
      <c r="C13186" s="7" t="n">
        <v>61495</v>
      </c>
      <c r="D13186" s="7" t="n">
        <v>1</v>
      </c>
    </row>
    <row r="13187" spans="1:5">
      <c r="A13187" t="s">
        <v>4</v>
      </c>
      <c r="B13187" s="4" t="s">
        <v>5</v>
      </c>
      <c r="C13187" s="4" t="s">
        <v>10</v>
      </c>
      <c r="D13187" s="4" t="s">
        <v>15</v>
      </c>
      <c r="E13187" s="4" t="s">
        <v>15</v>
      </c>
      <c r="F13187" s="4" t="s">
        <v>15</v>
      </c>
      <c r="G13187" s="4" t="s">
        <v>15</v>
      </c>
    </row>
    <row r="13188" spans="1:5">
      <c r="A13188" t="n">
        <v>120008</v>
      </c>
      <c r="B13188" s="26" t="n">
        <v>46</v>
      </c>
      <c r="C13188" s="7" t="n">
        <v>5704</v>
      </c>
      <c r="D13188" s="7" t="n">
        <v>11.3699998855591</v>
      </c>
      <c r="E13188" s="7" t="n">
        <v>0</v>
      </c>
      <c r="F13188" s="7" t="n">
        <v>3.47000002861023</v>
      </c>
      <c r="G13188" s="7" t="n">
        <v>315.799987792969</v>
      </c>
    </row>
    <row r="13189" spans="1:5">
      <c r="A13189" t="s">
        <v>4</v>
      </c>
      <c r="B13189" s="4" t="s">
        <v>5</v>
      </c>
      <c r="C13189" s="4" t="s">
        <v>7</v>
      </c>
      <c r="D13189" s="4" t="s">
        <v>10</v>
      </c>
      <c r="E13189" s="4" t="s">
        <v>8</v>
      </c>
      <c r="F13189" s="4" t="s">
        <v>8</v>
      </c>
      <c r="G13189" s="4" t="s">
        <v>8</v>
      </c>
      <c r="H13189" s="4" t="s">
        <v>8</v>
      </c>
    </row>
    <row r="13190" spans="1:5">
      <c r="A13190" t="n">
        <v>120027</v>
      </c>
      <c r="B13190" s="32" t="n">
        <v>51</v>
      </c>
      <c r="C13190" s="7" t="n">
        <v>3</v>
      </c>
      <c r="D13190" s="7" t="n">
        <v>5704</v>
      </c>
      <c r="E13190" s="7" t="s">
        <v>411</v>
      </c>
      <c r="F13190" s="7" t="s">
        <v>42</v>
      </c>
      <c r="G13190" s="7" t="s">
        <v>41</v>
      </c>
      <c r="H13190" s="7" t="s">
        <v>42</v>
      </c>
    </row>
    <row r="13191" spans="1:5">
      <c r="A13191" t="s">
        <v>4</v>
      </c>
      <c r="B13191" s="4" t="s">
        <v>5</v>
      </c>
      <c r="C13191" s="4" t="s">
        <v>7</v>
      </c>
      <c r="D13191" s="4" t="s">
        <v>10</v>
      </c>
      <c r="E13191" s="4" t="s">
        <v>8</v>
      </c>
      <c r="F13191" s="4" t="s">
        <v>8</v>
      </c>
      <c r="G13191" s="4" t="s">
        <v>8</v>
      </c>
      <c r="H13191" s="4" t="s">
        <v>8</v>
      </c>
    </row>
    <row r="13192" spans="1:5">
      <c r="A13192" t="n">
        <v>120040</v>
      </c>
      <c r="B13192" s="32" t="n">
        <v>51</v>
      </c>
      <c r="C13192" s="7" t="n">
        <v>3</v>
      </c>
      <c r="D13192" s="7" t="n">
        <v>5703</v>
      </c>
      <c r="E13192" s="7" t="s">
        <v>42</v>
      </c>
      <c r="F13192" s="7" t="s">
        <v>42</v>
      </c>
      <c r="G13192" s="7" t="s">
        <v>41</v>
      </c>
      <c r="H13192" s="7" t="s">
        <v>42</v>
      </c>
    </row>
    <row r="13193" spans="1:5">
      <c r="A13193" t="s">
        <v>4</v>
      </c>
      <c r="B13193" s="4" t="s">
        <v>5</v>
      </c>
      <c r="C13193" s="4" t="s">
        <v>7</v>
      </c>
      <c r="D13193" s="4" t="s">
        <v>7</v>
      </c>
      <c r="E13193" s="4" t="s">
        <v>15</v>
      </c>
      <c r="F13193" s="4" t="s">
        <v>15</v>
      </c>
      <c r="G13193" s="4" t="s">
        <v>15</v>
      </c>
      <c r="H13193" s="4" t="s">
        <v>10</v>
      </c>
    </row>
    <row r="13194" spans="1:5">
      <c r="A13194" t="n">
        <v>120053</v>
      </c>
      <c r="B13194" s="54" t="n">
        <v>45</v>
      </c>
      <c r="C13194" s="7" t="n">
        <v>2</v>
      </c>
      <c r="D13194" s="7" t="n">
        <v>3</v>
      </c>
      <c r="E13194" s="7" t="n">
        <v>11.0100002288818</v>
      </c>
      <c r="F13194" s="7" t="n">
        <v>1.37999999523163</v>
      </c>
      <c r="G13194" s="7" t="n">
        <v>2.96000003814697</v>
      </c>
      <c r="H13194" s="7" t="n">
        <v>0</v>
      </c>
    </row>
    <row r="13195" spans="1:5">
      <c r="A13195" t="s">
        <v>4</v>
      </c>
      <c r="B13195" s="4" t="s">
        <v>5</v>
      </c>
      <c r="C13195" s="4" t="s">
        <v>7</v>
      </c>
      <c r="D13195" s="4" t="s">
        <v>7</v>
      </c>
      <c r="E13195" s="4" t="s">
        <v>15</v>
      </c>
      <c r="F13195" s="4" t="s">
        <v>15</v>
      </c>
      <c r="G13195" s="4" t="s">
        <v>15</v>
      </c>
      <c r="H13195" s="4" t="s">
        <v>10</v>
      </c>
      <c r="I13195" s="4" t="s">
        <v>7</v>
      </c>
    </row>
    <row r="13196" spans="1:5">
      <c r="A13196" t="n">
        <v>120070</v>
      </c>
      <c r="B13196" s="54" t="n">
        <v>45</v>
      </c>
      <c r="C13196" s="7" t="n">
        <v>4</v>
      </c>
      <c r="D13196" s="7" t="n">
        <v>3</v>
      </c>
      <c r="E13196" s="7" t="n">
        <v>358.660003662109</v>
      </c>
      <c r="F13196" s="7" t="n">
        <v>352.200012207031</v>
      </c>
      <c r="G13196" s="7" t="n">
        <v>356</v>
      </c>
      <c r="H13196" s="7" t="n">
        <v>0</v>
      </c>
      <c r="I13196" s="7" t="n">
        <v>0</v>
      </c>
    </row>
    <row r="13197" spans="1:5">
      <c r="A13197" t="s">
        <v>4</v>
      </c>
      <c r="B13197" s="4" t="s">
        <v>5</v>
      </c>
      <c r="C13197" s="4" t="s">
        <v>7</v>
      </c>
      <c r="D13197" s="4" t="s">
        <v>7</v>
      </c>
      <c r="E13197" s="4" t="s">
        <v>15</v>
      </c>
      <c r="F13197" s="4" t="s">
        <v>10</v>
      </c>
    </row>
    <row r="13198" spans="1:5">
      <c r="A13198" t="n">
        <v>120088</v>
      </c>
      <c r="B13198" s="54" t="n">
        <v>45</v>
      </c>
      <c r="C13198" s="7" t="n">
        <v>5</v>
      </c>
      <c r="D13198" s="7" t="n">
        <v>3</v>
      </c>
      <c r="E13198" s="7" t="n">
        <v>2.5</v>
      </c>
      <c r="F13198" s="7" t="n">
        <v>0</v>
      </c>
    </row>
    <row r="13199" spans="1:5">
      <c r="A13199" t="s">
        <v>4</v>
      </c>
      <c r="B13199" s="4" t="s">
        <v>5</v>
      </c>
      <c r="C13199" s="4" t="s">
        <v>7</v>
      </c>
      <c r="D13199" s="4" t="s">
        <v>7</v>
      </c>
      <c r="E13199" s="4" t="s">
        <v>15</v>
      </c>
      <c r="F13199" s="4" t="s">
        <v>10</v>
      </c>
    </row>
    <row r="13200" spans="1:5">
      <c r="A13200" t="n">
        <v>120097</v>
      </c>
      <c r="B13200" s="54" t="n">
        <v>45</v>
      </c>
      <c r="C13200" s="7" t="n">
        <v>11</v>
      </c>
      <c r="D13200" s="7" t="n">
        <v>3</v>
      </c>
      <c r="E13200" s="7" t="n">
        <v>34</v>
      </c>
      <c r="F13200" s="7" t="n">
        <v>0</v>
      </c>
    </row>
    <row r="13201" spans="1:9">
      <c r="A13201" t="s">
        <v>4</v>
      </c>
      <c r="B13201" s="4" t="s">
        <v>5</v>
      </c>
      <c r="C13201" s="4" t="s">
        <v>7</v>
      </c>
      <c r="D13201" s="4" t="s">
        <v>7</v>
      </c>
      <c r="E13201" s="4" t="s">
        <v>15</v>
      </c>
      <c r="F13201" s="4" t="s">
        <v>15</v>
      </c>
      <c r="G13201" s="4" t="s">
        <v>15</v>
      </c>
      <c r="H13201" s="4" t="s">
        <v>10</v>
      </c>
    </row>
    <row r="13202" spans="1:9">
      <c r="A13202" t="n">
        <v>120106</v>
      </c>
      <c r="B13202" s="54" t="n">
        <v>45</v>
      </c>
      <c r="C13202" s="7" t="n">
        <v>2</v>
      </c>
      <c r="D13202" s="7" t="n">
        <v>3</v>
      </c>
      <c r="E13202" s="7" t="n">
        <v>11.039999961853</v>
      </c>
      <c r="F13202" s="7" t="n">
        <v>1.37999999523163</v>
      </c>
      <c r="G13202" s="7" t="n">
        <v>3.02999997138977</v>
      </c>
      <c r="H13202" s="7" t="n">
        <v>20000</v>
      </c>
    </row>
    <row r="13203" spans="1:9">
      <c r="A13203" t="s">
        <v>4</v>
      </c>
      <c r="B13203" s="4" t="s">
        <v>5</v>
      </c>
      <c r="C13203" s="4" t="s">
        <v>7</v>
      </c>
      <c r="D13203" s="4" t="s">
        <v>7</v>
      </c>
      <c r="E13203" s="4" t="s">
        <v>15</v>
      </c>
      <c r="F13203" s="4" t="s">
        <v>15</v>
      </c>
      <c r="G13203" s="4" t="s">
        <v>15</v>
      </c>
      <c r="H13203" s="4" t="s">
        <v>10</v>
      </c>
      <c r="I13203" s="4" t="s">
        <v>7</v>
      </c>
    </row>
    <row r="13204" spans="1:9">
      <c r="A13204" t="n">
        <v>120123</v>
      </c>
      <c r="B13204" s="54" t="n">
        <v>45</v>
      </c>
      <c r="C13204" s="7" t="n">
        <v>4</v>
      </c>
      <c r="D13204" s="7" t="n">
        <v>3</v>
      </c>
      <c r="E13204" s="7" t="n">
        <v>358.660003662109</v>
      </c>
      <c r="F13204" s="7" t="n">
        <v>343.579986572266</v>
      </c>
      <c r="G13204" s="7" t="n">
        <v>356</v>
      </c>
      <c r="H13204" s="7" t="n">
        <v>20000</v>
      </c>
      <c r="I13204" s="7" t="n">
        <v>1</v>
      </c>
    </row>
    <row r="13205" spans="1:9">
      <c r="A13205" t="s">
        <v>4</v>
      </c>
      <c r="B13205" s="4" t="s">
        <v>5</v>
      </c>
      <c r="C13205" s="4" t="s">
        <v>7</v>
      </c>
      <c r="D13205" s="4" t="s">
        <v>7</v>
      </c>
      <c r="E13205" s="4" t="s">
        <v>15</v>
      </c>
      <c r="F13205" s="4" t="s">
        <v>10</v>
      </c>
    </row>
    <row r="13206" spans="1:9">
      <c r="A13206" t="n">
        <v>120141</v>
      </c>
      <c r="B13206" s="54" t="n">
        <v>45</v>
      </c>
      <c r="C13206" s="7" t="n">
        <v>5</v>
      </c>
      <c r="D13206" s="7" t="n">
        <v>3</v>
      </c>
      <c r="E13206" s="7" t="n">
        <v>2.09999990463257</v>
      </c>
      <c r="F13206" s="7" t="n">
        <v>20000</v>
      </c>
    </row>
    <row r="13207" spans="1:9">
      <c r="A13207" t="s">
        <v>4</v>
      </c>
      <c r="B13207" s="4" t="s">
        <v>5</v>
      </c>
      <c r="C13207" s="4" t="s">
        <v>7</v>
      </c>
      <c r="D13207" s="4" t="s">
        <v>7</v>
      </c>
      <c r="E13207" s="4" t="s">
        <v>15</v>
      </c>
      <c r="F13207" s="4" t="s">
        <v>10</v>
      </c>
    </row>
    <row r="13208" spans="1:9">
      <c r="A13208" t="n">
        <v>120150</v>
      </c>
      <c r="B13208" s="54" t="n">
        <v>45</v>
      </c>
      <c r="C13208" s="7" t="n">
        <v>11</v>
      </c>
      <c r="D13208" s="7" t="n">
        <v>3</v>
      </c>
      <c r="E13208" s="7" t="n">
        <v>34</v>
      </c>
      <c r="F13208" s="7" t="n">
        <v>20000</v>
      </c>
    </row>
    <row r="13209" spans="1:9">
      <c r="A13209" t="s">
        <v>4</v>
      </c>
      <c r="B13209" s="4" t="s">
        <v>5</v>
      </c>
      <c r="C13209" s="4" t="s">
        <v>10</v>
      </c>
    </row>
    <row r="13210" spans="1:9">
      <c r="A13210" t="n">
        <v>120159</v>
      </c>
      <c r="B13210" s="27" t="n">
        <v>16</v>
      </c>
      <c r="C13210" s="7" t="n">
        <v>1000</v>
      </c>
    </row>
    <row r="13211" spans="1:9">
      <c r="A13211" t="s">
        <v>4</v>
      </c>
      <c r="B13211" s="4" t="s">
        <v>5</v>
      </c>
      <c r="C13211" s="4" t="s">
        <v>10</v>
      </c>
      <c r="D13211" s="4" t="s">
        <v>7</v>
      </c>
      <c r="E13211" s="4" t="s">
        <v>15</v>
      </c>
      <c r="F13211" s="4" t="s">
        <v>10</v>
      </c>
    </row>
    <row r="13212" spans="1:9">
      <c r="A13212" t="n">
        <v>120162</v>
      </c>
      <c r="B13212" s="39" t="n">
        <v>59</v>
      </c>
      <c r="C13212" s="7" t="n">
        <v>5704</v>
      </c>
      <c r="D13212" s="7" t="n">
        <v>9</v>
      </c>
      <c r="E13212" s="7" t="n">
        <v>0.150000005960464</v>
      </c>
      <c r="F13212" s="7" t="n">
        <v>0</v>
      </c>
    </row>
    <row r="13213" spans="1:9">
      <c r="A13213" t="s">
        <v>4</v>
      </c>
      <c r="B13213" s="4" t="s">
        <v>5</v>
      </c>
      <c r="C13213" s="4" t="s">
        <v>10</v>
      </c>
    </row>
    <row r="13214" spans="1:9">
      <c r="A13214" t="n">
        <v>120172</v>
      </c>
      <c r="B13214" s="27" t="n">
        <v>16</v>
      </c>
      <c r="C13214" s="7" t="n">
        <v>2000</v>
      </c>
    </row>
    <row r="13215" spans="1:9">
      <c r="A13215" t="s">
        <v>4</v>
      </c>
      <c r="B13215" s="4" t="s">
        <v>5</v>
      </c>
      <c r="C13215" s="4" t="s">
        <v>7</v>
      </c>
      <c r="D13215" s="4" t="s">
        <v>10</v>
      </c>
      <c r="E13215" s="4" t="s">
        <v>8</v>
      </c>
    </row>
    <row r="13216" spans="1:9">
      <c r="A13216" t="n">
        <v>120175</v>
      </c>
      <c r="B13216" s="32" t="n">
        <v>51</v>
      </c>
      <c r="C13216" s="7" t="n">
        <v>4</v>
      </c>
      <c r="D13216" s="7" t="n">
        <v>5704</v>
      </c>
      <c r="E13216" s="7" t="s">
        <v>174</v>
      </c>
    </row>
    <row r="13217" spans="1:9">
      <c r="A13217" t="s">
        <v>4</v>
      </c>
      <c r="B13217" s="4" t="s">
        <v>5</v>
      </c>
      <c r="C13217" s="4" t="s">
        <v>10</v>
      </c>
    </row>
    <row r="13218" spans="1:9">
      <c r="A13218" t="n">
        <v>120189</v>
      </c>
      <c r="B13218" s="27" t="n">
        <v>16</v>
      </c>
      <c r="C13218" s="7" t="n">
        <v>0</v>
      </c>
    </row>
    <row r="13219" spans="1:9">
      <c r="A13219" t="s">
        <v>4</v>
      </c>
      <c r="B13219" s="4" t="s">
        <v>5</v>
      </c>
      <c r="C13219" s="4" t="s">
        <v>10</v>
      </c>
      <c r="D13219" s="4" t="s">
        <v>7</v>
      </c>
      <c r="E13219" s="4" t="s">
        <v>16</v>
      </c>
      <c r="F13219" s="4" t="s">
        <v>59</v>
      </c>
      <c r="G13219" s="4" t="s">
        <v>7</v>
      </c>
      <c r="H13219" s="4" t="s">
        <v>7</v>
      </c>
    </row>
    <row r="13220" spans="1:9">
      <c r="A13220" t="n">
        <v>120192</v>
      </c>
      <c r="B13220" s="37" t="n">
        <v>26</v>
      </c>
      <c r="C13220" s="7" t="n">
        <v>5704</v>
      </c>
      <c r="D13220" s="7" t="n">
        <v>17</v>
      </c>
      <c r="E13220" s="7" t="n">
        <v>60967</v>
      </c>
      <c r="F13220" s="7" t="s">
        <v>1080</v>
      </c>
      <c r="G13220" s="7" t="n">
        <v>2</v>
      </c>
      <c r="H13220" s="7" t="n">
        <v>0</v>
      </c>
    </row>
    <row r="13221" spans="1:9">
      <c r="A13221" t="s">
        <v>4</v>
      </c>
      <c r="B13221" s="4" t="s">
        <v>5</v>
      </c>
    </row>
    <row r="13222" spans="1:9">
      <c r="A13222" t="n">
        <v>120262</v>
      </c>
      <c r="B13222" s="38" t="n">
        <v>28</v>
      </c>
    </row>
    <row r="13223" spans="1:9">
      <c r="A13223" t="s">
        <v>4</v>
      </c>
      <c r="B13223" s="4" t="s">
        <v>5</v>
      </c>
      <c r="C13223" s="4" t="s">
        <v>7</v>
      </c>
      <c r="D13223" s="4" t="s">
        <v>10</v>
      </c>
      <c r="E13223" s="4" t="s">
        <v>8</v>
      </c>
    </row>
    <row r="13224" spans="1:9">
      <c r="A13224" t="n">
        <v>120263</v>
      </c>
      <c r="B13224" s="32" t="n">
        <v>51</v>
      </c>
      <c r="C13224" s="7" t="n">
        <v>4</v>
      </c>
      <c r="D13224" s="7" t="n">
        <v>5703</v>
      </c>
      <c r="E13224" s="7" t="s">
        <v>58</v>
      </c>
    </row>
    <row r="13225" spans="1:9">
      <c r="A13225" t="s">
        <v>4</v>
      </c>
      <c r="B13225" s="4" t="s">
        <v>5</v>
      </c>
      <c r="C13225" s="4" t="s">
        <v>10</v>
      </c>
    </row>
    <row r="13226" spans="1:9">
      <c r="A13226" t="n">
        <v>120277</v>
      </c>
      <c r="B13226" s="27" t="n">
        <v>16</v>
      </c>
      <c r="C13226" s="7" t="n">
        <v>0</v>
      </c>
    </row>
    <row r="13227" spans="1:9">
      <c r="A13227" t="s">
        <v>4</v>
      </c>
      <c r="B13227" s="4" t="s">
        <v>5</v>
      </c>
      <c r="C13227" s="4" t="s">
        <v>10</v>
      </c>
      <c r="D13227" s="4" t="s">
        <v>7</v>
      </c>
      <c r="E13227" s="4" t="s">
        <v>16</v>
      </c>
      <c r="F13227" s="4" t="s">
        <v>59</v>
      </c>
      <c r="G13227" s="4" t="s">
        <v>7</v>
      </c>
      <c r="H13227" s="4" t="s">
        <v>7</v>
      </c>
      <c r="I13227" s="4" t="s">
        <v>7</v>
      </c>
      <c r="J13227" s="4" t="s">
        <v>16</v>
      </c>
      <c r="K13227" s="4" t="s">
        <v>59</v>
      </c>
      <c r="L13227" s="4" t="s">
        <v>7</v>
      </c>
      <c r="M13227" s="4" t="s">
        <v>7</v>
      </c>
    </row>
    <row r="13228" spans="1:9">
      <c r="A13228" t="n">
        <v>120280</v>
      </c>
      <c r="B13228" s="37" t="n">
        <v>26</v>
      </c>
      <c r="C13228" s="7" t="n">
        <v>5703</v>
      </c>
      <c r="D13228" s="7" t="n">
        <v>17</v>
      </c>
      <c r="E13228" s="7" t="n">
        <v>60968</v>
      </c>
      <c r="F13228" s="7" t="s">
        <v>1081</v>
      </c>
      <c r="G13228" s="7" t="n">
        <v>2</v>
      </c>
      <c r="H13228" s="7" t="n">
        <v>3</v>
      </c>
      <c r="I13228" s="7" t="n">
        <v>17</v>
      </c>
      <c r="J13228" s="7" t="n">
        <v>60969</v>
      </c>
      <c r="K13228" s="7" t="s">
        <v>1082</v>
      </c>
      <c r="L13228" s="7" t="n">
        <v>2</v>
      </c>
      <c r="M13228" s="7" t="n">
        <v>0</v>
      </c>
    </row>
    <row r="13229" spans="1:9">
      <c r="A13229" t="s">
        <v>4</v>
      </c>
      <c r="B13229" s="4" t="s">
        <v>5</v>
      </c>
    </row>
    <row r="13230" spans="1:9">
      <c r="A13230" t="n">
        <v>120398</v>
      </c>
      <c r="B13230" s="38" t="n">
        <v>28</v>
      </c>
    </row>
    <row r="13231" spans="1:9">
      <c r="A13231" t="s">
        <v>4</v>
      </c>
      <c r="B13231" s="4" t="s">
        <v>5</v>
      </c>
      <c r="C13231" s="4" t="s">
        <v>10</v>
      </c>
      <c r="D13231" s="4" t="s">
        <v>7</v>
      </c>
    </row>
    <row r="13232" spans="1:9">
      <c r="A13232" t="n">
        <v>120399</v>
      </c>
      <c r="B13232" s="40" t="n">
        <v>89</v>
      </c>
      <c r="C13232" s="7" t="n">
        <v>65533</v>
      </c>
      <c r="D13232" s="7" t="n">
        <v>1</v>
      </c>
    </row>
    <row r="13233" spans="1:13">
      <c r="A13233" t="s">
        <v>4</v>
      </c>
      <c r="B13233" s="4" t="s">
        <v>5</v>
      </c>
      <c r="C13233" s="4" t="s">
        <v>7</v>
      </c>
      <c r="D13233" s="4" t="s">
        <v>10</v>
      </c>
      <c r="E13233" s="4" t="s">
        <v>15</v>
      </c>
    </row>
    <row r="13234" spans="1:13">
      <c r="A13234" t="n">
        <v>120403</v>
      </c>
      <c r="B13234" s="41" t="n">
        <v>58</v>
      </c>
      <c r="C13234" s="7" t="n">
        <v>0</v>
      </c>
      <c r="D13234" s="7" t="n">
        <v>1000</v>
      </c>
      <c r="E13234" s="7" t="n">
        <v>1</v>
      </c>
    </row>
    <row r="13235" spans="1:13">
      <c r="A13235" t="s">
        <v>4</v>
      </c>
      <c r="B13235" s="4" t="s">
        <v>5</v>
      </c>
      <c r="C13235" s="4" t="s">
        <v>7</v>
      </c>
      <c r="D13235" s="4" t="s">
        <v>10</v>
      </c>
    </row>
    <row r="13236" spans="1:13">
      <c r="A13236" t="n">
        <v>120411</v>
      </c>
      <c r="B13236" s="41" t="n">
        <v>58</v>
      </c>
      <c r="C13236" s="7" t="n">
        <v>255</v>
      </c>
      <c r="D13236" s="7" t="n">
        <v>0</v>
      </c>
    </row>
    <row r="13237" spans="1:13">
      <c r="A13237" t="s">
        <v>4</v>
      </c>
      <c r="B13237" s="4" t="s">
        <v>5</v>
      </c>
      <c r="C13237" s="4" t="s">
        <v>7</v>
      </c>
      <c r="D13237" s="4" t="s">
        <v>10</v>
      </c>
      <c r="E13237" s="4" t="s">
        <v>7</v>
      </c>
    </row>
    <row r="13238" spans="1:13">
      <c r="A13238" t="n">
        <v>120415</v>
      </c>
      <c r="B13238" s="29" t="n">
        <v>36</v>
      </c>
      <c r="C13238" s="7" t="n">
        <v>9</v>
      </c>
      <c r="D13238" s="7" t="n">
        <v>0</v>
      </c>
      <c r="E13238" s="7" t="n">
        <v>0</v>
      </c>
    </row>
    <row r="13239" spans="1:13">
      <c r="A13239" t="s">
        <v>4</v>
      </c>
      <c r="B13239" s="4" t="s">
        <v>5</v>
      </c>
      <c r="C13239" s="4" t="s">
        <v>7</v>
      </c>
      <c r="D13239" s="4" t="s">
        <v>10</v>
      </c>
      <c r="E13239" s="4" t="s">
        <v>7</v>
      </c>
    </row>
    <row r="13240" spans="1:13">
      <c r="A13240" t="n">
        <v>120420</v>
      </c>
      <c r="B13240" s="29" t="n">
        <v>36</v>
      </c>
      <c r="C13240" s="7" t="n">
        <v>9</v>
      </c>
      <c r="D13240" s="7" t="n">
        <v>5704</v>
      </c>
      <c r="E13240" s="7" t="n">
        <v>0</v>
      </c>
    </row>
    <row r="13241" spans="1:13">
      <c r="A13241" t="s">
        <v>4</v>
      </c>
      <c r="B13241" s="4" t="s">
        <v>5</v>
      </c>
      <c r="C13241" s="4" t="s">
        <v>7</v>
      </c>
      <c r="D13241" s="4" t="s">
        <v>10</v>
      </c>
      <c r="E13241" s="4" t="s">
        <v>7</v>
      </c>
    </row>
    <row r="13242" spans="1:13">
      <c r="A13242" t="n">
        <v>120425</v>
      </c>
      <c r="B13242" s="29" t="n">
        <v>36</v>
      </c>
      <c r="C13242" s="7" t="n">
        <v>9</v>
      </c>
      <c r="D13242" s="7" t="n">
        <v>5703</v>
      </c>
      <c r="E13242" s="7" t="n">
        <v>0</v>
      </c>
    </row>
    <row r="13243" spans="1:13">
      <c r="A13243" t="s">
        <v>4</v>
      </c>
      <c r="B13243" s="4" t="s">
        <v>5</v>
      </c>
      <c r="C13243" s="4" t="s">
        <v>10</v>
      </c>
      <c r="D13243" s="4" t="s">
        <v>15</v>
      </c>
      <c r="E13243" s="4" t="s">
        <v>15</v>
      </c>
      <c r="F13243" s="4" t="s">
        <v>15</v>
      </c>
      <c r="G13243" s="4" t="s">
        <v>15</v>
      </c>
    </row>
    <row r="13244" spans="1:13">
      <c r="A13244" t="n">
        <v>120430</v>
      </c>
      <c r="B13244" s="26" t="n">
        <v>46</v>
      </c>
      <c r="C13244" s="7" t="n">
        <v>61456</v>
      </c>
      <c r="D13244" s="7" t="n">
        <v>0</v>
      </c>
      <c r="E13244" s="7" t="n">
        <v>0</v>
      </c>
      <c r="F13244" s="7" t="n">
        <v>0</v>
      </c>
      <c r="G13244" s="7" t="n">
        <v>0</v>
      </c>
    </row>
    <row r="13245" spans="1:13">
      <c r="A13245" t="s">
        <v>4</v>
      </c>
      <c r="B13245" s="4" t="s">
        <v>5</v>
      </c>
      <c r="C13245" s="4" t="s">
        <v>7</v>
      </c>
      <c r="D13245" s="4" t="s">
        <v>7</v>
      </c>
      <c r="E13245" s="4" t="s">
        <v>15</v>
      </c>
      <c r="F13245" s="4" t="s">
        <v>15</v>
      </c>
      <c r="G13245" s="4" t="s">
        <v>15</v>
      </c>
      <c r="H13245" s="4" t="s">
        <v>10</v>
      </c>
      <c r="I13245" s="4" t="s">
        <v>7</v>
      </c>
    </row>
    <row r="13246" spans="1:13">
      <c r="A13246" t="n">
        <v>120449</v>
      </c>
      <c r="B13246" s="54" t="n">
        <v>45</v>
      </c>
      <c r="C13246" s="7" t="n">
        <v>4</v>
      </c>
      <c r="D13246" s="7" t="n">
        <v>3</v>
      </c>
      <c r="E13246" s="7" t="n">
        <v>7.13000011444092</v>
      </c>
      <c r="F13246" s="7" t="n">
        <v>321.989990234375</v>
      </c>
      <c r="G13246" s="7" t="n">
        <v>0</v>
      </c>
      <c r="H13246" s="7" t="n">
        <v>0</v>
      </c>
      <c r="I13246" s="7" t="n">
        <v>0</v>
      </c>
    </row>
    <row r="13247" spans="1:13">
      <c r="A13247" t="s">
        <v>4</v>
      </c>
      <c r="B13247" s="4" t="s">
        <v>5</v>
      </c>
      <c r="C13247" s="4" t="s">
        <v>7</v>
      </c>
      <c r="D13247" s="4" t="s">
        <v>10</v>
      </c>
    </row>
    <row r="13248" spans="1:13">
      <c r="A13248" t="n">
        <v>120467</v>
      </c>
      <c r="B13248" s="8" t="n">
        <v>162</v>
      </c>
      <c r="C13248" s="7" t="n">
        <v>1</v>
      </c>
      <c r="D13248" s="7" t="n">
        <v>0</v>
      </c>
    </row>
    <row r="13249" spans="1:9">
      <c r="A13249" t="s">
        <v>4</v>
      </c>
      <c r="B13249" s="4" t="s">
        <v>5</v>
      </c>
    </row>
    <row r="13250" spans="1:9">
      <c r="A13250" t="n">
        <v>120471</v>
      </c>
      <c r="B13250" s="5" t="n">
        <v>1</v>
      </c>
    </row>
    <row r="13251" spans="1:9" s="3" customFormat="1" customHeight="0">
      <c r="A13251" s="3" t="s">
        <v>2</v>
      </c>
      <c r="B13251" s="3" t="s">
        <v>1083</v>
      </c>
    </row>
    <row r="13252" spans="1:9">
      <c r="A13252" t="s">
        <v>4</v>
      </c>
      <c r="B13252" s="4" t="s">
        <v>5</v>
      </c>
      <c r="C13252" s="4" t="s">
        <v>7</v>
      </c>
      <c r="D13252" s="4" t="s">
        <v>10</v>
      </c>
    </row>
    <row r="13253" spans="1:9">
      <c r="A13253" t="n">
        <v>120472</v>
      </c>
      <c r="B13253" s="36" t="n">
        <v>22</v>
      </c>
      <c r="C13253" s="7" t="n">
        <v>20</v>
      </c>
      <c r="D13253" s="7" t="n">
        <v>0</v>
      </c>
    </row>
    <row r="13254" spans="1:9">
      <c r="A13254" t="s">
        <v>4</v>
      </c>
      <c r="B13254" s="4" t="s">
        <v>5</v>
      </c>
      <c r="C13254" s="4" t="s">
        <v>7</v>
      </c>
      <c r="D13254" s="4" t="s">
        <v>10</v>
      </c>
      <c r="E13254" s="4" t="s">
        <v>8</v>
      </c>
    </row>
    <row r="13255" spans="1:9">
      <c r="A13255" t="n">
        <v>120476</v>
      </c>
      <c r="B13255" s="32" t="n">
        <v>51</v>
      </c>
      <c r="C13255" s="7" t="n">
        <v>4</v>
      </c>
      <c r="D13255" s="7" t="n">
        <v>0</v>
      </c>
      <c r="E13255" s="7" t="s">
        <v>20</v>
      </c>
    </row>
    <row r="13256" spans="1:9">
      <c r="A13256" t="s">
        <v>4</v>
      </c>
      <c r="B13256" s="4" t="s">
        <v>5</v>
      </c>
      <c r="C13256" s="4" t="s">
        <v>10</v>
      </c>
    </row>
    <row r="13257" spans="1:9">
      <c r="A13257" t="n">
        <v>120481</v>
      </c>
      <c r="B13257" s="27" t="n">
        <v>16</v>
      </c>
      <c r="C13257" s="7" t="n">
        <v>0</v>
      </c>
    </row>
    <row r="13258" spans="1:9">
      <c r="A13258" t="s">
        <v>4</v>
      </c>
      <c r="B13258" s="4" t="s">
        <v>5</v>
      </c>
      <c r="C13258" s="4" t="s">
        <v>10</v>
      </c>
      <c r="D13258" s="4" t="s">
        <v>59</v>
      </c>
      <c r="E13258" s="4" t="s">
        <v>7</v>
      </c>
      <c r="F13258" s="4" t="s">
        <v>7</v>
      </c>
      <c r="G13258" s="4" t="s">
        <v>59</v>
      </c>
      <c r="H13258" s="4" t="s">
        <v>7</v>
      </c>
      <c r="I13258" s="4" t="s">
        <v>7</v>
      </c>
    </row>
    <row r="13259" spans="1:9">
      <c r="A13259" t="n">
        <v>120484</v>
      </c>
      <c r="B13259" s="37" t="n">
        <v>26</v>
      </c>
      <c r="C13259" s="7" t="n">
        <v>0</v>
      </c>
      <c r="D13259" s="7" t="s">
        <v>1084</v>
      </c>
      <c r="E13259" s="7" t="n">
        <v>2</v>
      </c>
      <c r="F13259" s="7" t="n">
        <v>3</v>
      </c>
      <c r="G13259" s="7" t="s">
        <v>1085</v>
      </c>
      <c r="H13259" s="7" t="n">
        <v>2</v>
      </c>
      <c r="I13259" s="7" t="n">
        <v>0</v>
      </c>
    </row>
    <row r="13260" spans="1:9">
      <c r="A13260" t="s">
        <v>4</v>
      </c>
      <c r="B13260" s="4" t="s">
        <v>5</v>
      </c>
    </row>
    <row r="13261" spans="1:9">
      <c r="A13261" t="n">
        <v>120671</v>
      </c>
      <c r="B13261" s="38" t="n">
        <v>28</v>
      </c>
    </row>
    <row r="13262" spans="1:9">
      <c r="A13262" t="s">
        <v>4</v>
      </c>
      <c r="B13262" s="4" t="s">
        <v>5</v>
      </c>
      <c r="C13262" s="4" t="s">
        <v>10</v>
      </c>
      <c r="D13262" s="4" t="s">
        <v>7</v>
      </c>
    </row>
    <row r="13263" spans="1:9">
      <c r="A13263" t="n">
        <v>120672</v>
      </c>
      <c r="B13263" s="40" t="n">
        <v>89</v>
      </c>
      <c r="C13263" s="7" t="n">
        <v>65533</v>
      </c>
      <c r="D13263" s="7" t="n">
        <v>1</v>
      </c>
    </row>
    <row r="13264" spans="1:9">
      <c r="A13264" t="s">
        <v>4</v>
      </c>
      <c r="B13264" s="4" t="s">
        <v>5</v>
      </c>
      <c r="C13264" s="4" t="s">
        <v>7</v>
      </c>
      <c r="D13264" s="4" t="s">
        <v>8</v>
      </c>
    </row>
    <row r="13265" spans="1:9">
      <c r="A13265" t="n">
        <v>120676</v>
      </c>
      <c r="B13265" s="6" t="n">
        <v>2</v>
      </c>
      <c r="C13265" s="7" t="n">
        <v>10</v>
      </c>
      <c r="D13265" s="7" t="s">
        <v>1086</v>
      </c>
    </row>
    <row r="13266" spans="1:9">
      <c r="A13266" t="s">
        <v>4</v>
      </c>
      <c r="B13266" s="4" t="s">
        <v>5</v>
      </c>
      <c r="C13266" s="4" t="s">
        <v>7</v>
      </c>
      <c r="D13266" s="4" t="s">
        <v>8</v>
      </c>
    </row>
    <row r="13267" spans="1:9">
      <c r="A13267" t="n">
        <v>120698</v>
      </c>
      <c r="B13267" s="6" t="n">
        <v>2</v>
      </c>
      <c r="C13267" s="7" t="n">
        <v>10</v>
      </c>
      <c r="D13267" s="7" t="s">
        <v>139</v>
      </c>
    </row>
    <row r="13268" spans="1:9">
      <c r="A13268" t="s">
        <v>4</v>
      </c>
      <c r="B13268" s="4" t="s">
        <v>5</v>
      </c>
      <c r="C13268" s="4" t="s">
        <v>10</v>
      </c>
    </row>
    <row r="13269" spans="1:9">
      <c r="A13269" t="n">
        <v>120721</v>
      </c>
      <c r="B13269" s="27" t="n">
        <v>16</v>
      </c>
      <c r="C13269" s="7" t="n">
        <v>0</v>
      </c>
    </row>
    <row r="13270" spans="1:9">
      <c r="A13270" t="s">
        <v>4</v>
      </c>
      <c r="B13270" s="4" t="s">
        <v>5</v>
      </c>
      <c r="C13270" s="4" t="s">
        <v>7</v>
      </c>
      <c r="D13270" s="4" t="s">
        <v>8</v>
      </c>
    </row>
    <row r="13271" spans="1:9">
      <c r="A13271" t="n">
        <v>120724</v>
      </c>
      <c r="B13271" s="6" t="n">
        <v>2</v>
      </c>
      <c r="C13271" s="7" t="n">
        <v>10</v>
      </c>
      <c r="D13271" s="7" t="s">
        <v>395</v>
      </c>
    </row>
    <row r="13272" spans="1:9">
      <c r="A13272" t="s">
        <v>4</v>
      </c>
      <c r="B13272" s="4" t="s">
        <v>5</v>
      </c>
      <c r="C13272" s="4" t="s">
        <v>10</v>
      </c>
    </row>
    <row r="13273" spans="1:9">
      <c r="A13273" t="n">
        <v>120742</v>
      </c>
      <c r="B13273" s="27" t="n">
        <v>16</v>
      </c>
      <c r="C13273" s="7" t="n">
        <v>0</v>
      </c>
    </row>
    <row r="13274" spans="1:9">
      <c r="A13274" t="s">
        <v>4</v>
      </c>
      <c r="B13274" s="4" t="s">
        <v>5</v>
      </c>
      <c r="C13274" s="4" t="s">
        <v>7</v>
      </c>
      <c r="D13274" s="4" t="s">
        <v>8</v>
      </c>
    </row>
    <row r="13275" spans="1:9">
      <c r="A13275" t="n">
        <v>120745</v>
      </c>
      <c r="B13275" s="6" t="n">
        <v>2</v>
      </c>
      <c r="C13275" s="7" t="n">
        <v>10</v>
      </c>
      <c r="D13275" s="7" t="s">
        <v>396</v>
      </c>
    </row>
    <row r="13276" spans="1:9">
      <c r="A13276" t="s">
        <v>4</v>
      </c>
      <c r="B13276" s="4" t="s">
        <v>5</v>
      </c>
      <c r="C13276" s="4" t="s">
        <v>10</v>
      </c>
    </row>
    <row r="13277" spans="1:9">
      <c r="A13277" t="n">
        <v>120764</v>
      </c>
      <c r="B13277" s="27" t="n">
        <v>16</v>
      </c>
      <c r="C13277" s="7" t="n">
        <v>0</v>
      </c>
    </row>
    <row r="13278" spans="1:9">
      <c r="A13278" t="s">
        <v>4</v>
      </c>
      <c r="B13278" s="4" t="s">
        <v>5</v>
      </c>
      <c r="C13278" s="4" t="s">
        <v>7</v>
      </c>
    </row>
    <row r="13279" spans="1:9">
      <c r="A13279" t="n">
        <v>120767</v>
      </c>
      <c r="B13279" s="45" t="n">
        <v>23</v>
      </c>
      <c r="C13279" s="7" t="n">
        <v>20</v>
      </c>
    </row>
    <row r="13280" spans="1:9">
      <c r="A13280" t="s">
        <v>4</v>
      </c>
      <c r="B13280" s="4" t="s">
        <v>5</v>
      </c>
    </row>
    <row r="13281" spans="1:4">
      <c r="A13281" t="n">
        <v>120769</v>
      </c>
      <c r="B13281" s="5" t="n">
        <v>1</v>
      </c>
    </row>
    <row r="13282" spans="1:4" s="3" customFormat="1" customHeight="0">
      <c r="A13282" s="3" t="s">
        <v>2</v>
      </c>
      <c r="B13282" s="3" t="s">
        <v>1087</v>
      </c>
    </row>
    <row r="13283" spans="1:4">
      <c r="A13283" t="s">
        <v>4</v>
      </c>
      <c r="B13283" s="4" t="s">
        <v>5</v>
      </c>
      <c r="C13283" s="4" t="s">
        <v>10</v>
      </c>
    </row>
    <row r="13284" spans="1:4">
      <c r="A13284" t="n">
        <v>120772</v>
      </c>
      <c r="B13284" s="94" t="n">
        <v>143</v>
      </c>
      <c r="C13284" s="7" t="n">
        <v>4</v>
      </c>
    </row>
    <row r="13285" spans="1:4">
      <c r="A13285" t="s">
        <v>4</v>
      </c>
      <c r="B13285" s="4" t="s">
        <v>5</v>
      </c>
      <c r="C13285" s="4" t="s">
        <v>7</v>
      </c>
      <c r="D13285" s="4" t="s">
        <v>10</v>
      </c>
      <c r="E13285" s="4" t="s">
        <v>10</v>
      </c>
      <c r="F13285" s="4" t="s">
        <v>10</v>
      </c>
      <c r="G13285" s="4" t="s">
        <v>10</v>
      </c>
      <c r="H13285" s="4" t="s">
        <v>10</v>
      </c>
      <c r="I13285" s="4" t="s">
        <v>10</v>
      </c>
      <c r="J13285" s="4" t="s">
        <v>10</v>
      </c>
      <c r="K13285" s="4" t="s">
        <v>10</v>
      </c>
      <c r="L13285" s="4" t="s">
        <v>10</v>
      </c>
      <c r="M13285" s="4" t="s">
        <v>10</v>
      </c>
      <c r="N13285" s="4" t="s">
        <v>16</v>
      </c>
      <c r="O13285" s="4" t="s">
        <v>16</v>
      </c>
      <c r="P13285" s="4" t="s">
        <v>16</v>
      </c>
      <c r="Q13285" s="4" t="s">
        <v>16</v>
      </c>
      <c r="R13285" s="4" t="s">
        <v>7</v>
      </c>
      <c r="S13285" s="4" t="s">
        <v>8</v>
      </c>
    </row>
    <row r="13286" spans="1:4">
      <c r="A13286" t="n">
        <v>120775</v>
      </c>
      <c r="B13286" s="50" t="n">
        <v>75</v>
      </c>
      <c r="C13286" s="7" t="n">
        <v>0</v>
      </c>
      <c r="D13286" s="7" t="n">
        <v>0</v>
      </c>
      <c r="E13286" s="7" t="n">
        <v>0</v>
      </c>
      <c r="F13286" s="7" t="n">
        <v>1024</v>
      </c>
      <c r="G13286" s="7" t="n">
        <v>720</v>
      </c>
      <c r="H13286" s="7" t="n">
        <v>226</v>
      </c>
      <c r="I13286" s="7" t="n">
        <v>40</v>
      </c>
      <c r="J13286" s="7" t="n">
        <v>0</v>
      </c>
      <c r="K13286" s="7" t="n">
        <v>0</v>
      </c>
      <c r="L13286" s="7" t="n">
        <v>1024</v>
      </c>
      <c r="M13286" s="7" t="n">
        <v>720</v>
      </c>
      <c r="N13286" s="7" t="n">
        <v>1065353216</v>
      </c>
      <c r="O13286" s="7" t="n">
        <v>1065353216</v>
      </c>
      <c r="P13286" s="7" t="n">
        <v>1065353216</v>
      </c>
      <c r="Q13286" s="7" t="n">
        <v>0</v>
      </c>
      <c r="R13286" s="7" t="n">
        <v>1</v>
      </c>
      <c r="S13286" s="7" t="s">
        <v>1088</v>
      </c>
    </row>
    <row r="13287" spans="1:4">
      <c r="A13287" t="s">
        <v>4</v>
      </c>
      <c r="B13287" s="4" t="s">
        <v>5</v>
      </c>
      <c r="C13287" s="4" t="s">
        <v>7</v>
      </c>
      <c r="D13287" s="4" t="s">
        <v>10</v>
      </c>
      <c r="E13287" s="4" t="s">
        <v>15</v>
      </c>
    </row>
    <row r="13288" spans="1:4">
      <c r="A13288" t="n">
        <v>120829</v>
      </c>
      <c r="B13288" s="41" t="n">
        <v>58</v>
      </c>
      <c r="C13288" s="7" t="n">
        <v>100</v>
      </c>
      <c r="D13288" s="7" t="n">
        <v>1000</v>
      </c>
      <c r="E13288" s="7" t="n">
        <v>1</v>
      </c>
    </row>
    <row r="13289" spans="1:4">
      <c r="A13289" t="s">
        <v>4</v>
      </c>
      <c r="B13289" s="4" t="s">
        <v>5</v>
      </c>
      <c r="C13289" s="4" t="s">
        <v>7</v>
      </c>
      <c r="D13289" s="4" t="s">
        <v>10</v>
      </c>
    </row>
    <row r="13290" spans="1:4">
      <c r="A13290" t="n">
        <v>120837</v>
      </c>
      <c r="B13290" s="41" t="n">
        <v>58</v>
      </c>
      <c r="C13290" s="7" t="n">
        <v>255</v>
      </c>
      <c r="D13290" s="7" t="n">
        <v>0</v>
      </c>
    </row>
    <row r="13291" spans="1:4">
      <c r="A13291" t="s">
        <v>4</v>
      </c>
      <c r="B13291" s="4" t="s">
        <v>5</v>
      </c>
      <c r="C13291" s="4" t="s">
        <v>7</v>
      </c>
      <c r="D13291" s="4" t="s">
        <v>10</v>
      </c>
      <c r="E13291" s="4" t="s">
        <v>15</v>
      </c>
    </row>
    <row r="13292" spans="1:4">
      <c r="A13292" t="n">
        <v>120841</v>
      </c>
      <c r="B13292" s="41" t="n">
        <v>58</v>
      </c>
      <c r="C13292" s="7" t="n">
        <v>0</v>
      </c>
      <c r="D13292" s="7" t="n">
        <v>300</v>
      </c>
      <c r="E13292" s="7" t="n">
        <v>0.300000011920929</v>
      </c>
    </row>
    <row r="13293" spans="1:4">
      <c r="A13293" t="s">
        <v>4</v>
      </c>
      <c r="B13293" s="4" t="s">
        <v>5</v>
      </c>
      <c r="C13293" s="4" t="s">
        <v>7</v>
      </c>
      <c r="D13293" s="4" t="s">
        <v>10</v>
      </c>
    </row>
    <row r="13294" spans="1:4">
      <c r="A13294" t="n">
        <v>120849</v>
      </c>
      <c r="B13294" s="41" t="n">
        <v>58</v>
      </c>
      <c r="C13294" s="7" t="n">
        <v>255</v>
      </c>
      <c r="D13294" s="7" t="n">
        <v>0</v>
      </c>
    </row>
    <row r="13295" spans="1:4">
      <c r="A13295" t="s">
        <v>4</v>
      </c>
      <c r="B13295" s="4" t="s">
        <v>5</v>
      </c>
      <c r="C13295" s="4" t="s">
        <v>7</v>
      </c>
      <c r="D13295" s="4" t="s">
        <v>10</v>
      </c>
      <c r="E13295" s="4" t="s">
        <v>7</v>
      </c>
      <c r="F13295" s="4" t="s">
        <v>7</v>
      </c>
      <c r="G13295" s="4" t="s">
        <v>11</v>
      </c>
    </row>
    <row r="13296" spans="1:4">
      <c r="A13296" t="n">
        <v>120853</v>
      </c>
      <c r="B13296" s="9" t="n">
        <v>5</v>
      </c>
      <c r="C13296" s="7" t="n">
        <v>30</v>
      </c>
      <c r="D13296" s="7" t="n">
        <v>6403</v>
      </c>
      <c r="E13296" s="7" t="n">
        <v>8</v>
      </c>
      <c r="F13296" s="7" t="n">
        <v>1</v>
      </c>
      <c r="G13296" s="10" t="n">
        <f t="normal" ca="1">A13314</f>
        <v>0</v>
      </c>
    </row>
    <row r="13297" spans="1:19">
      <c r="A13297" t="s">
        <v>4</v>
      </c>
      <c r="B13297" s="4" t="s">
        <v>5</v>
      </c>
      <c r="C13297" s="4" t="s">
        <v>10</v>
      </c>
    </row>
    <row r="13298" spans="1:19">
      <c r="A13298" t="n">
        <v>120863</v>
      </c>
      <c r="B13298" s="27" t="n">
        <v>16</v>
      </c>
      <c r="C13298" s="7" t="n">
        <v>500</v>
      </c>
    </row>
    <row r="13299" spans="1:19">
      <c r="A13299" t="s">
        <v>4</v>
      </c>
      <c r="B13299" s="4" t="s">
        <v>5</v>
      </c>
      <c r="C13299" s="4" t="s">
        <v>7</v>
      </c>
      <c r="D13299" s="4" t="s">
        <v>10</v>
      </c>
      <c r="E13299" s="4" t="s">
        <v>15</v>
      </c>
      <c r="F13299" s="4" t="s">
        <v>10</v>
      </c>
      <c r="G13299" s="4" t="s">
        <v>16</v>
      </c>
      <c r="H13299" s="4" t="s">
        <v>16</v>
      </c>
      <c r="I13299" s="4" t="s">
        <v>10</v>
      </c>
      <c r="J13299" s="4" t="s">
        <v>10</v>
      </c>
      <c r="K13299" s="4" t="s">
        <v>16</v>
      </c>
      <c r="L13299" s="4" t="s">
        <v>16</v>
      </c>
      <c r="M13299" s="4" t="s">
        <v>16</v>
      </c>
      <c r="N13299" s="4" t="s">
        <v>16</v>
      </c>
      <c r="O13299" s="4" t="s">
        <v>8</v>
      </c>
    </row>
    <row r="13300" spans="1:19">
      <c r="A13300" t="n">
        <v>120866</v>
      </c>
      <c r="B13300" s="18" t="n">
        <v>50</v>
      </c>
      <c r="C13300" s="7" t="n">
        <v>0</v>
      </c>
      <c r="D13300" s="7" t="n">
        <v>12105</v>
      </c>
      <c r="E13300" s="7" t="n">
        <v>1</v>
      </c>
      <c r="F13300" s="7" t="n">
        <v>0</v>
      </c>
      <c r="G13300" s="7" t="n">
        <v>0</v>
      </c>
      <c r="H13300" s="7" t="n">
        <v>0</v>
      </c>
      <c r="I13300" s="7" t="n">
        <v>0</v>
      </c>
      <c r="J13300" s="7" t="n">
        <v>65533</v>
      </c>
      <c r="K13300" s="7" t="n">
        <v>0</v>
      </c>
      <c r="L13300" s="7" t="n">
        <v>0</v>
      </c>
      <c r="M13300" s="7" t="n">
        <v>0</v>
      </c>
      <c r="N13300" s="7" t="n">
        <v>0</v>
      </c>
      <c r="O13300" s="7" t="s">
        <v>20</v>
      </c>
    </row>
    <row r="13301" spans="1:19">
      <c r="A13301" t="s">
        <v>4</v>
      </c>
      <c r="B13301" s="4" t="s">
        <v>5</v>
      </c>
      <c r="C13301" s="4" t="s">
        <v>7</v>
      </c>
      <c r="D13301" s="4" t="s">
        <v>7</v>
      </c>
      <c r="E13301" s="4" t="s">
        <v>7</v>
      </c>
      <c r="F13301" s="4" t="s">
        <v>15</v>
      </c>
      <c r="G13301" s="4" t="s">
        <v>15</v>
      </c>
      <c r="H13301" s="4" t="s">
        <v>15</v>
      </c>
      <c r="I13301" s="4" t="s">
        <v>15</v>
      </c>
      <c r="J13301" s="4" t="s">
        <v>15</v>
      </c>
    </row>
    <row r="13302" spans="1:19">
      <c r="A13302" t="n">
        <v>120905</v>
      </c>
      <c r="B13302" s="51" t="n">
        <v>76</v>
      </c>
      <c r="C13302" s="7" t="n">
        <v>0</v>
      </c>
      <c r="D13302" s="7" t="n">
        <v>3</v>
      </c>
      <c r="E13302" s="7" t="n">
        <v>0</v>
      </c>
      <c r="F13302" s="7" t="n">
        <v>1</v>
      </c>
      <c r="G13302" s="7" t="n">
        <v>1</v>
      </c>
      <c r="H13302" s="7" t="n">
        <v>1</v>
      </c>
      <c r="I13302" s="7" t="n">
        <v>1</v>
      </c>
      <c r="J13302" s="7" t="n">
        <v>1000</v>
      </c>
    </row>
    <row r="13303" spans="1:19">
      <c r="A13303" t="s">
        <v>4</v>
      </c>
      <c r="B13303" s="4" t="s">
        <v>5</v>
      </c>
      <c r="C13303" s="4" t="s">
        <v>7</v>
      </c>
      <c r="D13303" s="4" t="s">
        <v>7</v>
      </c>
    </row>
    <row r="13304" spans="1:19">
      <c r="A13304" t="n">
        <v>120929</v>
      </c>
      <c r="B13304" s="56" t="n">
        <v>77</v>
      </c>
      <c r="C13304" s="7" t="n">
        <v>0</v>
      </c>
      <c r="D13304" s="7" t="n">
        <v>3</v>
      </c>
    </row>
    <row r="13305" spans="1:19">
      <c r="A13305" t="s">
        <v>4</v>
      </c>
      <c r="B13305" s="4" t="s">
        <v>5</v>
      </c>
    </row>
    <row r="13306" spans="1:19">
      <c r="A13306" t="n">
        <v>120932</v>
      </c>
      <c r="B13306" s="58" t="n">
        <v>88</v>
      </c>
    </row>
    <row r="13307" spans="1:19">
      <c r="A13307" t="s">
        <v>4</v>
      </c>
      <c r="B13307" s="4" t="s">
        <v>5</v>
      </c>
      <c r="C13307" s="4" t="s">
        <v>7</v>
      </c>
      <c r="D13307" s="4" t="s">
        <v>7</v>
      </c>
      <c r="E13307" s="4" t="s">
        <v>7</v>
      </c>
      <c r="F13307" s="4" t="s">
        <v>15</v>
      </c>
      <c r="G13307" s="4" t="s">
        <v>15</v>
      </c>
      <c r="H13307" s="4" t="s">
        <v>15</v>
      </c>
      <c r="I13307" s="4" t="s">
        <v>15</v>
      </c>
      <c r="J13307" s="4" t="s">
        <v>15</v>
      </c>
    </row>
    <row r="13308" spans="1:19">
      <c r="A13308" t="n">
        <v>120933</v>
      </c>
      <c r="B13308" s="51" t="n">
        <v>76</v>
      </c>
      <c r="C13308" s="7" t="n">
        <v>0</v>
      </c>
      <c r="D13308" s="7" t="n">
        <v>3</v>
      </c>
      <c r="E13308" s="7" t="n">
        <v>0</v>
      </c>
      <c r="F13308" s="7" t="n">
        <v>1</v>
      </c>
      <c r="G13308" s="7" t="n">
        <v>1</v>
      </c>
      <c r="H13308" s="7" t="n">
        <v>1</v>
      </c>
      <c r="I13308" s="7" t="n">
        <v>0</v>
      </c>
      <c r="J13308" s="7" t="n">
        <v>1000</v>
      </c>
    </row>
    <row r="13309" spans="1:19">
      <c r="A13309" t="s">
        <v>4</v>
      </c>
      <c r="B13309" s="4" t="s">
        <v>5</v>
      </c>
      <c r="C13309" s="4" t="s">
        <v>7</v>
      </c>
      <c r="D13309" s="4" t="s">
        <v>7</v>
      </c>
    </row>
    <row r="13310" spans="1:19">
      <c r="A13310" t="n">
        <v>120957</v>
      </c>
      <c r="B13310" s="56" t="n">
        <v>77</v>
      </c>
      <c r="C13310" s="7" t="n">
        <v>0</v>
      </c>
      <c r="D13310" s="7" t="n">
        <v>3</v>
      </c>
    </row>
    <row r="13311" spans="1:19">
      <c r="A13311" t="s">
        <v>4</v>
      </c>
      <c r="B13311" s="4" t="s">
        <v>5</v>
      </c>
      <c r="C13311" s="4" t="s">
        <v>11</v>
      </c>
    </row>
    <row r="13312" spans="1:19">
      <c r="A13312" t="n">
        <v>120960</v>
      </c>
      <c r="B13312" s="12" t="n">
        <v>3</v>
      </c>
      <c r="C13312" s="10" t="n">
        <f t="normal" ca="1">A13314</f>
        <v>0</v>
      </c>
    </row>
    <row r="13313" spans="1:15">
      <c r="A13313" t="s">
        <v>4</v>
      </c>
      <c r="B13313" s="4" t="s">
        <v>5</v>
      </c>
      <c r="C13313" s="4" t="s">
        <v>10</v>
      </c>
    </row>
    <row r="13314" spans="1:15">
      <c r="A13314" t="n">
        <v>120965</v>
      </c>
      <c r="B13314" s="27" t="n">
        <v>16</v>
      </c>
      <c r="C13314" s="7" t="n">
        <v>500</v>
      </c>
    </row>
    <row r="13315" spans="1:15">
      <c r="A13315" t="s">
        <v>4</v>
      </c>
      <c r="B13315" s="4" t="s">
        <v>5</v>
      </c>
      <c r="C13315" s="4" t="s">
        <v>7</v>
      </c>
      <c r="D13315" s="4" t="s">
        <v>10</v>
      </c>
      <c r="E13315" s="4" t="s">
        <v>15</v>
      </c>
      <c r="F13315" s="4" t="s">
        <v>10</v>
      </c>
      <c r="G13315" s="4" t="s">
        <v>16</v>
      </c>
      <c r="H13315" s="4" t="s">
        <v>16</v>
      </c>
      <c r="I13315" s="4" t="s">
        <v>10</v>
      </c>
      <c r="J13315" s="4" t="s">
        <v>10</v>
      </c>
      <c r="K13315" s="4" t="s">
        <v>16</v>
      </c>
      <c r="L13315" s="4" t="s">
        <v>16</v>
      </c>
      <c r="M13315" s="4" t="s">
        <v>16</v>
      </c>
      <c r="N13315" s="4" t="s">
        <v>16</v>
      </c>
      <c r="O13315" s="4" t="s">
        <v>8</v>
      </c>
    </row>
    <row r="13316" spans="1:15">
      <c r="A13316" t="n">
        <v>120968</v>
      </c>
      <c r="B13316" s="18" t="n">
        <v>50</v>
      </c>
      <c r="C13316" s="7" t="n">
        <v>0</v>
      </c>
      <c r="D13316" s="7" t="n">
        <v>12105</v>
      </c>
      <c r="E13316" s="7" t="n">
        <v>1</v>
      </c>
      <c r="F13316" s="7" t="n">
        <v>0</v>
      </c>
      <c r="G13316" s="7" t="n">
        <v>0</v>
      </c>
      <c r="H13316" s="7" t="n">
        <v>0</v>
      </c>
      <c r="I13316" s="7" t="n">
        <v>0</v>
      </c>
      <c r="J13316" s="7" t="n">
        <v>65533</v>
      </c>
      <c r="K13316" s="7" t="n">
        <v>0</v>
      </c>
      <c r="L13316" s="7" t="n">
        <v>0</v>
      </c>
      <c r="M13316" s="7" t="n">
        <v>0</v>
      </c>
      <c r="N13316" s="7" t="n">
        <v>0</v>
      </c>
      <c r="O13316" s="7" t="s">
        <v>20</v>
      </c>
    </row>
    <row r="13317" spans="1:15">
      <c r="A13317" t="s">
        <v>4</v>
      </c>
      <c r="B13317" s="4" t="s">
        <v>5</v>
      </c>
      <c r="C13317" s="4" t="s">
        <v>7</v>
      </c>
      <c r="D13317" s="4" t="s">
        <v>10</v>
      </c>
      <c r="E13317" s="4" t="s">
        <v>10</v>
      </c>
      <c r="F13317" s="4" t="s">
        <v>10</v>
      </c>
      <c r="G13317" s="4" t="s">
        <v>10</v>
      </c>
      <c r="H13317" s="4" t="s">
        <v>7</v>
      </c>
    </row>
    <row r="13318" spans="1:15">
      <c r="A13318" t="n">
        <v>121007</v>
      </c>
      <c r="B13318" s="42" t="n">
        <v>25</v>
      </c>
      <c r="C13318" s="7" t="n">
        <v>5</v>
      </c>
      <c r="D13318" s="7" t="n">
        <v>65535</v>
      </c>
      <c r="E13318" s="7" t="n">
        <v>65535</v>
      </c>
      <c r="F13318" s="7" t="n">
        <v>65535</v>
      </c>
      <c r="G13318" s="7" t="n">
        <v>65535</v>
      </c>
      <c r="H13318" s="7" t="n">
        <v>0</v>
      </c>
    </row>
    <row r="13319" spans="1:15">
      <c r="A13319" t="s">
        <v>4</v>
      </c>
      <c r="B13319" s="4" t="s">
        <v>5</v>
      </c>
      <c r="C13319" s="4" t="s">
        <v>10</v>
      </c>
      <c r="D13319" s="4" t="s">
        <v>7</v>
      </c>
      <c r="E13319" s="4" t="s">
        <v>59</v>
      </c>
      <c r="F13319" s="4" t="s">
        <v>7</v>
      </c>
      <c r="G13319" s="4" t="s">
        <v>7</v>
      </c>
    </row>
    <row r="13320" spans="1:15">
      <c r="A13320" t="n">
        <v>121018</v>
      </c>
      <c r="B13320" s="43" t="n">
        <v>24</v>
      </c>
      <c r="C13320" s="7" t="n">
        <v>65533</v>
      </c>
      <c r="D13320" s="7" t="n">
        <v>11</v>
      </c>
      <c r="E13320" s="7" t="s">
        <v>1089</v>
      </c>
      <c r="F13320" s="7" t="n">
        <v>2</v>
      </c>
      <c r="G13320" s="7" t="n">
        <v>0</v>
      </c>
    </row>
    <row r="13321" spans="1:15">
      <c r="A13321" t="s">
        <v>4</v>
      </c>
      <c r="B13321" s="4" t="s">
        <v>5</v>
      </c>
    </row>
    <row r="13322" spans="1:15">
      <c r="A13322" t="n">
        <v>121087</v>
      </c>
      <c r="B13322" s="38" t="n">
        <v>28</v>
      </c>
    </row>
    <row r="13323" spans="1:15">
      <c r="A13323" t="s">
        <v>4</v>
      </c>
      <c r="B13323" s="4" t="s">
        <v>5</v>
      </c>
      <c r="C13323" s="4" t="s">
        <v>7</v>
      </c>
    </row>
    <row r="13324" spans="1:15">
      <c r="A13324" t="n">
        <v>121088</v>
      </c>
      <c r="B13324" s="44" t="n">
        <v>27</v>
      </c>
      <c r="C13324" s="7" t="n">
        <v>0</v>
      </c>
    </row>
    <row r="13325" spans="1:15">
      <c r="A13325" t="s">
        <v>4</v>
      </c>
      <c r="B13325" s="4" t="s">
        <v>5</v>
      </c>
      <c r="C13325" s="4" t="s">
        <v>7</v>
      </c>
    </row>
    <row r="13326" spans="1:15">
      <c r="A13326" t="n">
        <v>121090</v>
      </c>
      <c r="B13326" s="44" t="n">
        <v>27</v>
      </c>
      <c r="C13326" s="7" t="n">
        <v>1</v>
      </c>
    </row>
    <row r="13327" spans="1:15">
      <c r="A13327" t="s">
        <v>4</v>
      </c>
      <c r="B13327" s="4" t="s">
        <v>5</v>
      </c>
      <c r="C13327" s="4" t="s">
        <v>10</v>
      </c>
      <c r="D13327" s="4" t="s">
        <v>7</v>
      </c>
      <c r="E13327" s="4" t="s">
        <v>59</v>
      </c>
      <c r="F13327" s="4" t="s">
        <v>7</v>
      </c>
      <c r="G13327" s="4" t="s">
        <v>7</v>
      </c>
    </row>
    <row r="13328" spans="1:15">
      <c r="A13328" t="n">
        <v>121092</v>
      </c>
      <c r="B13328" s="43" t="n">
        <v>24</v>
      </c>
      <c r="C13328" s="7" t="n">
        <v>65533</v>
      </c>
      <c r="D13328" s="7" t="n">
        <v>11</v>
      </c>
      <c r="E13328" s="7" t="s">
        <v>1090</v>
      </c>
      <c r="F13328" s="7" t="n">
        <v>2</v>
      </c>
      <c r="G13328" s="7" t="n">
        <v>0</v>
      </c>
    </row>
    <row r="13329" spans="1:15">
      <c r="A13329" t="s">
        <v>4</v>
      </c>
      <c r="B13329" s="4" t="s">
        <v>5</v>
      </c>
    </row>
    <row r="13330" spans="1:15">
      <c r="A13330" t="n">
        <v>121198</v>
      </c>
      <c r="B13330" s="38" t="n">
        <v>28</v>
      </c>
    </row>
    <row r="13331" spans="1:15">
      <c r="A13331" t="s">
        <v>4</v>
      </c>
      <c r="B13331" s="4" t="s">
        <v>5</v>
      </c>
      <c r="C13331" s="4" t="s">
        <v>7</v>
      </c>
    </row>
    <row r="13332" spans="1:15">
      <c r="A13332" t="n">
        <v>121199</v>
      </c>
      <c r="B13332" s="44" t="n">
        <v>27</v>
      </c>
      <c r="C13332" s="7" t="n">
        <v>0</v>
      </c>
    </row>
    <row r="13333" spans="1:15">
      <c r="A13333" t="s">
        <v>4</v>
      </c>
      <c r="B13333" s="4" t="s">
        <v>5</v>
      </c>
      <c r="C13333" s="4" t="s">
        <v>7</v>
      </c>
    </row>
    <row r="13334" spans="1:15">
      <c r="A13334" t="n">
        <v>121201</v>
      </c>
      <c r="B13334" s="44" t="n">
        <v>27</v>
      </c>
      <c r="C13334" s="7" t="n">
        <v>1</v>
      </c>
    </row>
    <row r="13335" spans="1:15">
      <c r="A13335" t="s">
        <v>4</v>
      </c>
      <c r="B13335" s="4" t="s">
        <v>5</v>
      </c>
      <c r="C13335" s="4" t="s">
        <v>7</v>
      </c>
      <c r="D13335" s="4" t="s">
        <v>10</v>
      </c>
      <c r="E13335" s="4" t="s">
        <v>10</v>
      </c>
      <c r="F13335" s="4" t="s">
        <v>10</v>
      </c>
      <c r="G13335" s="4" t="s">
        <v>10</v>
      </c>
      <c r="H13335" s="4" t="s">
        <v>7</v>
      </c>
    </row>
    <row r="13336" spans="1:15">
      <c r="A13336" t="n">
        <v>121203</v>
      </c>
      <c r="B13336" s="42" t="n">
        <v>25</v>
      </c>
      <c r="C13336" s="7" t="n">
        <v>5</v>
      </c>
      <c r="D13336" s="7" t="n">
        <v>65535</v>
      </c>
      <c r="E13336" s="7" t="n">
        <v>65535</v>
      </c>
      <c r="F13336" s="7" t="n">
        <v>65535</v>
      </c>
      <c r="G13336" s="7" t="n">
        <v>65535</v>
      </c>
      <c r="H13336" s="7" t="n">
        <v>0</v>
      </c>
    </row>
    <row r="13337" spans="1:15">
      <c r="A13337" t="s">
        <v>4</v>
      </c>
      <c r="B13337" s="4" t="s">
        <v>5</v>
      </c>
      <c r="C13337" s="4" t="s">
        <v>10</v>
      </c>
    </row>
    <row r="13338" spans="1:15">
      <c r="A13338" t="n">
        <v>121214</v>
      </c>
      <c r="B13338" s="27" t="n">
        <v>16</v>
      </c>
      <c r="C13338" s="7" t="n">
        <v>500</v>
      </c>
    </row>
    <row r="13339" spans="1:15">
      <c r="A13339" t="s">
        <v>4</v>
      </c>
      <c r="B13339" s="4" t="s">
        <v>5</v>
      </c>
      <c r="C13339" s="4" t="s">
        <v>7</v>
      </c>
      <c r="D13339" s="4" t="s">
        <v>10</v>
      </c>
      <c r="E13339" s="4" t="s">
        <v>15</v>
      </c>
    </row>
    <row r="13340" spans="1:15">
      <c r="A13340" t="n">
        <v>121217</v>
      </c>
      <c r="B13340" s="41" t="n">
        <v>58</v>
      </c>
      <c r="C13340" s="7" t="n">
        <v>100</v>
      </c>
      <c r="D13340" s="7" t="n">
        <v>300</v>
      </c>
      <c r="E13340" s="7" t="n">
        <v>0.300000011920929</v>
      </c>
    </row>
    <row r="13341" spans="1:15">
      <c r="A13341" t="s">
        <v>4</v>
      </c>
      <c r="B13341" s="4" t="s">
        <v>5</v>
      </c>
      <c r="C13341" s="4" t="s">
        <v>7</v>
      </c>
      <c r="D13341" s="4" t="s">
        <v>10</v>
      </c>
    </row>
    <row r="13342" spans="1:15">
      <c r="A13342" t="n">
        <v>121225</v>
      </c>
      <c r="B13342" s="41" t="n">
        <v>58</v>
      </c>
      <c r="C13342" s="7" t="n">
        <v>255</v>
      </c>
      <c r="D13342" s="7" t="n">
        <v>0</v>
      </c>
    </row>
    <row r="13343" spans="1:15">
      <c r="A13343" t="s">
        <v>4</v>
      </c>
      <c r="B13343" s="4" t="s">
        <v>5</v>
      </c>
      <c r="C13343" s="4" t="s">
        <v>7</v>
      </c>
    </row>
    <row r="13344" spans="1:15">
      <c r="A13344" t="n">
        <v>121229</v>
      </c>
      <c r="B13344" s="59" t="n">
        <v>78</v>
      </c>
      <c r="C13344" s="7" t="n">
        <v>255</v>
      </c>
    </row>
    <row r="13345" spans="1:8">
      <c r="A13345" t="s">
        <v>4</v>
      </c>
      <c r="B13345" s="4" t="s">
        <v>5</v>
      </c>
      <c r="C13345" s="4" t="s">
        <v>7</v>
      </c>
      <c r="D13345" s="4" t="s">
        <v>10</v>
      </c>
      <c r="E13345" s="4" t="s">
        <v>10</v>
      </c>
      <c r="F13345" s="4" t="s">
        <v>10</v>
      </c>
    </row>
    <row r="13346" spans="1:8">
      <c r="A13346" t="n">
        <v>121231</v>
      </c>
      <c r="B13346" s="61" t="n">
        <v>63</v>
      </c>
      <c r="C13346" s="7" t="n">
        <v>0</v>
      </c>
      <c r="D13346" s="7" t="n">
        <v>0</v>
      </c>
      <c r="E13346" s="7" t="n">
        <v>45</v>
      </c>
      <c r="F13346" s="7" t="n">
        <v>0</v>
      </c>
    </row>
    <row r="13347" spans="1:8">
      <c r="A13347" t="s">
        <v>4</v>
      </c>
      <c r="B13347" s="4" t="s">
        <v>5</v>
      </c>
      <c r="C13347" s="4" t="s">
        <v>7</v>
      </c>
      <c r="D13347" s="4" t="s">
        <v>10</v>
      </c>
      <c r="E13347" s="4" t="s">
        <v>10</v>
      </c>
      <c r="F13347" s="4" t="s">
        <v>10</v>
      </c>
    </row>
    <row r="13348" spans="1:8">
      <c r="A13348" t="n">
        <v>121239</v>
      </c>
      <c r="B13348" s="61" t="n">
        <v>63</v>
      </c>
      <c r="C13348" s="7" t="n">
        <v>0</v>
      </c>
      <c r="D13348" s="7" t="n">
        <v>0</v>
      </c>
      <c r="E13348" s="7" t="n">
        <v>32</v>
      </c>
      <c r="F13348" s="7" t="n">
        <v>100</v>
      </c>
    </row>
    <row r="13349" spans="1:8">
      <c r="A13349" t="s">
        <v>4</v>
      </c>
      <c r="B13349" s="4" t="s">
        <v>5</v>
      </c>
      <c r="C13349" s="4" t="s">
        <v>7</v>
      </c>
    </row>
    <row r="13350" spans="1:8">
      <c r="A13350" t="n">
        <v>121247</v>
      </c>
      <c r="B13350" s="45" t="n">
        <v>23</v>
      </c>
      <c r="C13350" s="7" t="n">
        <v>0</v>
      </c>
    </row>
    <row r="13351" spans="1:8">
      <c r="A13351" t="s">
        <v>4</v>
      </c>
      <c r="B13351" s="4" t="s">
        <v>5</v>
      </c>
    </row>
    <row r="13352" spans="1:8">
      <c r="A13352" t="n">
        <v>121249</v>
      </c>
      <c r="B13352" s="5" t="n">
        <v>1</v>
      </c>
    </row>
    <row r="13353" spans="1:8" s="3" customFormat="1" customHeight="0">
      <c r="A13353" s="3" t="s">
        <v>2</v>
      </c>
      <c r="B13353" s="3" t="s">
        <v>1091</v>
      </c>
    </row>
    <row r="13354" spans="1:8">
      <c r="A13354" t="s">
        <v>4</v>
      </c>
      <c r="B13354" s="4" t="s">
        <v>5</v>
      </c>
      <c r="C13354" s="4" t="s">
        <v>10</v>
      </c>
    </row>
    <row r="13355" spans="1:8">
      <c r="A13355" t="n">
        <v>121252</v>
      </c>
      <c r="B13355" s="94" t="n">
        <v>143</v>
      </c>
      <c r="C13355" s="7" t="n">
        <v>5</v>
      </c>
    </row>
    <row r="13356" spans="1:8">
      <c r="A13356" t="s">
        <v>4</v>
      </c>
      <c r="B13356" s="4" t="s">
        <v>5</v>
      </c>
      <c r="C13356" s="4" t="s">
        <v>7</v>
      </c>
      <c r="D13356" s="4" t="s">
        <v>10</v>
      </c>
      <c r="E13356" s="4" t="s">
        <v>10</v>
      </c>
      <c r="F13356" s="4" t="s">
        <v>10</v>
      </c>
      <c r="G13356" s="4" t="s">
        <v>10</v>
      </c>
      <c r="H13356" s="4" t="s">
        <v>10</v>
      </c>
      <c r="I13356" s="4" t="s">
        <v>10</v>
      </c>
      <c r="J13356" s="4" t="s">
        <v>10</v>
      </c>
      <c r="K13356" s="4" t="s">
        <v>10</v>
      </c>
      <c r="L13356" s="4" t="s">
        <v>10</v>
      </c>
      <c r="M13356" s="4" t="s">
        <v>10</v>
      </c>
      <c r="N13356" s="4" t="s">
        <v>16</v>
      </c>
      <c r="O13356" s="4" t="s">
        <v>16</v>
      </c>
      <c r="P13356" s="4" t="s">
        <v>16</v>
      </c>
      <c r="Q13356" s="4" t="s">
        <v>16</v>
      </c>
      <c r="R13356" s="4" t="s">
        <v>7</v>
      </c>
      <c r="S13356" s="4" t="s">
        <v>8</v>
      </c>
    </row>
    <row r="13357" spans="1:8">
      <c r="A13357" t="n">
        <v>121255</v>
      </c>
      <c r="B13357" s="50" t="n">
        <v>75</v>
      </c>
      <c r="C13357" s="7" t="n">
        <v>0</v>
      </c>
      <c r="D13357" s="7" t="n">
        <v>0</v>
      </c>
      <c r="E13357" s="7" t="n">
        <v>0</v>
      </c>
      <c r="F13357" s="7" t="n">
        <v>1024</v>
      </c>
      <c r="G13357" s="7" t="n">
        <v>720</v>
      </c>
      <c r="H13357" s="7" t="n">
        <v>226</v>
      </c>
      <c r="I13357" s="7" t="n">
        <v>40</v>
      </c>
      <c r="J13357" s="7" t="n">
        <v>0</v>
      </c>
      <c r="K13357" s="7" t="n">
        <v>0</v>
      </c>
      <c r="L13357" s="7" t="n">
        <v>1024</v>
      </c>
      <c r="M13357" s="7" t="n">
        <v>720</v>
      </c>
      <c r="N13357" s="7" t="n">
        <v>1065353216</v>
      </c>
      <c r="O13357" s="7" t="n">
        <v>1065353216</v>
      </c>
      <c r="P13357" s="7" t="n">
        <v>1065353216</v>
      </c>
      <c r="Q13357" s="7" t="n">
        <v>0</v>
      </c>
      <c r="R13357" s="7" t="n">
        <v>1</v>
      </c>
      <c r="S13357" s="7" t="s">
        <v>1092</v>
      </c>
    </row>
    <row r="13358" spans="1:8">
      <c r="A13358" t="s">
        <v>4</v>
      </c>
      <c r="B13358" s="4" t="s">
        <v>5</v>
      </c>
      <c r="C13358" s="4" t="s">
        <v>10</v>
      </c>
    </row>
    <row r="13359" spans="1:8">
      <c r="A13359" t="n">
        <v>121309</v>
      </c>
      <c r="B13359" s="27" t="n">
        <v>16</v>
      </c>
      <c r="C13359" s="7" t="n">
        <v>500</v>
      </c>
    </row>
    <row r="13360" spans="1:8">
      <c r="A13360" t="s">
        <v>4</v>
      </c>
      <c r="B13360" s="4" t="s">
        <v>5</v>
      </c>
      <c r="C13360" s="4" t="s">
        <v>7</v>
      </c>
      <c r="D13360" s="4" t="s">
        <v>10</v>
      </c>
      <c r="E13360" s="4" t="s">
        <v>15</v>
      </c>
      <c r="F13360" s="4" t="s">
        <v>10</v>
      </c>
      <c r="G13360" s="4" t="s">
        <v>16</v>
      </c>
      <c r="H13360" s="4" t="s">
        <v>16</v>
      </c>
      <c r="I13360" s="4" t="s">
        <v>10</v>
      </c>
      <c r="J13360" s="4" t="s">
        <v>10</v>
      </c>
      <c r="K13360" s="4" t="s">
        <v>16</v>
      </c>
      <c r="L13360" s="4" t="s">
        <v>16</v>
      </c>
      <c r="M13360" s="4" t="s">
        <v>16</v>
      </c>
      <c r="N13360" s="4" t="s">
        <v>16</v>
      </c>
      <c r="O13360" s="4" t="s">
        <v>8</v>
      </c>
    </row>
    <row r="13361" spans="1:19">
      <c r="A13361" t="n">
        <v>121312</v>
      </c>
      <c r="B13361" s="18" t="n">
        <v>50</v>
      </c>
      <c r="C13361" s="7" t="n">
        <v>0</v>
      </c>
      <c r="D13361" s="7" t="n">
        <v>12105</v>
      </c>
      <c r="E13361" s="7" t="n">
        <v>1</v>
      </c>
      <c r="F13361" s="7" t="n">
        <v>0</v>
      </c>
      <c r="G13361" s="7" t="n">
        <v>0</v>
      </c>
      <c r="H13361" s="7" t="n">
        <v>0</v>
      </c>
      <c r="I13361" s="7" t="n">
        <v>0</v>
      </c>
      <c r="J13361" s="7" t="n">
        <v>65533</v>
      </c>
      <c r="K13361" s="7" t="n">
        <v>0</v>
      </c>
      <c r="L13361" s="7" t="n">
        <v>0</v>
      </c>
      <c r="M13361" s="7" t="n">
        <v>0</v>
      </c>
      <c r="N13361" s="7" t="n">
        <v>0</v>
      </c>
      <c r="O13361" s="7" t="s">
        <v>20</v>
      </c>
    </row>
    <row r="13362" spans="1:19">
      <c r="A13362" t="s">
        <v>4</v>
      </c>
      <c r="B13362" s="4" t="s">
        <v>5</v>
      </c>
      <c r="C13362" s="4" t="s">
        <v>7</v>
      </c>
      <c r="D13362" s="4" t="s">
        <v>10</v>
      </c>
      <c r="E13362" s="4" t="s">
        <v>10</v>
      </c>
      <c r="F13362" s="4" t="s">
        <v>10</v>
      </c>
      <c r="G13362" s="4" t="s">
        <v>10</v>
      </c>
      <c r="H13362" s="4" t="s">
        <v>7</v>
      </c>
    </row>
    <row r="13363" spans="1:19">
      <c r="A13363" t="n">
        <v>121351</v>
      </c>
      <c r="B13363" s="42" t="n">
        <v>25</v>
      </c>
      <c r="C13363" s="7" t="n">
        <v>5</v>
      </c>
      <c r="D13363" s="7" t="n">
        <v>65535</v>
      </c>
      <c r="E13363" s="7" t="n">
        <v>65535</v>
      </c>
      <c r="F13363" s="7" t="n">
        <v>65535</v>
      </c>
      <c r="G13363" s="7" t="n">
        <v>65535</v>
      </c>
      <c r="H13363" s="7" t="n">
        <v>0</v>
      </c>
    </row>
    <row r="13364" spans="1:19">
      <c r="A13364" t="s">
        <v>4</v>
      </c>
      <c r="B13364" s="4" t="s">
        <v>5</v>
      </c>
      <c r="C13364" s="4" t="s">
        <v>10</v>
      </c>
      <c r="D13364" s="4" t="s">
        <v>7</v>
      </c>
      <c r="E13364" s="4" t="s">
        <v>59</v>
      </c>
      <c r="F13364" s="4" t="s">
        <v>7</v>
      </c>
      <c r="G13364" s="4" t="s">
        <v>7</v>
      </c>
    </row>
    <row r="13365" spans="1:19">
      <c r="A13365" t="n">
        <v>121362</v>
      </c>
      <c r="B13365" s="43" t="n">
        <v>24</v>
      </c>
      <c r="C13365" s="7" t="n">
        <v>65533</v>
      </c>
      <c r="D13365" s="7" t="n">
        <v>11</v>
      </c>
      <c r="E13365" s="7" t="s">
        <v>1093</v>
      </c>
      <c r="F13365" s="7" t="n">
        <v>2</v>
      </c>
      <c r="G13365" s="7" t="n">
        <v>0</v>
      </c>
    </row>
    <row r="13366" spans="1:19">
      <c r="A13366" t="s">
        <v>4</v>
      </c>
      <c r="B13366" s="4" t="s">
        <v>5</v>
      </c>
    </row>
    <row r="13367" spans="1:19">
      <c r="A13367" t="n">
        <v>121392</v>
      </c>
      <c r="B13367" s="38" t="n">
        <v>28</v>
      </c>
    </row>
    <row r="13368" spans="1:19">
      <c r="A13368" t="s">
        <v>4</v>
      </c>
      <c r="B13368" s="4" t="s">
        <v>5</v>
      </c>
      <c r="C13368" s="4" t="s">
        <v>7</v>
      </c>
    </row>
    <row r="13369" spans="1:19">
      <c r="A13369" t="n">
        <v>121393</v>
      </c>
      <c r="B13369" s="44" t="n">
        <v>27</v>
      </c>
      <c r="C13369" s="7" t="n">
        <v>0</v>
      </c>
    </row>
    <row r="13370" spans="1:19">
      <c r="A13370" t="s">
        <v>4</v>
      </c>
      <c r="B13370" s="4" t="s">
        <v>5</v>
      </c>
      <c r="C13370" s="4" t="s">
        <v>7</v>
      </c>
    </row>
    <row r="13371" spans="1:19">
      <c r="A13371" t="n">
        <v>121395</v>
      </c>
      <c r="B13371" s="44" t="n">
        <v>27</v>
      </c>
      <c r="C13371" s="7" t="n">
        <v>1</v>
      </c>
    </row>
    <row r="13372" spans="1:19">
      <c r="A13372" t="s">
        <v>4</v>
      </c>
      <c r="B13372" s="4" t="s">
        <v>5</v>
      </c>
      <c r="C13372" s="4" t="s">
        <v>10</v>
      </c>
    </row>
    <row r="13373" spans="1:19">
      <c r="A13373" t="n">
        <v>121397</v>
      </c>
      <c r="B13373" s="27" t="n">
        <v>16</v>
      </c>
      <c r="C13373" s="7" t="n">
        <v>500</v>
      </c>
    </row>
    <row r="13374" spans="1:19">
      <c r="A13374" t="s">
        <v>4</v>
      </c>
      <c r="B13374" s="4" t="s">
        <v>5</v>
      </c>
      <c r="C13374" s="4" t="s">
        <v>7</v>
      </c>
      <c r="D13374" s="4" t="s">
        <v>10</v>
      </c>
      <c r="E13374" s="4" t="s">
        <v>15</v>
      </c>
      <c r="F13374" s="4" t="s">
        <v>10</v>
      </c>
      <c r="G13374" s="4" t="s">
        <v>16</v>
      </c>
      <c r="H13374" s="4" t="s">
        <v>16</v>
      </c>
      <c r="I13374" s="4" t="s">
        <v>10</v>
      </c>
      <c r="J13374" s="4" t="s">
        <v>10</v>
      </c>
      <c r="K13374" s="4" t="s">
        <v>16</v>
      </c>
      <c r="L13374" s="4" t="s">
        <v>16</v>
      </c>
      <c r="M13374" s="4" t="s">
        <v>16</v>
      </c>
      <c r="N13374" s="4" t="s">
        <v>16</v>
      </c>
      <c r="O13374" s="4" t="s">
        <v>8</v>
      </c>
    </row>
    <row r="13375" spans="1:19">
      <c r="A13375" t="n">
        <v>121400</v>
      </c>
      <c r="B13375" s="18" t="n">
        <v>50</v>
      </c>
      <c r="C13375" s="7" t="n">
        <v>0</v>
      </c>
      <c r="D13375" s="7" t="n">
        <v>12105</v>
      </c>
      <c r="E13375" s="7" t="n">
        <v>1</v>
      </c>
      <c r="F13375" s="7" t="n">
        <v>0</v>
      </c>
      <c r="G13375" s="7" t="n">
        <v>0</v>
      </c>
      <c r="H13375" s="7" t="n">
        <v>0</v>
      </c>
      <c r="I13375" s="7" t="n">
        <v>0</v>
      </c>
      <c r="J13375" s="7" t="n">
        <v>65533</v>
      </c>
      <c r="K13375" s="7" t="n">
        <v>0</v>
      </c>
      <c r="L13375" s="7" t="n">
        <v>0</v>
      </c>
      <c r="M13375" s="7" t="n">
        <v>0</v>
      </c>
      <c r="N13375" s="7" t="n">
        <v>0</v>
      </c>
      <c r="O13375" s="7" t="s">
        <v>20</v>
      </c>
    </row>
    <row r="13376" spans="1:19">
      <c r="A13376" t="s">
        <v>4</v>
      </c>
      <c r="B13376" s="4" t="s">
        <v>5</v>
      </c>
      <c r="C13376" s="4" t="s">
        <v>10</v>
      </c>
      <c r="D13376" s="4" t="s">
        <v>7</v>
      </c>
      <c r="E13376" s="4" t="s">
        <v>59</v>
      </c>
      <c r="F13376" s="4" t="s">
        <v>7</v>
      </c>
      <c r="G13376" s="4" t="s">
        <v>7</v>
      </c>
    </row>
    <row r="13377" spans="1:15">
      <c r="A13377" t="n">
        <v>121439</v>
      </c>
      <c r="B13377" s="43" t="n">
        <v>24</v>
      </c>
      <c r="C13377" s="7" t="n">
        <v>65533</v>
      </c>
      <c r="D13377" s="7" t="n">
        <v>11</v>
      </c>
      <c r="E13377" s="7" t="s">
        <v>1094</v>
      </c>
      <c r="F13377" s="7" t="n">
        <v>2</v>
      </c>
      <c r="G13377" s="7" t="n">
        <v>0</v>
      </c>
    </row>
    <row r="13378" spans="1:15">
      <c r="A13378" t="s">
        <v>4</v>
      </c>
      <c r="B13378" s="4" t="s">
        <v>5</v>
      </c>
    </row>
    <row r="13379" spans="1:15">
      <c r="A13379" t="n">
        <v>121461</v>
      </c>
      <c r="B13379" s="38" t="n">
        <v>28</v>
      </c>
    </row>
    <row r="13380" spans="1:15">
      <c r="A13380" t="s">
        <v>4</v>
      </c>
      <c r="B13380" s="4" t="s">
        <v>5</v>
      </c>
      <c r="C13380" s="4" t="s">
        <v>7</v>
      </c>
    </row>
    <row r="13381" spans="1:15">
      <c r="A13381" t="n">
        <v>121462</v>
      </c>
      <c r="B13381" s="44" t="n">
        <v>27</v>
      </c>
      <c r="C13381" s="7" t="n">
        <v>0</v>
      </c>
    </row>
    <row r="13382" spans="1:15">
      <c r="A13382" t="s">
        <v>4</v>
      </c>
      <c r="B13382" s="4" t="s">
        <v>5</v>
      </c>
      <c r="C13382" s="4" t="s">
        <v>7</v>
      </c>
    </row>
    <row r="13383" spans="1:15">
      <c r="A13383" t="n">
        <v>121464</v>
      </c>
      <c r="B13383" s="44" t="n">
        <v>27</v>
      </c>
      <c r="C13383" s="7" t="n">
        <v>1</v>
      </c>
    </row>
    <row r="13384" spans="1:15">
      <c r="A13384" t="s">
        <v>4</v>
      </c>
      <c r="B13384" s="4" t="s">
        <v>5</v>
      </c>
      <c r="C13384" s="4" t="s">
        <v>10</v>
      </c>
      <c r="D13384" s="4" t="s">
        <v>7</v>
      </c>
      <c r="E13384" s="4" t="s">
        <v>59</v>
      </c>
      <c r="F13384" s="4" t="s">
        <v>7</v>
      </c>
      <c r="G13384" s="4" t="s">
        <v>7</v>
      </c>
    </row>
    <row r="13385" spans="1:15">
      <c r="A13385" t="n">
        <v>121466</v>
      </c>
      <c r="B13385" s="43" t="n">
        <v>24</v>
      </c>
      <c r="C13385" s="7" t="n">
        <v>65533</v>
      </c>
      <c r="D13385" s="7" t="n">
        <v>11</v>
      </c>
      <c r="E13385" s="7" t="s">
        <v>1095</v>
      </c>
      <c r="F13385" s="7" t="n">
        <v>2</v>
      </c>
      <c r="G13385" s="7" t="n">
        <v>0</v>
      </c>
    </row>
    <row r="13386" spans="1:15">
      <c r="A13386" t="s">
        <v>4</v>
      </c>
      <c r="B13386" s="4" t="s">
        <v>5</v>
      </c>
    </row>
    <row r="13387" spans="1:15">
      <c r="A13387" t="n">
        <v>121562</v>
      </c>
      <c r="B13387" s="38" t="n">
        <v>28</v>
      </c>
    </row>
    <row r="13388" spans="1:15">
      <c r="A13388" t="s">
        <v>4</v>
      </c>
      <c r="B13388" s="4" t="s">
        <v>5</v>
      </c>
      <c r="C13388" s="4" t="s">
        <v>7</v>
      </c>
    </row>
    <row r="13389" spans="1:15">
      <c r="A13389" t="n">
        <v>121563</v>
      </c>
      <c r="B13389" s="44" t="n">
        <v>27</v>
      </c>
      <c r="C13389" s="7" t="n">
        <v>0</v>
      </c>
    </row>
    <row r="13390" spans="1:15">
      <c r="A13390" t="s">
        <v>4</v>
      </c>
      <c r="B13390" s="4" t="s">
        <v>5</v>
      </c>
      <c r="C13390" s="4" t="s">
        <v>7</v>
      </c>
    </row>
    <row r="13391" spans="1:15">
      <c r="A13391" t="n">
        <v>121565</v>
      </c>
      <c r="B13391" s="44" t="n">
        <v>27</v>
      </c>
      <c r="C13391" s="7" t="n">
        <v>1</v>
      </c>
    </row>
    <row r="13392" spans="1:15">
      <c r="A13392" t="s">
        <v>4</v>
      </c>
      <c r="B13392" s="4" t="s">
        <v>5</v>
      </c>
      <c r="C13392" s="4" t="s">
        <v>10</v>
      </c>
      <c r="D13392" s="4" t="s">
        <v>7</v>
      </c>
      <c r="E13392" s="4" t="s">
        <v>59</v>
      </c>
      <c r="F13392" s="4" t="s">
        <v>7</v>
      </c>
      <c r="G13392" s="4" t="s">
        <v>7</v>
      </c>
    </row>
    <row r="13393" spans="1:7">
      <c r="A13393" t="n">
        <v>121567</v>
      </c>
      <c r="B13393" s="43" t="n">
        <v>24</v>
      </c>
      <c r="C13393" s="7" t="n">
        <v>65533</v>
      </c>
      <c r="D13393" s="7" t="n">
        <v>11</v>
      </c>
      <c r="E13393" s="7" t="s">
        <v>1096</v>
      </c>
      <c r="F13393" s="7" t="n">
        <v>2</v>
      </c>
      <c r="G13393" s="7" t="n">
        <v>0</v>
      </c>
    </row>
    <row r="13394" spans="1:7">
      <c r="A13394" t="s">
        <v>4</v>
      </c>
      <c r="B13394" s="4" t="s">
        <v>5</v>
      </c>
    </row>
    <row r="13395" spans="1:7">
      <c r="A13395" t="n">
        <v>121701</v>
      </c>
      <c r="B13395" s="38" t="n">
        <v>28</v>
      </c>
    </row>
    <row r="13396" spans="1:7">
      <c r="A13396" t="s">
        <v>4</v>
      </c>
      <c r="B13396" s="4" t="s">
        <v>5</v>
      </c>
      <c r="C13396" s="4" t="s">
        <v>7</v>
      </c>
    </row>
    <row r="13397" spans="1:7">
      <c r="A13397" t="n">
        <v>121702</v>
      </c>
      <c r="B13397" s="44" t="n">
        <v>27</v>
      </c>
      <c r="C13397" s="7" t="n">
        <v>0</v>
      </c>
    </row>
    <row r="13398" spans="1:7">
      <c r="A13398" t="s">
        <v>4</v>
      </c>
      <c r="B13398" s="4" t="s">
        <v>5</v>
      </c>
      <c r="C13398" s="4" t="s">
        <v>7</v>
      </c>
    </row>
    <row r="13399" spans="1:7">
      <c r="A13399" t="n">
        <v>121704</v>
      </c>
      <c r="B13399" s="44" t="n">
        <v>27</v>
      </c>
      <c r="C13399" s="7" t="n">
        <v>1</v>
      </c>
    </row>
    <row r="13400" spans="1:7">
      <c r="A13400" t="s">
        <v>4</v>
      </c>
      <c r="B13400" s="4" t="s">
        <v>5</v>
      </c>
      <c r="C13400" s="4" t="s">
        <v>7</v>
      </c>
      <c r="D13400" s="4" t="s">
        <v>10</v>
      </c>
      <c r="E13400" s="4" t="s">
        <v>10</v>
      </c>
      <c r="F13400" s="4" t="s">
        <v>10</v>
      </c>
      <c r="G13400" s="4" t="s">
        <v>10</v>
      </c>
      <c r="H13400" s="4" t="s">
        <v>7</v>
      </c>
    </row>
    <row r="13401" spans="1:7">
      <c r="A13401" t="n">
        <v>121706</v>
      </c>
      <c r="B13401" s="42" t="n">
        <v>25</v>
      </c>
      <c r="C13401" s="7" t="n">
        <v>5</v>
      </c>
      <c r="D13401" s="7" t="n">
        <v>65535</v>
      </c>
      <c r="E13401" s="7" t="n">
        <v>65535</v>
      </c>
      <c r="F13401" s="7" t="n">
        <v>65535</v>
      </c>
      <c r="G13401" s="7" t="n">
        <v>65535</v>
      </c>
      <c r="H13401" s="7" t="n">
        <v>0</v>
      </c>
    </row>
    <row r="13402" spans="1:7">
      <c r="A13402" t="s">
        <v>4</v>
      </c>
      <c r="B13402" s="4" t="s">
        <v>5</v>
      </c>
      <c r="C13402" s="4" t="s">
        <v>7</v>
      </c>
      <c r="D13402" s="4" t="s">
        <v>10</v>
      </c>
      <c r="E13402" s="4" t="s">
        <v>7</v>
      </c>
      <c r="F13402" s="4" t="s">
        <v>7</v>
      </c>
      <c r="G13402" s="4" t="s">
        <v>11</v>
      </c>
    </row>
    <row r="13403" spans="1:7">
      <c r="A13403" t="n">
        <v>121717</v>
      </c>
      <c r="B13403" s="9" t="n">
        <v>5</v>
      </c>
      <c r="C13403" s="7" t="n">
        <v>30</v>
      </c>
      <c r="D13403" s="7" t="n">
        <v>6403</v>
      </c>
      <c r="E13403" s="7" t="n">
        <v>8</v>
      </c>
      <c r="F13403" s="7" t="n">
        <v>1</v>
      </c>
      <c r="G13403" s="10" t="n">
        <f t="normal" ca="1">A13419</f>
        <v>0</v>
      </c>
    </row>
    <row r="13404" spans="1:7">
      <c r="A13404" t="s">
        <v>4</v>
      </c>
      <c r="B13404" s="4" t="s">
        <v>5</v>
      </c>
      <c r="C13404" s="4" t="s">
        <v>10</v>
      </c>
    </row>
    <row r="13405" spans="1:7">
      <c r="A13405" t="n">
        <v>121727</v>
      </c>
      <c r="B13405" s="27" t="n">
        <v>16</v>
      </c>
      <c r="C13405" s="7" t="n">
        <v>500</v>
      </c>
    </row>
    <row r="13406" spans="1:7">
      <c r="A13406" t="s">
        <v>4</v>
      </c>
      <c r="B13406" s="4" t="s">
        <v>5</v>
      </c>
      <c r="C13406" s="4" t="s">
        <v>7</v>
      </c>
      <c r="D13406" s="4" t="s">
        <v>7</v>
      </c>
      <c r="E13406" s="4" t="s">
        <v>7</v>
      </c>
      <c r="F13406" s="4" t="s">
        <v>15</v>
      </c>
      <c r="G13406" s="4" t="s">
        <v>15</v>
      </c>
      <c r="H13406" s="4" t="s">
        <v>15</v>
      </c>
      <c r="I13406" s="4" t="s">
        <v>15</v>
      </c>
      <c r="J13406" s="4" t="s">
        <v>15</v>
      </c>
    </row>
    <row r="13407" spans="1:7">
      <c r="A13407" t="n">
        <v>121730</v>
      </c>
      <c r="B13407" s="51" t="n">
        <v>76</v>
      </c>
      <c r="C13407" s="7" t="n">
        <v>0</v>
      </c>
      <c r="D13407" s="7" t="n">
        <v>3</v>
      </c>
      <c r="E13407" s="7" t="n">
        <v>0</v>
      </c>
      <c r="F13407" s="7" t="n">
        <v>1</v>
      </c>
      <c r="G13407" s="7" t="n">
        <v>1</v>
      </c>
      <c r="H13407" s="7" t="n">
        <v>1</v>
      </c>
      <c r="I13407" s="7" t="n">
        <v>1</v>
      </c>
      <c r="J13407" s="7" t="n">
        <v>1000</v>
      </c>
    </row>
    <row r="13408" spans="1:7">
      <c r="A13408" t="s">
        <v>4</v>
      </c>
      <c r="B13408" s="4" t="s">
        <v>5</v>
      </c>
      <c r="C13408" s="4" t="s">
        <v>7</v>
      </c>
      <c r="D13408" s="4" t="s">
        <v>7</v>
      </c>
    </row>
    <row r="13409" spans="1:10">
      <c r="A13409" t="n">
        <v>121754</v>
      </c>
      <c r="B13409" s="56" t="n">
        <v>77</v>
      </c>
      <c r="C13409" s="7" t="n">
        <v>0</v>
      </c>
      <c r="D13409" s="7" t="n">
        <v>3</v>
      </c>
    </row>
    <row r="13410" spans="1:10">
      <c r="A13410" t="s">
        <v>4</v>
      </c>
      <c r="B13410" s="4" t="s">
        <v>5</v>
      </c>
    </row>
    <row r="13411" spans="1:10">
      <c r="A13411" t="n">
        <v>121757</v>
      </c>
      <c r="B13411" s="58" t="n">
        <v>88</v>
      </c>
    </row>
    <row r="13412" spans="1:10">
      <c r="A13412" t="s">
        <v>4</v>
      </c>
      <c r="B13412" s="4" t="s">
        <v>5</v>
      </c>
      <c r="C13412" s="4" t="s">
        <v>7</v>
      </c>
      <c r="D13412" s="4" t="s">
        <v>7</v>
      </c>
      <c r="E13412" s="4" t="s">
        <v>7</v>
      </c>
      <c r="F13412" s="4" t="s">
        <v>15</v>
      </c>
      <c r="G13412" s="4" t="s">
        <v>15</v>
      </c>
      <c r="H13412" s="4" t="s">
        <v>15</v>
      </c>
      <c r="I13412" s="4" t="s">
        <v>15</v>
      </c>
      <c r="J13412" s="4" t="s">
        <v>15</v>
      </c>
    </row>
    <row r="13413" spans="1:10">
      <c r="A13413" t="n">
        <v>121758</v>
      </c>
      <c r="B13413" s="51" t="n">
        <v>76</v>
      </c>
      <c r="C13413" s="7" t="n">
        <v>0</v>
      </c>
      <c r="D13413" s="7" t="n">
        <v>3</v>
      </c>
      <c r="E13413" s="7" t="n">
        <v>0</v>
      </c>
      <c r="F13413" s="7" t="n">
        <v>1</v>
      </c>
      <c r="G13413" s="7" t="n">
        <v>1</v>
      </c>
      <c r="H13413" s="7" t="n">
        <v>1</v>
      </c>
      <c r="I13413" s="7" t="n">
        <v>0</v>
      </c>
      <c r="J13413" s="7" t="n">
        <v>1000</v>
      </c>
    </row>
    <row r="13414" spans="1:10">
      <c r="A13414" t="s">
        <v>4</v>
      </c>
      <c r="B13414" s="4" t="s">
        <v>5</v>
      </c>
      <c r="C13414" s="4" t="s">
        <v>7</v>
      </c>
      <c r="D13414" s="4" t="s">
        <v>7</v>
      </c>
    </row>
    <row r="13415" spans="1:10">
      <c r="A13415" t="n">
        <v>121782</v>
      </c>
      <c r="B13415" s="56" t="n">
        <v>77</v>
      </c>
      <c r="C13415" s="7" t="n">
        <v>0</v>
      </c>
      <c r="D13415" s="7" t="n">
        <v>3</v>
      </c>
    </row>
    <row r="13416" spans="1:10">
      <c r="A13416" t="s">
        <v>4</v>
      </c>
      <c r="B13416" s="4" t="s">
        <v>5</v>
      </c>
      <c r="C13416" s="4" t="s">
        <v>11</v>
      </c>
    </row>
    <row r="13417" spans="1:10">
      <c r="A13417" t="n">
        <v>121785</v>
      </c>
      <c r="B13417" s="12" t="n">
        <v>3</v>
      </c>
      <c r="C13417" s="10" t="n">
        <f t="normal" ca="1">A13419</f>
        <v>0</v>
      </c>
    </row>
    <row r="13418" spans="1:10">
      <c r="A13418" t="s">
        <v>4</v>
      </c>
      <c r="B13418" s="4" t="s">
        <v>5</v>
      </c>
      <c r="C13418" s="4" t="s">
        <v>10</v>
      </c>
    </row>
    <row r="13419" spans="1:10">
      <c r="A13419" t="n">
        <v>121790</v>
      </c>
      <c r="B13419" s="27" t="n">
        <v>16</v>
      </c>
      <c r="C13419" s="7" t="n">
        <v>500</v>
      </c>
    </row>
    <row r="13420" spans="1:10">
      <c r="A13420" t="s">
        <v>4</v>
      </c>
      <c r="B13420" s="4" t="s">
        <v>5</v>
      </c>
      <c r="C13420" s="4" t="s">
        <v>7</v>
      </c>
      <c r="D13420" s="4" t="s">
        <v>10</v>
      </c>
      <c r="E13420" s="4" t="s">
        <v>10</v>
      </c>
      <c r="F13420" s="4" t="s">
        <v>10</v>
      </c>
      <c r="G13420" s="4" t="s">
        <v>10</v>
      </c>
      <c r="H13420" s="4" t="s">
        <v>7</v>
      </c>
    </row>
    <row r="13421" spans="1:10">
      <c r="A13421" t="n">
        <v>121793</v>
      </c>
      <c r="B13421" s="42" t="n">
        <v>25</v>
      </c>
      <c r="C13421" s="7" t="n">
        <v>5</v>
      </c>
      <c r="D13421" s="7" t="n">
        <v>65535</v>
      </c>
      <c r="E13421" s="7" t="n">
        <v>500</v>
      </c>
      <c r="F13421" s="7" t="n">
        <v>800</v>
      </c>
      <c r="G13421" s="7" t="n">
        <v>140</v>
      </c>
      <c r="H13421" s="7" t="n">
        <v>0</v>
      </c>
    </row>
    <row r="13422" spans="1:10">
      <c r="A13422" t="s">
        <v>4</v>
      </c>
      <c r="B13422" s="4" t="s">
        <v>5</v>
      </c>
      <c r="C13422" s="4" t="s">
        <v>10</v>
      </c>
      <c r="D13422" s="4" t="s">
        <v>7</v>
      </c>
      <c r="E13422" s="4" t="s">
        <v>59</v>
      </c>
      <c r="F13422" s="4" t="s">
        <v>7</v>
      </c>
      <c r="G13422" s="4" t="s">
        <v>7</v>
      </c>
      <c r="H13422" s="4" t="s">
        <v>7</v>
      </c>
      <c r="I13422" s="4" t="s">
        <v>59</v>
      </c>
      <c r="J13422" s="4" t="s">
        <v>7</v>
      </c>
      <c r="K13422" s="4" t="s">
        <v>7</v>
      </c>
    </row>
    <row r="13423" spans="1:10">
      <c r="A13423" t="n">
        <v>121804</v>
      </c>
      <c r="B13423" s="43" t="n">
        <v>24</v>
      </c>
      <c r="C13423" s="7" t="n">
        <v>65533</v>
      </c>
      <c r="D13423" s="7" t="n">
        <v>11</v>
      </c>
      <c r="E13423" s="7" t="s">
        <v>1097</v>
      </c>
      <c r="F13423" s="7" t="n">
        <v>2</v>
      </c>
      <c r="G13423" s="7" t="n">
        <v>3</v>
      </c>
      <c r="H13423" s="7" t="n">
        <v>11</v>
      </c>
      <c r="I13423" s="7" t="s">
        <v>1098</v>
      </c>
      <c r="J13423" s="7" t="n">
        <v>2</v>
      </c>
      <c r="K13423" s="7" t="n">
        <v>0</v>
      </c>
    </row>
    <row r="13424" spans="1:10">
      <c r="A13424" t="s">
        <v>4</v>
      </c>
      <c r="B13424" s="4" t="s">
        <v>5</v>
      </c>
    </row>
    <row r="13425" spans="1:11">
      <c r="A13425" t="n">
        <v>121963</v>
      </c>
      <c r="B13425" s="38" t="n">
        <v>28</v>
      </c>
    </row>
    <row r="13426" spans="1:11">
      <c r="A13426" t="s">
        <v>4</v>
      </c>
      <c r="B13426" s="4" t="s">
        <v>5</v>
      </c>
      <c r="C13426" s="4" t="s">
        <v>7</v>
      </c>
    </row>
    <row r="13427" spans="1:11">
      <c r="A13427" t="n">
        <v>121964</v>
      </c>
      <c r="B13427" s="44" t="n">
        <v>27</v>
      </c>
      <c r="C13427" s="7" t="n">
        <v>0</v>
      </c>
    </row>
    <row r="13428" spans="1:11">
      <c r="A13428" t="s">
        <v>4</v>
      </c>
      <c r="B13428" s="4" t="s">
        <v>5</v>
      </c>
      <c r="C13428" s="4" t="s">
        <v>7</v>
      </c>
    </row>
    <row r="13429" spans="1:11">
      <c r="A13429" t="n">
        <v>121966</v>
      </c>
      <c r="B13429" s="44" t="n">
        <v>27</v>
      </c>
      <c r="C13429" s="7" t="n">
        <v>1</v>
      </c>
    </row>
    <row r="13430" spans="1:11">
      <c r="A13430" t="s">
        <v>4</v>
      </c>
      <c r="B13430" s="4" t="s">
        <v>5</v>
      </c>
      <c r="C13430" s="4" t="s">
        <v>7</v>
      </c>
      <c r="D13430" s="4" t="s">
        <v>10</v>
      </c>
      <c r="E13430" s="4" t="s">
        <v>10</v>
      </c>
      <c r="F13430" s="4" t="s">
        <v>10</v>
      </c>
      <c r="G13430" s="4" t="s">
        <v>10</v>
      </c>
      <c r="H13430" s="4" t="s">
        <v>7</v>
      </c>
    </row>
    <row r="13431" spans="1:11">
      <c r="A13431" t="n">
        <v>121968</v>
      </c>
      <c r="B13431" s="42" t="n">
        <v>25</v>
      </c>
      <c r="C13431" s="7" t="n">
        <v>5</v>
      </c>
      <c r="D13431" s="7" t="n">
        <v>65535</v>
      </c>
      <c r="E13431" s="7" t="n">
        <v>65535</v>
      </c>
      <c r="F13431" s="7" t="n">
        <v>65535</v>
      </c>
      <c r="G13431" s="7" t="n">
        <v>65535</v>
      </c>
      <c r="H13431" s="7" t="n">
        <v>0</v>
      </c>
    </row>
    <row r="13432" spans="1:11">
      <c r="A13432" t="s">
        <v>4</v>
      </c>
      <c r="B13432" s="4" t="s">
        <v>5</v>
      </c>
      <c r="C13432" s="4" t="s">
        <v>10</v>
      </c>
    </row>
    <row r="13433" spans="1:11">
      <c r="A13433" t="n">
        <v>121979</v>
      </c>
      <c r="B13433" s="27" t="n">
        <v>16</v>
      </c>
      <c r="C13433" s="7" t="n">
        <v>500</v>
      </c>
    </row>
    <row r="13434" spans="1:11">
      <c r="A13434" t="s">
        <v>4</v>
      </c>
      <c r="B13434" s="4" t="s">
        <v>5</v>
      </c>
      <c r="C13434" s="4" t="s">
        <v>7</v>
      </c>
      <c r="D13434" s="4" t="s">
        <v>10</v>
      </c>
      <c r="E13434" s="4" t="s">
        <v>15</v>
      </c>
    </row>
    <row r="13435" spans="1:11">
      <c r="A13435" t="n">
        <v>121982</v>
      </c>
      <c r="B13435" s="41" t="n">
        <v>58</v>
      </c>
      <c r="C13435" s="7" t="n">
        <v>100</v>
      </c>
      <c r="D13435" s="7" t="n">
        <v>1000</v>
      </c>
      <c r="E13435" s="7" t="n">
        <v>1</v>
      </c>
    </row>
    <row r="13436" spans="1:11">
      <c r="A13436" t="s">
        <v>4</v>
      </c>
      <c r="B13436" s="4" t="s">
        <v>5</v>
      </c>
      <c r="C13436" s="4" t="s">
        <v>7</v>
      </c>
      <c r="D13436" s="4" t="s">
        <v>10</v>
      </c>
    </row>
    <row r="13437" spans="1:11">
      <c r="A13437" t="n">
        <v>121990</v>
      </c>
      <c r="B13437" s="41" t="n">
        <v>58</v>
      </c>
      <c r="C13437" s="7" t="n">
        <v>255</v>
      </c>
      <c r="D13437" s="7" t="n">
        <v>0</v>
      </c>
    </row>
    <row r="13438" spans="1:11">
      <c r="A13438" t="s">
        <v>4</v>
      </c>
      <c r="B13438" s="4" t="s">
        <v>5</v>
      </c>
      <c r="C13438" s="4" t="s">
        <v>7</v>
      </c>
    </row>
    <row r="13439" spans="1:11">
      <c r="A13439" t="n">
        <v>121994</v>
      </c>
      <c r="B13439" s="59" t="n">
        <v>78</v>
      </c>
      <c r="C13439" s="7" t="n">
        <v>255</v>
      </c>
    </row>
    <row r="13440" spans="1:11">
      <c r="A13440" t="s">
        <v>4</v>
      </c>
      <c r="B13440" s="4" t="s">
        <v>5</v>
      </c>
      <c r="C13440" s="4" t="s">
        <v>7</v>
      </c>
    </row>
    <row r="13441" spans="1:8">
      <c r="A13441" t="n">
        <v>121996</v>
      </c>
      <c r="B13441" s="45" t="n">
        <v>23</v>
      </c>
      <c r="C13441" s="7" t="n">
        <v>0</v>
      </c>
    </row>
    <row r="13442" spans="1:8">
      <c r="A13442" t="s">
        <v>4</v>
      </c>
      <c r="B13442" s="4" t="s">
        <v>5</v>
      </c>
    </row>
    <row r="13443" spans="1:8">
      <c r="A13443" t="n">
        <v>121998</v>
      </c>
      <c r="B13443" s="5" t="n">
        <v>1</v>
      </c>
    </row>
    <row r="13444" spans="1:8" s="3" customFormat="1" customHeight="0">
      <c r="A13444" s="3" t="s">
        <v>2</v>
      </c>
      <c r="B13444" s="3" t="s">
        <v>1099</v>
      </c>
    </row>
    <row r="13445" spans="1:8">
      <c r="A13445" t="s">
        <v>4</v>
      </c>
      <c r="B13445" s="4" t="s">
        <v>5</v>
      </c>
      <c r="C13445" s="4" t="s">
        <v>10</v>
      </c>
    </row>
    <row r="13446" spans="1:8">
      <c r="A13446" t="n">
        <v>122000</v>
      </c>
      <c r="B13446" s="27" t="n">
        <v>16</v>
      </c>
      <c r="C13446" s="7" t="n">
        <v>500</v>
      </c>
    </row>
    <row r="13447" spans="1:8">
      <c r="A13447" t="s">
        <v>4</v>
      </c>
      <c r="B13447" s="4" t="s">
        <v>5</v>
      </c>
      <c r="C13447" s="4" t="s">
        <v>7</v>
      </c>
      <c r="D13447" s="4" t="s">
        <v>10</v>
      </c>
      <c r="E13447" s="4" t="s">
        <v>15</v>
      </c>
      <c r="F13447" s="4" t="s">
        <v>10</v>
      </c>
      <c r="G13447" s="4" t="s">
        <v>16</v>
      </c>
      <c r="H13447" s="4" t="s">
        <v>16</v>
      </c>
      <c r="I13447" s="4" t="s">
        <v>10</v>
      </c>
      <c r="J13447" s="4" t="s">
        <v>10</v>
      </c>
      <c r="K13447" s="4" t="s">
        <v>16</v>
      </c>
      <c r="L13447" s="4" t="s">
        <v>16</v>
      </c>
      <c r="M13447" s="4" t="s">
        <v>16</v>
      </c>
      <c r="N13447" s="4" t="s">
        <v>16</v>
      </c>
      <c r="O13447" s="4" t="s">
        <v>8</v>
      </c>
    </row>
    <row r="13448" spans="1:8">
      <c r="A13448" t="n">
        <v>122003</v>
      </c>
      <c r="B13448" s="18" t="n">
        <v>50</v>
      </c>
      <c r="C13448" s="7" t="n">
        <v>0</v>
      </c>
      <c r="D13448" s="7" t="n">
        <v>12105</v>
      </c>
      <c r="E13448" s="7" t="n">
        <v>1</v>
      </c>
      <c r="F13448" s="7" t="n">
        <v>0</v>
      </c>
      <c r="G13448" s="7" t="n">
        <v>0</v>
      </c>
      <c r="H13448" s="7" t="n">
        <v>0</v>
      </c>
      <c r="I13448" s="7" t="n">
        <v>0</v>
      </c>
      <c r="J13448" s="7" t="n">
        <v>65533</v>
      </c>
      <c r="K13448" s="7" t="n">
        <v>0</v>
      </c>
      <c r="L13448" s="7" t="n">
        <v>0</v>
      </c>
      <c r="M13448" s="7" t="n">
        <v>0</v>
      </c>
      <c r="N13448" s="7" t="n">
        <v>0</v>
      </c>
      <c r="O13448" s="7" t="s">
        <v>20</v>
      </c>
    </row>
    <row r="13449" spans="1:8">
      <c r="A13449" t="s">
        <v>4</v>
      </c>
      <c r="B13449" s="4" t="s">
        <v>5</v>
      </c>
      <c r="C13449" s="4" t="s">
        <v>7</v>
      </c>
      <c r="D13449" s="4" t="s">
        <v>10</v>
      </c>
      <c r="E13449" s="4" t="s">
        <v>10</v>
      </c>
      <c r="F13449" s="4" t="s">
        <v>10</v>
      </c>
      <c r="G13449" s="4" t="s">
        <v>10</v>
      </c>
      <c r="H13449" s="4" t="s">
        <v>7</v>
      </c>
    </row>
    <row r="13450" spans="1:8">
      <c r="A13450" t="n">
        <v>122042</v>
      </c>
      <c r="B13450" s="42" t="n">
        <v>25</v>
      </c>
      <c r="C13450" s="7" t="n">
        <v>5</v>
      </c>
      <c r="D13450" s="7" t="n">
        <v>65535</v>
      </c>
      <c r="E13450" s="7" t="n">
        <v>65535</v>
      </c>
      <c r="F13450" s="7" t="n">
        <v>65535</v>
      </c>
      <c r="G13450" s="7" t="n">
        <v>65535</v>
      </c>
      <c r="H13450" s="7" t="n">
        <v>0</v>
      </c>
    </row>
    <row r="13451" spans="1:8">
      <c r="A13451" t="s">
        <v>4</v>
      </c>
      <c r="B13451" s="4" t="s">
        <v>5</v>
      </c>
      <c r="C13451" s="4" t="s">
        <v>10</v>
      </c>
      <c r="D13451" s="4" t="s">
        <v>7</v>
      </c>
      <c r="E13451" s="4" t="s">
        <v>59</v>
      </c>
      <c r="F13451" s="4" t="s">
        <v>7</v>
      </c>
      <c r="G13451" s="4" t="s">
        <v>7</v>
      </c>
    </row>
    <row r="13452" spans="1:8">
      <c r="A13452" t="n">
        <v>122053</v>
      </c>
      <c r="B13452" s="43" t="n">
        <v>24</v>
      </c>
      <c r="C13452" s="7" t="n">
        <v>65533</v>
      </c>
      <c r="D13452" s="7" t="n">
        <v>11</v>
      </c>
      <c r="E13452" s="7" t="s">
        <v>1093</v>
      </c>
      <c r="F13452" s="7" t="n">
        <v>2</v>
      </c>
      <c r="G13452" s="7" t="n">
        <v>0</v>
      </c>
    </row>
    <row r="13453" spans="1:8">
      <c r="A13453" t="s">
        <v>4</v>
      </c>
      <c r="B13453" s="4" t="s">
        <v>5</v>
      </c>
    </row>
    <row r="13454" spans="1:8">
      <c r="A13454" t="n">
        <v>122083</v>
      </c>
      <c r="B13454" s="38" t="n">
        <v>28</v>
      </c>
    </row>
    <row r="13455" spans="1:8">
      <c r="A13455" t="s">
        <v>4</v>
      </c>
      <c r="B13455" s="4" t="s">
        <v>5</v>
      </c>
      <c r="C13455" s="4" t="s">
        <v>7</v>
      </c>
    </row>
    <row r="13456" spans="1:8">
      <c r="A13456" t="n">
        <v>122084</v>
      </c>
      <c r="B13456" s="44" t="n">
        <v>27</v>
      </c>
      <c r="C13456" s="7" t="n">
        <v>0</v>
      </c>
    </row>
    <row r="13457" spans="1:15">
      <c r="A13457" t="s">
        <v>4</v>
      </c>
      <c r="B13457" s="4" t="s">
        <v>5</v>
      </c>
      <c r="C13457" s="4" t="s">
        <v>7</v>
      </c>
    </row>
    <row r="13458" spans="1:15">
      <c r="A13458" t="n">
        <v>122086</v>
      </c>
      <c r="B13458" s="44" t="n">
        <v>27</v>
      </c>
      <c r="C13458" s="7" t="n">
        <v>1</v>
      </c>
    </row>
    <row r="13459" spans="1:15">
      <c r="A13459" t="s">
        <v>4</v>
      </c>
      <c r="B13459" s="4" t="s">
        <v>5</v>
      </c>
      <c r="C13459" s="4" t="s">
        <v>7</v>
      </c>
      <c r="D13459" s="4" t="s">
        <v>10</v>
      </c>
      <c r="E13459" s="4" t="s">
        <v>10</v>
      </c>
      <c r="F13459" s="4" t="s">
        <v>10</v>
      </c>
      <c r="G13459" s="4" t="s">
        <v>10</v>
      </c>
      <c r="H13459" s="4" t="s">
        <v>7</v>
      </c>
    </row>
    <row r="13460" spans="1:15">
      <c r="A13460" t="n">
        <v>122088</v>
      </c>
      <c r="B13460" s="42" t="n">
        <v>25</v>
      </c>
      <c r="C13460" s="7" t="n">
        <v>5</v>
      </c>
      <c r="D13460" s="7" t="n">
        <v>65535</v>
      </c>
      <c r="E13460" s="7" t="n">
        <v>65535</v>
      </c>
      <c r="F13460" s="7" t="n">
        <v>65535</v>
      </c>
      <c r="G13460" s="7" t="n">
        <v>65535</v>
      </c>
      <c r="H13460" s="7" t="n">
        <v>0</v>
      </c>
    </row>
    <row r="13461" spans="1:15">
      <c r="A13461" t="s">
        <v>4</v>
      </c>
      <c r="B13461" s="4" t="s">
        <v>5</v>
      </c>
    </row>
    <row r="13462" spans="1:15">
      <c r="A13462" t="n">
        <v>122099</v>
      </c>
      <c r="B13462" s="5" t="n">
        <v>1</v>
      </c>
    </row>
    <row r="13463" spans="1:15" s="3" customFormat="1" customHeight="0">
      <c r="A13463" s="3" t="s">
        <v>2</v>
      </c>
      <c r="B13463" s="3" t="s">
        <v>1100</v>
      </c>
    </row>
    <row r="13464" spans="1:15">
      <c r="A13464" t="s">
        <v>4</v>
      </c>
      <c r="B13464" s="4" t="s">
        <v>5</v>
      </c>
      <c r="C13464" s="4" t="s">
        <v>10</v>
      </c>
    </row>
    <row r="13465" spans="1:15">
      <c r="A13465" t="n">
        <v>122100</v>
      </c>
      <c r="B13465" s="27" t="n">
        <v>16</v>
      </c>
      <c r="C13465" s="7" t="n">
        <v>500</v>
      </c>
    </row>
    <row r="13466" spans="1:15">
      <c r="A13466" t="s">
        <v>4</v>
      </c>
      <c r="B13466" s="4" t="s">
        <v>5</v>
      </c>
      <c r="C13466" s="4" t="s">
        <v>7</v>
      </c>
      <c r="D13466" s="4" t="s">
        <v>10</v>
      </c>
      <c r="E13466" s="4" t="s">
        <v>15</v>
      </c>
      <c r="F13466" s="4" t="s">
        <v>10</v>
      </c>
      <c r="G13466" s="4" t="s">
        <v>16</v>
      </c>
      <c r="H13466" s="4" t="s">
        <v>16</v>
      </c>
      <c r="I13466" s="4" t="s">
        <v>10</v>
      </c>
      <c r="J13466" s="4" t="s">
        <v>10</v>
      </c>
      <c r="K13466" s="4" t="s">
        <v>16</v>
      </c>
      <c r="L13466" s="4" t="s">
        <v>16</v>
      </c>
      <c r="M13466" s="4" t="s">
        <v>16</v>
      </c>
      <c r="N13466" s="4" t="s">
        <v>16</v>
      </c>
      <c r="O13466" s="4" t="s">
        <v>8</v>
      </c>
    </row>
    <row r="13467" spans="1:15">
      <c r="A13467" t="n">
        <v>122103</v>
      </c>
      <c r="B13467" s="18" t="n">
        <v>50</v>
      </c>
      <c r="C13467" s="7" t="n">
        <v>0</v>
      </c>
      <c r="D13467" s="7" t="n">
        <v>12105</v>
      </c>
      <c r="E13467" s="7" t="n">
        <v>1</v>
      </c>
      <c r="F13467" s="7" t="n">
        <v>0</v>
      </c>
      <c r="G13467" s="7" t="n">
        <v>0</v>
      </c>
      <c r="H13467" s="7" t="n">
        <v>0</v>
      </c>
      <c r="I13467" s="7" t="n">
        <v>0</v>
      </c>
      <c r="J13467" s="7" t="n">
        <v>65533</v>
      </c>
      <c r="K13467" s="7" t="n">
        <v>0</v>
      </c>
      <c r="L13467" s="7" t="n">
        <v>0</v>
      </c>
      <c r="M13467" s="7" t="n">
        <v>0</v>
      </c>
      <c r="N13467" s="7" t="n">
        <v>0</v>
      </c>
      <c r="O13467" s="7" t="s">
        <v>20</v>
      </c>
    </row>
    <row r="13468" spans="1:15">
      <c r="A13468" t="s">
        <v>4</v>
      </c>
      <c r="B13468" s="4" t="s">
        <v>5</v>
      </c>
      <c r="C13468" s="4" t="s">
        <v>7</v>
      </c>
      <c r="D13468" s="4" t="s">
        <v>10</v>
      </c>
      <c r="E13468" s="4" t="s">
        <v>10</v>
      </c>
      <c r="F13468" s="4" t="s">
        <v>10</v>
      </c>
      <c r="G13468" s="4" t="s">
        <v>10</v>
      </c>
      <c r="H13468" s="4" t="s">
        <v>7</v>
      </c>
    </row>
    <row r="13469" spans="1:15">
      <c r="A13469" t="n">
        <v>122142</v>
      </c>
      <c r="B13469" s="42" t="n">
        <v>25</v>
      </c>
      <c r="C13469" s="7" t="n">
        <v>5</v>
      </c>
      <c r="D13469" s="7" t="n">
        <v>65535</v>
      </c>
      <c r="E13469" s="7" t="n">
        <v>65535</v>
      </c>
      <c r="F13469" s="7" t="n">
        <v>65535</v>
      </c>
      <c r="G13469" s="7" t="n">
        <v>65535</v>
      </c>
      <c r="H13469" s="7" t="n">
        <v>0</v>
      </c>
    </row>
    <row r="13470" spans="1:15">
      <c r="A13470" t="s">
        <v>4</v>
      </c>
      <c r="B13470" s="4" t="s">
        <v>5</v>
      </c>
      <c r="C13470" s="4" t="s">
        <v>10</v>
      </c>
      <c r="D13470" s="4" t="s">
        <v>7</v>
      </c>
      <c r="E13470" s="4" t="s">
        <v>59</v>
      </c>
      <c r="F13470" s="4" t="s">
        <v>7</v>
      </c>
      <c r="G13470" s="4" t="s">
        <v>7</v>
      </c>
    </row>
    <row r="13471" spans="1:15">
      <c r="A13471" t="n">
        <v>122153</v>
      </c>
      <c r="B13471" s="43" t="n">
        <v>24</v>
      </c>
      <c r="C13471" s="7" t="n">
        <v>65533</v>
      </c>
      <c r="D13471" s="7" t="n">
        <v>11</v>
      </c>
      <c r="E13471" s="7" t="s">
        <v>1093</v>
      </c>
      <c r="F13471" s="7" t="n">
        <v>2</v>
      </c>
      <c r="G13471" s="7" t="n">
        <v>0</v>
      </c>
    </row>
    <row r="13472" spans="1:15">
      <c r="A13472" t="s">
        <v>4</v>
      </c>
      <c r="B13472" s="4" t="s">
        <v>5</v>
      </c>
    </row>
    <row r="13473" spans="1:15">
      <c r="A13473" t="n">
        <v>122183</v>
      </c>
      <c r="B13473" s="38" t="n">
        <v>28</v>
      </c>
    </row>
    <row r="13474" spans="1:15">
      <c r="A13474" t="s">
        <v>4</v>
      </c>
      <c r="B13474" s="4" t="s">
        <v>5</v>
      </c>
      <c r="C13474" s="4" t="s">
        <v>7</v>
      </c>
    </row>
    <row r="13475" spans="1:15">
      <c r="A13475" t="n">
        <v>122184</v>
      </c>
      <c r="B13475" s="44" t="n">
        <v>27</v>
      </c>
      <c r="C13475" s="7" t="n">
        <v>0</v>
      </c>
    </row>
    <row r="13476" spans="1:15">
      <c r="A13476" t="s">
        <v>4</v>
      </c>
      <c r="B13476" s="4" t="s">
        <v>5</v>
      </c>
      <c r="C13476" s="4" t="s">
        <v>7</v>
      </c>
    </row>
    <row r="13477" spans="1:15">
      <c r="A13477" t="n">
        <v>122186</v>
      </c>
      <c r="B13477" s="44" t="n">
        <v>27</v>
      </c>
      <c r="C13477" s="7" t="n">
        <v>1</v>
      </c>
    </row>
    <row r="13478" spans="1:15">
      <c r="A13478" t="s">
        <v>4</v>
      </c>
      <c r="B13478" s="4" t="s">
        <v>5</v>
      </c>
      <c r="C13478" s="4" t="s">
        <v>10</v>
      </c>
      <c r="D13478" s="4" t="s">
        <v>7</v>
      </c>
      <c r="E13478" s="4" t="s">
        <v>59</v>
      </c>
      <c r="F13478" s="4" t="s">
        <v>7</v>
      </c>
      <c r="G13478" s="4" t="s">
        <v>7</v>
      </c>
    </row>
    <row r="13479" spans="1:15">
      <c r="A13479" t="n">
        <v>122188</v>
      </c>
      <c r="B13479" s="43" t="n">
        <v>24</v>
      </c>
      <c r="C13479" s="7" t="n">
        <v>65533</v>
      </c>
      <c r="D13479" s="7" t="n">
        <v>11</v>
      </c>
      <c r="E13479" s="7" t="s">
        <v>1101</v>
      </c>
      <c r="F13479" s="7" t="n">
        <v>2</v>
      </c>
      <c r="G13479" s="7" t="n">
        <v>0</v>
      </c>
    </row>
    <row r="13480" spans="1:15">
      <c r="A13480" t="s">
        <v>4</v>
      </c>
      <c r="B13480" s="4" t="s">
        <v>5</v>
      </c>
    </row>
    <row r="13481" spans="1:15">
      <c r="A13481" t="n">
        <v>122298</v>
      </c>
      <c r="B13481" s="38" t="n">
        <v>28</v>
      </c>
    </row>
    <row r="13482" spans="1:15">
      <c r="A13482" t="s">
        <v>4</v>
      </c>
      <c r="B13482" s="4" t="s">
        <v>5</v>
      </c>
      <c r="C13482" s="4" t="s">
        <v>7</v>
      </c>
    </row>
    <row r="13483" spans="1:15">
      <c r="A13483" t="n">
        <v>122299</v>
      </c>
      <c r="B13483" s="44" t="n">
        <v>27</v>
      </c>
      <c r="C13483" s="7" t="n">
        <v>0</v>
      </c>
    </row>
    <row r="13484" spans="1:15">
      <c r="A13484" t="s">
        <v>4</v>
      </c>
      <c r="B13484" s="4" t="s">
        <v>5</v>
      </c>
      <c r="C13484" s="4" t="s">
        <v>7</v>
      </c>
    </row>
    <row r="13485" spans="1:15">
      <c r="A13485" t="n">
        <v>122301</v>
      </c>
      <c r="B13485" s="44" t="n">
        <v>27</v>
      </c>
      <c r="C13485" s="7" t="n">
        <v>1</v>
      </c>
    </row>
    <row r="13486" spans="1:15">
      <c r="A13486" t="s">
        <v>4</v>
      </c>
      <c r="B13486" s="4" t="s">
        <v>5</v>
      </c>
      <c r="C13486" s="4" t="s">
        <v>10</v>
      </c>
      <c r="D13486" s="4" t="s">
        <v>7</v>
      </c>
      <c r="E13486" s="4" t="s">
        <v>59</v>
      </c>
      <c r="F13486" s="4" t="s">
        <v>7</v>
      </c>
      <c r="G13486" s="4" t="s">
        <v>7</v>
      </c>
    </row>
    <row r="13487" spans="1:15">
      <c r="A13487" t="n">
        <v>122303</v>
      </c>
      <c r="B13487" s="43" t="n">
        <v>24</v>
      </c>
      <c r="C13487" s="7" t="n">
        <v>65533</v>
      </c>
      <c r="D13487" s="7" t="n">
        <v>11</v>
      </c>
      <c r="E13487" s="7" t="s">
        <v>1102</v>
      </c>
      <c r="F13487" s="7" t="n">
        <v>2</v>
      </c>
      <c r="G13487" s="7" t="n">
        <v>0</v>
      </c>
    </row>
    <row r="13488" spans="1:15">
      <c r="A13488" t="s">
        <v>4</v>
      </c>
      <c r="B13488" s="4" t="s">
        <v>5</v>
      </c>
    </row>
    <row r="13489" spans="1:7">
      <c r="A13489" t="n">
        <v>122420</v>
      </c>
      <c r="B13489" s="38" t="n">
        <v>28</v>
      </c>
    </row>
    <row r="13490" spans="1:7">
      <c r="A13490" t="s">
        <v>4</v>
      </c>
      <c r="B13490" s="4" t="s">
        <v>5</v>
      </c>
      <c r="C13490" s="4" t="s">
        <v>7</v>
      </c>
    </row>
    <row r="13491" spans="1:7">
      <c r="A13491" t="n">
        <v>122421</v>
      </c>
      <c r="B13491" s="44" t="n">
        <v>27</v>
      </c>
      <c r="C13491" s="7" t="n">
        <v>0</v>
      </c>
    </row>
    <row r="13492" spans="1:7">
      <c r="A13492" t="s">
        <v>4</v>
      </c>
      <c r="B13492" s="4" t="s">
        <v>5</v>
      </c>
      <c r="C13492" s="4" t="s">
        <v>7</v>
      </c>
    </row>
    <row r="13493" spans="1:7">
      <c r="A13493" t="n">
        <v>122423</v>
      </c>
      <c r="B13493" s="44" t="n">
        <v>27</v>
      </c>
      <c r="C13493" s="7" t="n">
        <v>1</v>
      </c>
    </row>
    <row r="13494" spans="1:7">
      <c r="A13494" t="s">
        <v>4</v>
      </c>
      <c r="B13494" s="4" t="s">
        <v>5</v>
      </c>
      <c r="C13494" s="4" t="s">
        <v>7</v>
      </c>
      <c r="D13494" s="4" t="s">
        <v>10</v>
      </c>
      <c r="E13494" s="4" t="s">
        <v>10</v>
      </c>
      <c r="F13494" s="4" t="s">
        <v>10</v>
      </c>
      <c r="G13494" s="4" t="s">
        <v>10</v>
      </c>
      <c r="H13494" s="4" t="s">
        <v>7</v>
      </c>
    </row>
    <row r="13495" spans="1:7">
      <c r="A13495" t="n">
        <v>122425</v>
      </c>
      <c r="B13495" s="42" t="n">
        <v>25</v>
      </c>
      <c r="C13495" s="7" t="n">
        <v>5</v>
      </c>
      <c r="D13495" s="7" t="n">
        <v>65535</v>
      </c>
      <c r="E13495" s="7" t="n">
        <v>65535</v>
      </c>
      <c r="F13495" s="7" t="n">
        <v>65535</v>
      </c>
      <c r="G13495" s="7" t="n">
        <v>65535</v>
      </c>
      <c r="H13495" s="7" t="n">
        <v>0</v>
      </c>
    </row>
    <row r="13496" spans="1:7">
      <c r="A13496" t="s">
        <v>4</v>
      </c>
      <c r="B13496" s="4" t="s">
        <v>5</v>
      </c>
    </row>
    <row r="13497" spans="1:7">
      <c r="A13497" t="n">
        <v>122436</v>
      </c>
      <c r="B13497" s="5" t="n">
        <v>1</v>
      </c>
    </row>
    <row r="13498" spans="1:7" s="3" customFormat="1" customHeight="0">
      <c r="A13498" s="3" t="s">
        <v>2</v>
      </c>
      <c r="B13498" s="3" t="s">
        <v>1103</v>
      </c>
    </row>
    <row r="13499" spans="1:7">
      <c r="A13499" t="s">
        <v>4</v>
      </c>
      <c r="B13499" s="4" t="s">
        <v>5</v>
      </c>
      <c r="C13499" s="4" t="s">
        <v>7</v>
      </c>
      <c r="D13499" s="4" t="s">
        <v>10</v>
      </c>
    </row>
    <row r="13500" spans="1:7">
      <c r="A13500" t="n">
        <v>122440</v>
      </c>
      <c r="B13500" s="36" t="n">
        <v>22</v>
      </c>
      <c r="C13500" s="7" t="n">
        <v>0</v>
      </c>
      <c r="D13500" s="7" t="n">
        <v>0</v>
      </c>
    </row>
    <row r="13501" spans="1:7">
      <c r="A13501" t="s">
        <v>4</v>
      </c>
      <c r="B13501" s="4" t="s">
        <v>5</v>
      </c>
      <c r="C13501" s="4" t="s">
        <v>7</v>
      </c>
      <c r="D13501" s="4" t="s">
        <v>10</v>
      </c>
      <c r="E13501" s="4" t="s">
        <v>15</v>
      </c>
    </row>
    <row r="13502" spans="1:7">
      <c r="A13502" t="n">
        <v>122444</v>
      </c>
      <c r="B13502" s="41" t="n">
        <v>58</v>
      </c>
      <c r="C13502" s="7" t="n">
        <v>101</v>
      </c>
      <c r="D13502" s="7" t="n">
        <v>500</v>
      </c>
      <c r="E13502" s="7" t="n">
        <v>1</v>
      </c>
    </row>
    <row r="13503" spans="1:7">
      <c r="A13503" t="s">
        <v>4</v>
      </c>
      <c r="B13503" s="4" t="s">
        <v>5</v>
      </c>
      <c r="C13503" s="4" t="s">
        <v>7</v>
      </c>
      <c r="D13503" s="4" t="s">
        <v>10</v>
      </c>
    </row>
    <row r="13504" spans="1:7">
      <c r="A13504" t="n">
        <v>122452</v>
      </c>
      <c r="B13504" s="41" t="n">
        <v>58</v>
      </c>
      <c r="C13504" s="7" t="n">
        <v>254</v>
      </c>
      <c r="D13504" s="7" t="n">
        <v>0</v>
      </c>
    </row>
    <row r="13505" spans="1:8">
      <c r="A13505" t="s">
        <v>4</v>
      </c>
      <c r="B13505" s="4" t="s">
        <v>5</v>
      </c>
      <c r="C13505" s="4" t="s">
        <v>10</v>
      </c>
      <c r="D13505" s="4" t="s">
        <v>15</v>
      </c>
      <c r="E13505" s="4" t="s">
        <v>15</v>
      </c>
      <c r="F13505" s="4" t="s">
        <v>15</v>
      </c>
      <c r="G13505" s="4" t="s">
        <v>15</v>
      </c>
    </row>
    <row r="13506" spans="1:8">
      <c r="A13506" t="n">
        <v>122456</v>
      </c>
      <c r="B13506" s="26" t="n">
        <v>46</v>
      </c>
      <c r="C13506" s="7" t="n">
        <v>61456</v>
      </c>
      <c r="D13506" s="7" t="n">
        <v>19.2600002288818</v>
      </c>
      <c r="E13506" s="7" t="n">
        <v>4.01000022888184</v>
      </c>
      <c r="F13506" s="7" t="n">
        <v>2.95000004768372</v>
      </c>
      <c r="G13506" s="7" t="n">
        <v>184.100006103516</v>
      </c>
    </row>
    <row r="13507" spans="1:8">
      <c r="A13507" t="s">
        <v>4</v>
      </c>
      <c r="B13507" s="4" t="s">
        <v>5</v>
      </c>
      <c r="C13507" s="4" t="s">
        <v>7</v>
      </c>
    </row>
    <row r="13508" spans="1:8">
      <c r="A13508" t="n">
        <v>122475</v>
      </c>
      <c r="B13508" s="48" t="n">
        <v>64</v>
      </c>
      <c r="C13508" s="7" t="n">
        <v>7</v>
      </c>
    </row>
    <row r="13509" spans="1:8">
      <c r="A13509" t="s">
        <v>4</v>
      </c>
      <c r="B13509" s="4" t="s">
        <v>5</v>
      </c>
      <c r="C13509" s="4" t="s">
        <v>7</v>
      </c>
      <c r="D13509" s="4" t="s">
        <v>7</v>
      </c>
      <c r="E13509" s="4" t="s">
        <v>15</v>
      </c>
      <c r="F13509" s="4" t="s">
        <v>15</v>
      </c>
      <c r="G13509" s="4" t="s">
        <v>15</v>
      </c>
      <c r="H13509" s="4" t="s">
        <v>10</v>
      </c>
    </row>
    <row r="13510" spans="1:8">
      <c r="A13510" t="n">
        <v>122477</v>
      </c>
      <c r="B13510" s="54" t="n">
        <v>45</v>
      </c>
      <c r="C13510" s="7" t="n">
        <v>2</v>
      </c>
      <c r="D13510" s="7" t="n">
        <v>3</v>
      </c>
      <c r="E13510" s="7" t="n">
        <v>19.2000007629395</v>
      </c>
      <c r="F13510" s="7" t="n">
        <v>4.98999977111816</v>
      </c>
      <c r="G13510" s="7" t="n">
        <v>2.0699999332428</v>
      </c>
      <c r="H13510" s="7" t="n">
        <v>0</v>
      </c>
    </row>
    <row r="13511" spans="1:8">
      <c r="A13511" t="s">
        <v>4</v>
      </c>
      <c r="B13511" s="4" t="s">
        <v>5</v>
      </c>
      <c r="C13511" s="4" t="s">
        <v>7</v>
      </c>
      <c r="D13511" s="4" t="s">
        <v>7</v>
      </c>
      <c r="E13511" s="4" t="s">
        <v>15</v>
      </c>
      <c r="F13511" s="4" t="s">
        <v>15</v>
      </c>
      <c r="G13511" s="4" t="s">
        <v>15</v>
      </c>
      <c r="H13511" s="4" t="s">
        <v>10</v>
      </c>
      <c r="I13511" s="4" t="s">
        <v>7</v>
      </c>
    </row>
    <row r="13512" spans="1:8">
      <c r="A13512" t="n">
        <v>122494</v>
      </c>
      <c r="B13512" s="54" t="n">
        <v>45</v>
      </c>
      <c r="C13512" s="7" t="n">
        <v>4</v>
      </c>
      <c r="D13512" s="7" t="n">
        <v>3</v>
      </c>
      <c r="E13512" s="7" t="n">
        <v>12.039999961853</v>
      </c>
      <c r="F13512" s="7" t="n">
        <v>325.839996337891</v>
      </c>
      <c r="G13512" s="7" t="n">
        <v>0</v>
      </c>
      <c r="H13512" s="7" t="n">
        <v>0</v>
      </c>
      <c r="I13512" s="7" t="n">
        <v>0</v>
      </c>
    </row>
    <row r="13513" spans="1:8">
      <c r="A13513" t="s">
        <v>4</v>
      </c>
      <c r="B13513" s="4" t="s">
        <v>5</v>
      </c>
      <c r="C13513" s="4" t="s">
        <v>7</v>
      </c>
      <c r="D13513" s="4" t="s">
        <v>7</v>
      </c>
      <c r="E13513" s="4" t="s">
        <v>15</v>
      </c>
      <c r="F13513" s="4" t="s">
        <v>10</v>
      </c>
    </row>
    <row r="13514" spans="1:8">
      <c r="A13514" t="n">
        <v>122512</v>
      </c>
      <c r="B13514" s="54" t="n">
        <v>45</v>
      </c>
      <c r="C13514" s="7" t="n">
        <v>5</v>
      </c>
      <c r="D13514" s="7" t="n">
        <v>3</v>
      </c>
      <c r="E13514" s="7" t="n">
        <v>1</v>
      </c>
      <c r="F13514" s="7" t="n">
        <v>0</v>
      </c>
    </row>
    <row r="13515" spans="1:8">
      <c r="A13515" t="s">
        <v>4</v>
      </c>
      <c r="B13515" s="4" t="s">
        <v>5</v>
      </c>
      <c r="C13515" s="4" t="s">
        <v>7</v>
      </c>
      <c r="D13515" s="4" t="s">
        <v>7</v>
      </c>
      <c r="E13515" s="4" t="s">
        <v>15</v>
      </c>
      <c r="F13515" s="4" t="s">
        <v>10</v>
      </c>
    </row>
    <row r="13516" spans="1:8">
      <c r="A13516" t="n">
        <v>122521</v>
      </c>
      <c r="B13516" s="54" t="n">
        <v>45</v>
      </c>
      <c r="C13516" s="7" t="n">
        <v>11</v>
      </c>
      <c r="D13516" s="7" t="n">
        <v>3</v>
      </c>
      <c r="E13516" s="7" t="n">
        <v>33.4000015258789</v>
      </c>
      <c r="F13516" s="7" t="n">
        <v>0</v>
      </c>
    </row>
    <row r="13517" spans="1:8">
      <c r="A13517" t="s">
        <v>4</v>
      </c>
      <c r="B13517" s="4" t="s">
        <v>5</v>
      </c>
      <c r="C13517" s="4" t="s">
        <v>7</v>
      </c>
      <c r="D13517" s="4" t="s">
        <v>10</v>
      </c>
    </row>
    <row r="13518" spans="1:8">
      <c r="A13518" t="n">
        <v>122530</v>
      </c>
      <c r="B13518" s="41" t="n">
        <v>58</v>
      </c>
      <c r="C13518" s="7" t="n">
        <v>255</v>
      </c>
      <c r="D13518" s="7" t="n">
        <v>0</v>
      </c>
    </row>
    <row r="13519" spans="1:8">
      <c r="A13519" t="s">
        <v>4</v>
      </c>
      <c r="B13519" s="4" t="s">
        <v>5</v>
      </c>
      <c r="C13519" s="4" t="s">
        <v>7</v>
      </c>
      <c r="D13519" s="4" t="s">
        <v>10</v>
      </c>
    </row>
    <row r="13520" spans="1:8">
      <c r="A13520" t="n">
        <v>122534</v>
      </c>
      <c r="B13520" s="54" t="n">
        <v>45</v>
      </c>
      <c r="C13520" s="7" t="n">
        <v>7</v>
      </c>
      <c r="D13520" s="7" t="n">
        <v>255</v>
      </c>
    </row>
    <row r="13521" spans="1:9">
      <c r="A13521" t="s">
        <v>4</v>
      </c>
      <c r="B13521" s="4" t="s">
        <v>5</v>
      </c>
      <c r="C13521" s="4" t="s">
        <v>7</v>
      </c>
      <c r="D13521" s="4" t="s">
        <v>10</v>
      </c>
      <c r="E13521" s="4" t="s">
        <v>10</v>
      </c>
      <c r="F13521" s="4" t="s">
        <v>10</v>
      </c>
      <c r="G13521" s="4" t="s">
        <v>10</v>
      </c>
      <c r="H13521" s="4" t="s">
        <v>7</v>
      </c>
    </row>
    <row r="13522" spans="1:9">
      <c r="A13522" t="n">
        <v>122538</v>
      </c>
      <c r="B13522" s="42" t="n">
        <v>25</v>
      </c>
      <c r="C13522" s="7" t="n">
        <v>5</v>
      </c>
      <c r="D13522" s="7" t="n">
        <v>65535</v>
      </c>
      <c r="E13522" s="7" t="n">
        <v>500</v>
      </c>
      <c r="F13522" s="7" t="n">
        <v>800</v>
      </c>
      <c r="G13522" s="7" t="n">
        <v>140</v>
      </c>
      <c r="H13522" s="7" t="n">
        <v>0</v>
      </c>
    </row>
    <row r="13523" spans="1:9">
      <c r="A13523" t="s">
        <v>4</v>
      </c>
      <c r="B13523" s="4" t="s">
        <v>5</v>
      </c>
      <c r="C13523" s="4" t="s">
        <v>10</v>
      </c>
      <c r="D13523" s="4" t="s">
        <v>7</v>
      </c>
      <c r="E13523" s="4" t="s">
        <v>59</v>
      </c>
      <c r="F13523" s="4" t="s">
        <v>7</v>
      </c>
      <c r="G13523" s="4" t="s">
        <v>7</v>
      </c>
    </row>
    <row r="13524" spans="1:9">
      <c r="A13524" t="n">
        <v>122549</v>
      </c>
      <c r="B13524" s="43" t="n">
        <v>24</v>
      </c>
      <c r="C13524" s="7" t="n">
        <v>65533</v>
      </c>
      <c r="D13524" s="7" t="n">
        <v>11</v>
      </c>
      <c r="E13524" s="7" t="s">
        <v>1104</v>
      </c>
      <c r="F13524" s="7" t="n">
        <v>2</v>
      </c>
      <c r="G13524" s="7" t="n">
        <v>0</v>
      </c>
    </row>
    <row r="13525" spans="1:9">
      <c r="A13525" t="s">
        <v>4</v>
      </c>
      <c r="B13525" s="4" t="s">
        <v>5</v>
      </c>
    </row>
    <row r="13526" spans="1:9">
      <c r="A13526" t="n">
        <v>122598</v>
      </c>
      <c r="B13526" s="38" t="n">
        <v>28</v>
      </c>
    </row>
    <row r="13527" spans="1:9">
      <c r="A13527" t="s">
        <v>4</v>
      </c>
      <c r="B13527" s="4" t="s">
        <v>5</v>
      </c>
      <c r="C13527" s="4" t="s">
        <v>7</v>
      </c>
    </row>
    <row r="13528" spans="1:9">
      <c r="A13528" t="n">
        <v>122599</v>
      </c>
      <c r="B13528" s="44" t="n">
        <v>27</v>
      </c>
      <c r="C13528" s="7" t="n">
        <v>0</v>
      </c>
    </row>
    <row r="13529" spans="1:9">
      <c r="A13529" t="s">
        <v>4</v>
      </c>
      <c r="B13529" s="4" t="s">
        <v>5</v>
      </c>
      <c r="C13529" s="4" t="s">
        <v>7</v>
      </c>
    </row>
    <row r="13530" spans="1:9">
      <c r="A13530" t="n">
        <v>122601</v>
      </c>
      <c r="B13530" s="44" t="n">
        <v>27</v>
      </c>
      <c r="C13530" s="7" t="n">
        <v>1</v>
      </c>
    </row>
    <row r="13531" spans="1:9">
      <c r="A13531" t="s">
        <v>4</v>
      </c>
      <c r="B13531" s="4" t="s">
        <v>5</v>
      </c>
      <c r="C13531" s="4" t="s">
        <v>7</v>
      </c>
      <c r="D13531" s="4" t="s">
        <v>10</v>
      </c>
      <c r="E13531" s="4" t="s">
        <v>10</v>
      </c>
      <c r="F13531" s="4" t="s">
        <v>10</v>
      </c>
      <c r="G13531" s="4" t="s">
        <v>10</v>
      </c>
      <c r="H13531" s="4" t="s">
        <v>7</v>
      </c>
    </row>
    <row r="13532" spans="1:9">
      <c r="A13532" t="n">
        <v>122603</v>
      </c>
      <c r="B13532" s="42" t="n">
        <v>25</v>
      </c>
      <c r="C13532" s="7" t="n">
        <v>5</v>
      </c>
      <c r="D13532" s="7" t="n">
        <v>65535</v>
      </c>
      <c r="E13532" s="7" t="n">
        <v>65535</v>
      </c>
      <c r="F13532" s="7" t="n">
        <v>65535</v>
      </c>
      <c r="G13532" s="7" t="n">
        <v>65535</v>
      </c>
      <c r="H13532" s="7" t="n">
        <v>0</v>
      </c>
    </row>
    <row r="13533" spans="1:9">
      <c r="A13533" t="s">
        <v>4</v>
      </c>
      <c r="B13533" s="4" t="s">
        <v>5</v>
      </c>
      <c r="C13533" s="4" t="s">
        <v>7</v>
      </c>
      <c r="D13533" s="4" t="s">
        <v>10</v>
      </c>
      <c r="E13533" s="4" t="s">
        <v>7</v>
      </c>
      <c r="F13533" s="4" t="s">
        <v>7</v>
      </c>
      <c r="G13533" s="4" t="s">
        <v>11</v>
      </c>
    </row>
    <row r="13534" spans="1:9">
      <c r="A13534" t="n">
        <v>122614</v>
      </c>
      <c r="B13534" s="9" t="n">
        <v>5</v>
      </c>
      <c r="C13534" s="7" t="n">
        <v>30</v>
      </c>
      <c r="D13534" s="7" t="n">
        <v>8720</v>
      </c>
      <c r="E13534" s="7" t="n">
        <v>8</v>
      </c>
      <c r="F13534" s="7" t="n">
        <v>1</v>
      </c>
      <c r="G13534" s="10" t="n">
        <f t="normal" ca="1">A13554</f>
        <v>0</v>
      </c>
    </row>
    <row r="13535" spans="1:9">
      <c r="A13535" t="s">
        <v>4</v>
      </c>
      <c r="B13535" s="4" t="s">
        <v>5</v>
      </c>
      <c r="C13535" s="4" t="s">
        <v>7</v>
      </c>
      <c r="D13535" s="4" t="s">
        <v>10</v>
      </c>
      <c r="E13535" s="4" t="s">
        <v>10</v>
      </c>
      <c r="F13535" s="4" t="s">
        <v>7</v>
      </c>
    </row>
    <row r="13536" spans="1:9">
      <c r="A13536" t="n">
        <v>122624</v>
      </c>
      <c r="B13536" s="42" t="n">
        <v>25</v>
      </c>
      <c r="C13536" s="7" t="n">
        <v>1</v>
      </c>
      <c r="D13536" s="7" t="n">
        <v>60</v>
      </c>
      <c r="E13536" s="7" t="n">
        <v>640</v>
      </c>
      <c r="F13536" s="7" t="n">
        <v>1</v>
      </c>
    </row>
    <row r="13537" spans="1:8">
      <c r="A13537" t="s">
        <v>4</v>
      </c>
      <c r="B13537" s="4" t="s">
        <v>5</v>
      </c>
      <c r="C13537" s="4" t="s">
        <v>7</v>
      </c>
      <c r="D13537" s="4" t="s">
        <v>10</v>
      </c>
      <c r="E13537" s="4" t="s">
        <v>8</v>
      </c>
    </row>
    <row r="13538" spans="1:8">
      <c r="A13538" t="n">
        <v>122631</v>
      </c>
      <c r="B13538" s="32" t="n">
        <v>51</v>
      </c>
      <c r="C13538" s="7" t="n">
        <v>4</v>
      </c>
      <c r="D13538" s="7" t="n">
        <v>0</v>
      </c>
      <c r="E13538" s="7" t="s">
        <v>68</v>
      </c>
    </row>
    <row r="13539" spans="1:8">
      <c r="A13539" t="s">
        <v>4</v>
      </c>
      <c r="B13539" s="4" t="s">
        <v>5</v>
      </c>
      <c r="C13539" s="4" t="s">
        <v>10</v>
      </c>
    </row>
    <row r="13540" spans="1:8">
      <c r="A13540" t="n">
        <v>122644</v>
      </c>
      <c r="B13540" s="27" t="n">
        <v>16</v>
      </c>
      <c r="C13540" s="7" t="n">
        <v>0</v>
      </c>
    </row>
    <row r="13541" spans="1:8">
      <c r="A13541" t="s">
        <v>4</v>
      </c>
      <c r="B13541" s="4" t="s">
        <v>5</v>
      </c>
      <c r="C13541" s="4" t="s">
        <v>10</v>
      </c>
      <c r="D13541" s="4" t="s">
        <v>59</v>
      </c>
      <c r="E13541" s="4" t="s">
        <v>7</v>
      </c>
      <c r="F13541" s="4" t="s">
        <v>7</v>
      </c>
      <c r="G13541" s="4" t="s">
        <v>59</v>
      </c>
      <c r="H13541" s="4" t="s">
        <v>7</v>
      </c>
      <c r="I13541" s="4" t="s">
        <v>7</v>
      </c>
    </row>
    <row r="13542" spans="1:8">
      <c r="A13542" t="n">
        <v>122647</v>
      </c>
      <c r="B13542" s="37" t="n">
        <v>26</v>
      </c>
      <c r="C13542" s="7" t="n">
        <v>0</v>
      </c>
      <c r="D13542" s="7" t="s">
        <v>1105</v>
      </c>
      <c r="E13542" s="7" t="n">
        <v>2</v>
      </c>
      <c r="F13542" s="7" t="n">
        <v>3</v>
      </c>
      <c r="G13542" s="7" t="s">
        <v>1106</v>
      </c>
      <c r="H13542" s="7" t="n">
        <v>2</v>
      </c>
      <c r="I13542" s="7" t="n">
        <v>0</v>
      </c>
    </row>
    <row r="13543" spans="1:8">
      <c r="A13543" t="s">
        <v>4</v>
      </c>
      <c r="B13543" s="4" t="s">
        <v>5</v>
      </c>
    </row>
    <row r="13544" spans="1:8">
      <c r="A13544" t="n">
        <v>122773</v>
      </c>
      <c r="B13544" s="38" t="n">
        <v>28</v>
      </c>
    </row>
    <row r="13545" spans="1:8">
      <c r="A13545" t="s">
        <v>4</v>
      </c>
      <c r="B13545" s="4" t="s">
        <v>5</v>
      </c>
      <c r="C13545" s="4" t="s">
        <v>10</v>
      </c>
      <c r="D13545" s="4" t="s">
        <v>7</v>
      </c>
    </row>
    <row r="13546" spans="1:8">
      <c r="A13546" t="n">
        <v>122774</v>
      </c>
      <c r="B13546" s="40" t="n">
        <v>89</v>
      </c>
      <c r="C13546" s="7" t="n">
        <v>65533</v>
      </c>
      <c r="D13546" s="7" t="n">
        <v>1</v>
      </c>
    </row>
    <row r="13547" spans="1:8">
      <c r="A13547" t="s">
        <v>4</v>
      </c>
      <c r="B13547" s="4" t="s">
        <v>5</v>
      </c>
      <c r="C13547" s="4" t="s">
        <v>7</v>
      </c>
      <c r="D13547" s="4" t="s">
        <v>10</v>
      </c>
      <c r="E13547" s="4" t="s">
        <v>10</v>
      </c>
      <c r="F13547" s="4" t="s">
        <v>7</v>
      </c>
    </row>
    <row r="13548" spans="1:8">
      <c r="A13548" t="n">
        <v>122778</v>
      </c>
      <c r="B13548" s="42" t="n">
        <v>25</v>
      </c>
      <c r="C13548" s="7" t="n">
        <v>1</v>
      </c>
      <c r="D13548" s="7" t="n">
        <v>65535</v>
      </c>
      <c r="E13548" s="7" t="n">
        <v>65535</v>
      </c>
      <c r="F13548" s="7" t="n">
        <v>0</v>
      </c>
    </row>
    <row r="13549" spans="1:8">
      <c r="A13549" t="s">
        <v>4</v>
      </c>
      <c r="B13549" s="4" t="s">
        <v>5</v>
      </c>
      <c r="C13549" s="4" t="s">
        <v>7</v>
      </c>
      <c r="D13549" s="4" t="s">
        <v>8</v>
      </c>
    </row>
    <row r="13550" spans="1:8">
      <c r="A13550" t="n">
        <v>122785</v>
      </c>
      <c r="B13550" s="6" t="n">
        <v>2</v>
      </c>
      <c r="C13550" s="7" t="n">
        <v>10</v>
      </c>
      <c r="D13550" s="7" t="s">
        <v>139</v>
      </c>
    </row>
    <row r="13551" spans="1:8">
      <c r="A13551" t="s">
        <v>4</v>
      </c>
      <c r="B13551" s="4" t="s">
        <v>5</v>
      </c>
      <c r="C13551" s="4" t="s">
        <v>10</v>
      </c>
    </row>
    <row r="13552" spans="1:8">
      <c r="A13552" t="n">
        <v>122808</v>
      </c>
      <c r="B13552" s="11" t="n">
        <v>12</v>
      </c>
      <c r="C13552" s="7" t="n">
        <v>8720</v>
      </c>
    </row>
    <row r="13553" spans="1:9">
      <c r="A13553" t="s">
        <v>4</v>
      </c>
      <c r="B13553" s="4" t="s">
        <v>5</v>
      </c>
      <c r="C13553" s="4" t="s">
        <v>7</v>
      </c>
      <c r="D13553" s="4" t="s">
        <v>10</v>
      </c>
      <c r="E13553" s="4" t="s">
        <v>15</v>
      </c>
    </row>
    <row r="13554" spans="1:9">
      <c r="A13554" t="n">
        <v>122811</v>
      </c>
      <c r="B13554" s="41" t="n">
        <v>58</v>
      </c>
      <c r="C13554" s="7" t="n">
        <v>101</v>
      </c>
      <c r="D13554" s="7" t="n">
        <v>500</v>
      </c>
      <c r="E13554" s="7" t="n">
        <v>1</v>
      </c>
    </row>
    <row r="13555" spans="1:9">
      <c r="A13555" t="s">
        <v>4</v>
      </c>
      <c r="B13555" s="4" t="s">
        <v>5</v>
      </c>
      <c r="C13555" s="4" t="s">
        <v>7</v>
      </c>
      <c r="D13555" s="4" t="s">
        <v>10</v>
      </c>
    </row>
    <row r="13556" spans="1:9">
      <c r="A13556" t="n">
        <v>122819</v>
      </c>
      <c r="B13556" s="41" t="n">
        <v>58</v>
      </c>
      <c r="C13556" s="7" t="n">
        <v>254</v>
      </c>
      <c r="D13556" s="7" t="n">
        <v>0</v>
      </c>
    </row>
    <row r="13557" spans="1:9">
      <c r="A13557" t="s">
        <v>4</v>
      </c>
      <c r="B13557" s="4" t="s">
        <v>5</v>
      </c>
      <c r="C13557" s="4" t="s">
        <v>7</v>
      </c>
      <c r="D13557" s="4" t="s">
        <v>7</v>
      </c>
      <c r="E13557" s="4" t="s">
        <v>10</v>
      </c>
    </row>
    <row r="13558" spans="1:9">
      <c r="A13558" t="n">
        <v>122823</v>
      </c>
      <c r="B13558" s="54" t="n">
        <v>45</v>
      </c>
      <c r="C13558" s="7" t="n">
        <v>8</v>
      </c>
      <c r="D13558" s="7" t="n">
        <v>0</v>
      </c>
      <c r="E13558" s="7" t="n">
        <v>0</v>
      </c>
    </row>
    <row r="13559" spans="1:9">
      <c r="A13559" t="s">
        <v>4</v>
      </c>
      <c r="B13559" s="4" t="s">
        <v>5</v>
      </c>
      <c r="C13559" s="4" t="s">
        <v>7</v>
      </c>
      <c r="D13559" s="4" t="s">
        <v>10</v>
      </c>
    </row>
    <row r="13560" spans="1:9">
      <c r="A13560" t="n">
        <v>122828</v>
      </c>
      <c r="B13560" s="41" t="n">
        <v>58</v>
      </c>
      <c r="C13560" s="7" t="n">
        <v>255</v>
      </c>
      <c r="D13560" s="7" t="n">
        <v>0</v>
      </c>
    </row>
    <row r="13561" spans="1:9">
      <c r="A13561" t="s">
        <v>4</v>
      </c>
      <c r="B13561" s="4" t="s">
        <v>5</v>
      </c>
      <c r="C13561" s="4" t="s">
        <v>7</v>
      </c>
    </row>
    <row r="13562" spans="1:9">
      <c r="A13562" t="n">
        <v>122832</v>
      </c>
      <c r="B13562" s="45" t="n">
        <v>23</v>
      </c>
      <c r="C13562" s="7" t="n">
        <v>0</v>
      </c>
    </row>
    <row r="13563" spans="1:9">
      <c r="A13563" t="s">
        <v>4</v>
      </c>
      <c r="B13563" s="4" t="s">
        <v>5</v>
      </c>
    </row>
    <row r="13564" spans="1:9">
      <c r="A13564" t="n">
        <v>122834</v>
      </c>
      <c r="B13564" s="5" t="n">
        <v>1</v>
      </c>
    </row>
    <row r="13565" spans="1:9" s="3" customFormat="1" customHeight="0">
      <c r="A13565" s="3" t="s">
        <v>2</v>
      </c>
      <c r="B13565" s="3" t="s">
        <v>1107</v>
      </c>
    </row>
    <row r="13566" spans="1:9">
      <c r="A13566" t="s">
        <v>4</v>
      </c>
      <c r="B13566" s="4" t="s">
        <v>5</v>
      </c>
      <c r="C13566" s="4" t="s">
        <v>10</v>
      </c>
      <c r="D13566" s="4" t="s">
        <v>10</v>
      </c>
      <c r="E13566" s="4" t="s">
        <v>16</v>
      </c>
      <c r="F13566" s="4" t="s">
        <v>8</v>
      </c>
      <c r="G13566" s="4" t="s">
        <v>1108</v>
      </c>
      <c r="H13566" s="4" t="s">
        <v>10</v>
      </c>
      <c r="I13566" s="4" t="s">
        <v>10</v>
      </c>
      <c r="J13566" s="4" t="s">
        <v>16</v>
      </c>
      <c r="K13566" s="4" t="s">
        <v>8</v>
      </c>
      <c r="L13566" s="4" t="s">
        <v>1108</v>
      </c>
      <c r="M13566" s="4" t="s">
        <v>10</v>
      </c>
      <c r="N13566" s="4" t="s">
        <v>10</v>
      </c>
      <c r="O13566" s="4" t="s">
        <v>16</v>
      </c>
      <c r="P13566" s="4" t="s">
        <v>8</v>
      </c>
      <c r="Q13566" s="4" t="s">
        <v>1108</v>
      </c>
      <c r="R13566" s="4" t="s">
        <v>10</v>
      </c>
      <c r="S13566" s="4" t="s">
        <v>10</v>
      </c>
      <c r="T13566" s="4" t="s">
        <v>16</v>
      </c>
      <c r="U13566" s="4" t="s">
        <v>8</v>
      </c>
      <c r="V13566" s="4" t="s">
        <v>1108</v>
      </c>
      <c r="W13566" s="4" t="s">
        <v>10</v>
      </c>
      <c r="X13566" s="4" t="s">
        <v>10</v>
      </c>
      <c r="Y13566" s="4" t="s">
        <v>16</v>
      </c>
      <c r="Z13566" s="4" t="s">
        <v>8</v>
      </c>
      <c r="AA13566" s="4" t="s">
        <v>1108</v>
      </c>
      <c r="AB13566" s="4" t="s">
        <v>10</v>
      </c>
      <c r="AC13566" s="4" t="s">
        <v>10</v>
      </c>
      <c r="AD13566" s="4" t="s">
        <v>16</v>
      </c>
      <c r="AE13566" s="4" t="s">
        <v>8</v>
      </c>
      <c r="AF13566" s="4" t="s">
        <v>1108</v>
      </c>
    </row>
    <row r="13567" spans="1:9">
      <c r="A13567" t="n">
        <v>122848</v>
      </c>
      <c r="B13567" s="95" t="n">
        <v>257</v>
      </c>
      <c r="C13567" s="7" t="n">
        <v>8</v>
      </c>
      <c r="D13567" s="7" t="n">
        <v>65533</v>
      </c>
      <c r="E13567" s="7" t="n">
        <v>0</v>
      </c>
      <c r="F13567" s="7" t="s">
        <v>300</v>
      </c>
      <c r="G13567" s="7" t="n">
        <f t="normal" ca="1">32-LENB(INDIRECT(ADDRESS(13567,6)))</f>
        <v>0</v>
      </c>
      <c r="H13567" s="7" t="n">
        <v>8</v>
      </c>
      <c r="I13567" s="7" t="n">
        <v>65533</v>
      </c>
      <c r="J13567" s="7" t="n">
        <v>0</v>
      </c>
      <c r="K13567" s="7" t="s">
        <v>301</v>
      </c>
      <c r="L13567" s="7" t="n">
        <f t="normal" ca="1">32-LENB(INDIRECT(ADDRESS(13567,11)))</f>
        <v>0</v>
      </c>
      <c r="M13567" s="7" t="n">
        <v>4</v>
      </c>
      <c r="N13567" s="7" t="n">
        <v>65533</v>
      </c>
      <c r="O13567" s="7" t="n">
        <v>2000</v>
      </c>
      <c r="P13567" s="7" t="s">
        <v>20</v>
      </c>
      <c r="Q13567" s="7" t="n">
        <f t="normal" ca="1">32-LENB(INDIRECT(ADDRESS(13567,16)))</f>
        <v>0</v>
      </c>
      <c r="R13567" s="7" t="n">
        <v>4</v>
      </c>
      <c r="S13567" s="7" t="n">
        <v>65533</v>
      </c>
      <c r="T13567" s="7" t="n">
        <v>2051</v>
      </c>
      <c r="U13567" s="7" t="s">
        <v>20</v>
      </c>
      <c r="V13567" s="7" t="n">
        <f t="normal" ca="1">32-LENB(INDIRECT(ADDRESS(13567,21)))</f>
        <v>0</v>
      </c>
      <c r="W13567" s="7" t="n">
        <v>4</v>
      </c>
      <c r="X13567" s="7" t="n">
        <v>65533</v>
      </c>
      <c r="Y13567" s="7" t="n">
        <v>2000</v>
      </c>
      <c r="Z13567" s="7" t="s">
        <v>20</v>
      </c>
      <c r="AA13567" s="7" t="n">
        <f t="normal" ca="1">32-LENB(INDIRECT(ADDRESS(13567,26)))</f>
        <v>0</v>
      </c>
      <c r="AB13567" s="7" t="n">
        <v>0</v>
      </c>
      <c r="AC13567" s="7" t="n">
        <v>65533</v>
      </c>
      <c r="AD13567" s="7" t="n">
        <v>0</v>
      </c>
      <c r="AE13567" s="7" t="s">
        <v>20</v>
      </c>
      <c r="AF13567" s="7" t="n">
        <f t="normal" ca="1">32-LENB(INDIRECT(ADDRESS(13567,31)))</f>
        <v>0</v>
      </c>
    </row>
    <row r="13568" spans="1:9">
      <c r="A13568" t="s">
        <v>4</v>
      </c>
      <c r="B13568" s="4" t="s">
        <v>5</v>
      </c>
    </row>
    <row r="13569" spans="1:32">
      <c r="A13569" t="n">
        <v>123088</v>
      </c>
      <c r="B13569" s="5" t="n">
        <v>1</v>
      </c>
    </row>
    <row r="13570" spans="1:32" s="3" customFormat="1" customHeight="0">
      <c r="A13570" s="3" t="s">
        <v>2</v>
      </c>
      <c r="B13570" s="3" t="s">
        <v>1109</v>
      </c>
    </row>
    <row r="13571" spans="1:32">
      <c r="A13571" t="s">
        <v>4</v>
      </c>
      <c r="B13571" s="4" t="s">
        <v>5</v>
      </c>
      <c r="C13571" s="4" t="s">
        <v>10</v>
      </c>
      <c r="D13571" s="4" t="s">
        <v>10</v>
      </c>
      <c r="E13571" s="4" t="s">
        <v>16</v>
      </c>
      <c r="F13571" s="4" t="s">
        <v>8</v>
      </c>
      <c r="G13571" s="4" t="s">
        <v>1108</v>
      </c>
      <c r="H13571" s="4" t="s">
        <v>10</v>
      </c>
      <c r="I13571" s="4" t="s">
        <v>10</v>
      </c>
      <c r="J13571" s="4" t="s">
        <v>16</v>
      </c>
      <c r="K13571" s="4" t="s">
        <v>8</v>
      </c>
      <c r="L13571" s="4" t="s">
        <v>1108</v>
      </c>
      <c r="M13571" s="4" t="s">
        <v>10</v>
      </c>
      <c r="N13571" s="4" t="s">
        <v>10</v>
      </c>
      <c r="O13571" s="4" t="s">
        <v>16</v>
      </c>
      <c r="P13571" s="4" t="s">
        <v>8</v>
      </c>
      <c r="Q13571" s="4" t="s">
        <v>1108</v>
      </c>
    </row>
    <row r="13572" spans="1:32">
      <c r="A13572" t="n">
        <v>123104</v>
      </c>
      <c r="B13572" s="95" t="n">
        <v>257</v>
      </c>
      <c r="C13572" s="7" t="n">
        <v>4</v>
      </c>
      <c r="D13572" s="7" t="n">
        <v>65533</v>
      </c>
      <c r="E13572" s="7" t="n">
        <v>2004</v>
      </c>
      <c r="F13572" s="7" t="s">
        <v>20</v>
      </c>
      <c r="G13572" s="7" t="n">
        <f t="normal" ca="1">32-LENB(INDIRECT(ADDRESS(13572,6)))</f>
        <v>0</v>
      </c>
      <c r="H13572" s="7" t="n">
        <v>4</v>
      </c>
      <c r="I13572" s="7" t="n">
        <v>65533</v>
      </c>
      <c r="J13572" s="7" t="n">
        <v>2004</v>
      </c>
      <c r="K13572" s="7" t="s">
        <v>20</v>
      </c>
      <c r="L13572" s="7" t="n">
        <f t="normal" ca="1">32-LENB(INDIRECT(ADDRESS(13572,11)))</f>
        <v>0</v>
      </c>
      <c r="M13572" s="7" t="n">
        <v>0</v>
      </c>
      <c r="N13572" s="7" t="n">
        <v>65533</v>
      </c>
      <c r="O13572" s="7" t="n">
        <v>0</v>
      </c>
      <c r="P13572" s="7" t="s">
        <v>20</v>
      </c>
      <c r="Q13572" s="7" t="n">
        <f t="normal" ca="1">32-LENB(INDIRECT(ADDRESS(13572,16)))</f>
        <v>0</v>
      </c>
    </row>
    <row r="13573" spans="1:32">
      <c r="A13573" t="s">
        <v>4</v>
      </c>
      <c r="B13573" s="4" t="s">
        <v>5</v>
      </c>
    </row>
    <row r="13574" spans="1:32">
      <c r="A13574" t="n">
        <v>123224</v>
      </c>
      <c r="B13574" s="5" t="n">
        <v>1</v>
      </c>
    </row>
    <row r="13575" spans="1:32" s="3" customFormat="1" customHeight="0">
      <c r="A13575" s="3" t="s">
        <v>2</v>
      </c>
      <c r="B13575" s="3" t="s">
        <v>1110</v>
      </c>
    </row>
    <row r="13576" spans="1:32">
      <c r="A13576" t="s">
        <v>4</v>
      </c>
      <c r="B13576" s="4" t="s">
        <v>5</v>
      </c>
      <c r="C13576" s="4" t="s">
        <v>10</v>
      </c>
      <c r="D13576" s="4" t="s">
        <v>10</v>
      </c>
      <c r="E13576" s="4" t="s">
        <v>16</v>
      </c>
      <c r="F13576" s="4" t="s">
        <v>8</v>
      </c>
      <c r="G13576" s="4" t="s">
        <v>1108</v>
      </c>
      <c r="H13576" s="4" t="s">
        <v>10</v>
      </c>
      <c r="I13576" s="4" t="s">
        <v>10</v>
      </c>
      <c r="J13576" s="4" t="s">
        <v>16</v>
      </c>
      <c r="K13576" s="4" t="s">
        <v>8</v>
      </c>
      <c r="L13576" s="4" t="s">
        <v>1108</v>
      </c>
      <c r="M13576" s="4" t="s">
        <v>10</v>
      </c>
      <c r="N13576" s="4" t="s">
        <v>10</v>
      </c>
      <c r="O13576" s="4" t="s">
        <v>16</v>
      </c>
      <c r="P13576" s="4" t="s">
        <v>8</v>
      </c>
      <c r="Q13576" s="4" t="s">
        <v>1108</v>
      </c>
      <c r="R13576" s="4" t="s">
        <v>10</v>
      </c>
      <c r="S13576" s="4" t="s">
        <v>10</v>
      </c>
      <c r="T13576" s="4" t="s">
        <v>16</v>
      </c>
      <c r="U13576" s="4" t="s">
        <v>8</v>
      </c>
      <c r="V13576" s="4" t="s">
        <v>1108</v>
      </c>
      <c r="W13576" s="4" t="s">
        <v>10</v>
      </c>
      <c r="X13576" s="4" t="s">
        <v>10</v>
      </c>
      <c r="Y13576" s="4" t="s">
        <v>16</v>
      </c>
      <c r="Z13576" s="4" t="s">
        <v>8</v>
      </c>
      <c r="AA13576" s="4" t="s">
        <v>1108</v>
      </c>
      <c r="AB13576" s="4" t="s">
        <v>10</v>
      </c>
      <c r="AC13576" s="4" t="s">
        <v>10</v>
      </c>
      <c r="AD13576" s="4" t="s">
        <v>16</v>
      </c>
      <c r="AE13576" s="4" t="s">
        <v>8</v>
      </c>
      <c r="AF13576" s="4" t="s">
        <v>1108</v>
      </c>
      <c r="AG13576" s="4" t="s">
        <v>10</v>
      </c>
      <c r="AH13576" s="4" t="s">
        <v>10</v>
      </c>
      <c r="AI13576" s="4" t="s">
        <v>16</v>
      </c>
      <c r="AJ13576" s="4" t="s">
        <v>8</v>
      </c>
      <c r="AK13576" s="4" t="s">
        <v>1108</v>
      </c>
      <c r="AL13576" s="4" t="s">
        <v>10</v>
      </c>
      <c r="AM13576" s="4" t="s">
        <v>10</v>
      </c>
      <c r="AN13576" s="4" t="s">
        <v>16</v>
      </c>
      <c r="AO13576" s="4" t="s">
        <v>8</v>
      </c>
      <c r="AP13576" s="4" t="s">
        <v>1108</v>
      </c>
      <c r="AQ13576" s="4" t="s">
        <v>10</v>
      </c>
      <c r="AR13576" s="4" t="s">
        <v>10</v>
      </c>
      <c r="AS13576" s="4" t="s">
        <v>16</v>
      </c>
      <c r="AT13576" s="4" t="s">
        <v>8</v>
      </c>
      <c r="AU13576" s="4" t="s">
        <v>1108</v>
      </c>
      <c r="AV13576" s="4" t="s">
        <v>10</v>
      </c>
      <c r="AW13576" s="4" t="s">
        <v>10</v>
      </c>
      <c r="AX13576" s="4" t="s">
        <v>16</v>
      </c>
      <c r="AY13576" s="4" t="s">
        <v>8</v>
      </c>
      <c r="AZ13576" s="4" t="s">
        <v>1108</v>
      </c>
      <c r="BA13576" s="4" t="s">
        <v>10</v>
      </c>
      <c r="BB13576" s="4" t="s">
        <v>10</v>
      </c>
      <c r="BC13576" s="4" t="s">
        <v>16</v>
      </c>
      <c r="BD13576" s="4" t="s">
        <v>8</v>
      </c>
      <c r="BE13576" s="4" t="s">
        <v>1108</v>
      </c>
      <c r="BF13576" s="4" t="s">
        <v>10</v>
      </c>
      <c r="BG13576" s="4" t="s">
        <v>10</v>
      </c>
      <c r="BH13576" s="4" t="s">
        <v>16</v>
      </c>
      <c r="BI13576" s="4" t="s">
        <v>8</v>
      </c>
      <c r="BJ13576" s="4" t="s">
        <v>1108</v>
      </c>
      <c r="BK13576" s="4" t="s">
        <v>10</v>
      </c>
      <c r="BL13576" s="4" t="s">
        <v>10</v>
      </c>
      <c r="BM13576" s="4" t="s">
        <v>16</v>
      </c>
      <c r="BN13576" s="4" t="s">
        <v>8</v>
      </c>
      <c r="BO13576" s="4" t="s">
        <v>1108</v>
      </c>
      <c r="BP13576" s="4" t="s">
        <v>10</v>
      </c>
      <c r="BQ13576" s="4" t="s">
        <v>10</v>
      </c>
      <c r="BR13576" s="4" t="s">
        <v>16</v>
      </c>
      <c r="BS13576" s="4" t="s">
        <v>8</v>
      </c>
      <c r="BT13576" s="4" t="s">
        <v>1108</v>
      </c>
      <c r="BU13576" s="4" t="s">
        <v>10</v>
      </c>
      <c r="BV13576" s="4" t="s">
        <v>10</v>
      </c>
      <c r="BW13576" s="4" t="s">
        <v>16</v>
      </c>
      <c r="BX13576" s="4" t="s">
        <v>8</v>
      </c>
      <c r="BY13576" s="4" t="s">
        <v>1108</v>
      </c>
      <c r="BZ13576" s="4" t="s">
        <v>10</v>
      </c>
      <c r="CA13576" s="4" t="s">
        <v>10</v>
      </c>
      <c r="CB13576" s="4" t="s">
        <v>16</v>
      </c>
      <c r="CC13576" s="4" t="s">
        <v>8</v>
      </c>
      <c r="CD13576" s="4" t="s">
        <v>1108</v>
      </c>
      <c r="CE13576" s="4" t="s">
        <v>10</v>
      </c>
      <c r="CF13576" s="4" t="s">
        <v>10</v>
      </c>
      <c r="CG13576" s="4" t="s">
        <v>16</v>
      </c>
      <c r="CH13576" s="4" t="s">
        <v>8</v>
      </c>
      <c r="CI13576" s="4" t="s">
        <v>1108</v>
      </c>
      <c r="CJ13576" s="4" t="s">
        <v>10</v>
      </c>
      <c r="CK13576" s="4" t="s">
        <v>10</v>
      </c>
      <c r="CL13576" s="4" t="s">
        <v>16</v>
      </c>
      <c r="CM13576" s="4" t="s">
        <v>8</v>
      </c>
      <c r="CN13576" s="4" t="s">
        <v>1108</v>
      </c>
      <c r="CO13576" s="4" t="s">
        <v>10</v>
      </c>
      <c r="CP13576" s="4" t="s">
        <v>10</v>
      </c>
      <c r="CQ13576" s="4" t="s">
        <v>16</v>
      </c>
      <c r="CR13576" s="4" t="s">
        <v>8</v>
      </c>
      <c r="CS13576" s="4" t="s">
        <v>1108</v>
      </c>
      <c r="CT13576" s="4" t="s">
        <v>10</v>
      </c>
      <c r="CU13576" s="4" t="s">
        <v>10</v>
      </c>
      <c r="CV13576" s="4" t="s">
        <v>16</v>
      </c>
      <c r="CW13576" s="4" t="s">
        <v>8</v>
      </c>
      <c r="CX13576" s="4" t="s">
        <v>1108</v>
      </c>
      <c r="CY13576" s="4" t="s">
        <v>10</v>
      </c>
      <c r="CZ13576" s="4" t="s">
        <v>10</v>
      </c>
      <c r="DA13576" s="4" t="s">
        <v>16</v>
      </c>
      <c r="DB13576" s="4" t="s">
        <v>8</v>
      </c>
      <c r="DC13576" s="4" t="s">
        <v>1108</v>
      </c>
      <c r="DD13576" s="4" t="s">
        <v>10</v>
      </c>
      <c r="DE13576" s="4" t="s">
        <v>10</v>
      </c>
      <c r="DF13576" s="4" t="s">
        <v>16</v>
      </c>
      <c r="DG13576" s="4" t="s">
        <v>8</v>
      </c>
      <c r="DH13576" s="4" t="s">
        <v>1108</v>
      </c>
      <c r="DI13576" s="4" t="s">
        <v>10</v>
      </c>
      <c r="DJ13576" s="4" t="s">
        <v>10</v>
      </c>
      <c r="DK13576" s="4" t="s">
        <v>16</v>
      </c>
      <c r="DL13576" s="4" t="s">
        <v>8</v>
      </c>
      <c r="DM13576" s="4" t="s">
        <v>1108</v>
      </c>
      <c r="DN13576" s="4" t="s">
        <v>10</v>
      </c>
      <c r="DO13576" s="4" t="s">
        <v>10</v>
      </c>
      <c r="DP13576" s="4" t="s">
        <v>16</v>
      </c>
      <c r="DQ13576" s="4" t="s">
        <v>8</v>
      </c>
      <c r="DR13576" s="4" t="s">
        <v>1108</v>
      </c>
      <c r="DS13576" s="4" t="s">
        <v>10</v>
      </c>
      <c r="DT13576" s="4" t="s">
        <v>10</v>
      </c>
      <c r="DU13576" s="4" t="s">
        <v>16</v>
      </c>
      <c r="DV13576" s="4" t="s">
        <v>8</v>
      </c>
      <c r="DW13576" s="4" t="s">
        <v>1108</v>
      </c>
      <c r="DX13576" s="4" t="s">
        <v>10</v>
      </c>
      <c r="DY13576" s="4" t="s">
        <v>10</v>
      </c>
      <c r="DZ13576" s="4" t="s">
        <v>16</v>
      </c>
      <c r="EA13576" s="4" t="s">
        <v>8</v>
      </c>
      <c r="EB13576" s="4" t="s">
        <v>1108</v>
      </c>
      <c r="EC13576" s="4" t="s">
        <v>10</v>
      </c>
      <c r="ED13576" s="4" t="s">
        <v>10</v>
      </c>
      <c r="EE13576" s="4" t="s">
        <v>16</v>
      </c>
      <c r="EF13576" s="4" t="s">
        <v>8</v>
      </c>
      <c r="EG13576" s="4" t="s">
        <v>1108</v>
      </c>
      <c r="EH13576" s="4" t="s">
        <v>10</v>
      </c>
      <c r="EI13576" s="4" t="s">
        <v>10</v>
      </c>
      <c r="EJ13576" s="4" t="s">
        <v>16</v>
      </c>
      <c r="EK13576" s="4" t="s">
        <v>8</v>
      </c>
      <c r="EL13576" s="4" t="s">
        <v>1108</v>
      </c>
      <c r="EM13576" s="4" t="s">
        <v>10</v>
      </c>
      <c r="EN13576" s="4" t="s">
        <v>10</v>
      </c>
      <c r="EO13576" s="4" t="s">
        <v>16</v>
      </c>
      <c r="EP13576" s="4" t="s">
        <v>8</v>
      </c>
      <c r="EQ13576" s="4" t="s">
        <v>1108</v>
      </c>
      <c r="ER13576" s="4" t="s">
        <v>10</v>
      </c>
      <c r="ES13576" s="4" t="s">
        <v>10</v>
      </c>
      <c r="ET13576" s="4" t="s">
        <v>16</v>
      </c>
      <c r="EU13576" s="4" t="s">
        <v>8</v>
      </c>
      <c r="EV13576" s="4" t="s">
        <v>1108</v>
      </c>
    </row>
    <row r="13577" spans="1:32">
      <c r="A13577" t="n">
        <v>123232</v>
      </c>
      <c r="B13577" s="95" t="n">
        <v>257</v>
      </c>
      <c r="C13577" s="7" t="n">
        <v>7</v>
      </c>
      <c r="D13577" s="7" t="n">
        <v>65533</v>
      </c>
      <c r="E13577" s="7" t="n">
        <v>52471</v>
      </c>
      <c r="F13577" s="7" t="s">
        <v>20</v>
      </c>
      <c r="G13577" s="7" t="n">
        <f t="normal" ca="1">32-LENB(INDIRECT(ADDRESS(13577,6)))</f>
        <v>0</v>
      </c>
      <c r="H13577" s="7" t="n">
        <v>7</v>
      </c>
      <c r="I13577" s="7" t="n">
        <v>65533</v>
      </c>
      <c r="J13577" s="7" t="n">
        <v>52472</v>
      </c>
      <c r="K13577" s="7" t="s">
        <v>20</v>
      </c>
      <c r="L13577" s="7" t="n">
        <f t="normal" ca="1">32-LENB(INDIRECT(ADDRESS(13577,11)))</f>
        <v>0</v>
      </c>
      <c r="M13577" s="7" t="n">
        <v>7</v>
      </c>
      <c r="N13577" s="7" t="n">
        <v>65533</v>
      </c>
      <c r="O13577" s="7" t="n">
        <v>52473</v>
      </c>
      <c r="P13577" s="7" t="s">
        <v>20</v>
      </c>
      <c r="Q13577" s="7" t="n">
        <f t="normal" ca="1">32-LENB(INDIRECT(ADDRESS(13577,16)))</f>
        <v>0</v>
      </c>
      <c r="R13577" s="7" t="n">
        <v>7</v>
      </c>
      <c r="S13577" s="7" t="n">
        <v>65533</v>
      </c>
      <c r="T13577" s="7" t="n">
        <v>60814</v>
      </c>
      <c r="U13577" s="7" t="s">
        <v>20</v>
      </c>
      <c r="V13577" s="7" t="n">
        <f t="normal" ca="1">32-LENB(INDIRECT(ADDRESS(13577,21)))</f>
        <v>0</v>
      </c>
      <c r="W13577" s="7" t="n">
        <v>7</v>
      </c>
      <c r="X13577" s="7" t="n">
        <v>65533</v>
      </c>
      <c r="Y13577" s="7" t="n">
        <v>60815</v>
      </c>
      <c r="Z13577" s="7" t="s">
        <v>20</v>
      </c>
      <c r="AA13577" s="7" t="n">
        <f t="normal" ca="1">32-LENB(INDIRECT(ADDRESS(13577,26)))</f>
        <v>0</v>
      </c>
      <c r="AB13577" s="7" t="n">
        <v>7</v>
      </c>
      <c r="AC13577" s="7" t="n">
        <v>65533</v>
      </c>
      <c r="AD13577" s="7" t="n">
        <v>60816</v>
      </c>
      <c r="AE13577" s="7" t="s">
        <v>20</v>
      </c>
      <c r="AF13577" s="7" t="n">
        <f t="normal" ca="1">32-LENB(INDIRECT(ADDRESS(13577,31)))</f>
        <v>0</v>
      </c>
      <c r="AG13577" s="7" t="n">
        <v>7</v>
      </c>
      <c r="AH13577" s="7" t="n">
        <v>65533</v>
      </c>
      <c r="AI13577" s="7" t="n">
        <v>60817</v>
      </c>
      <c r="AJ13577" s="7" t="s">
        <v>20</v>
      </c>
      <c r="AK13577" s="7" t="n">
        <f t="normal" ca="1">32-LENB(INDIRECT(ADDRESS(13577,36)))</f>
        <v>0</v>
      </c>
      <c r="AL13577" s="7" t="n">
        <v>7</v>
      </c>
      <c r="AM13577" s="7" t="n">
        <v>65533</v>
      </c>
      <c r="AN13577" s="7" t="n">
        <v>60818</v>
      </c>
      <c r="AO13577" s="7" t="s">
        <v>20</v>
      </c>
      <c r="AP13577" s="7" t="n">
        <f t="normal" ca="1">32-LENB(INDIRECT(ADDRESS(13577,41)))</f>
        <v>0</v>
      </c>
      <c r="AQ13577" s="7" t="n">
        <v>9</v>
      </c>
      <c r="AR13577" s="7" t="n">
        <v>0</v>
      </c>
      <c r="AS13577" s="7" t="n">
        <v>0</v>
      </c>
      <c r="AT13577" s="7" t="s">
        <v>475</v>
      </c>
      <c r="AU13577" s="7" t="n">
        <f t="normal" ca="1">32-LENB(INDIRECT(ADDRESS(13577,46)))</f>
        <v>0</v>
      </c>
      <c r="AV13577" s="7" t="n">
        <v>9</v>
      </c>
      <c r="AW13577" s="7" t="n">
        <v>5704</v>
      </c>
      <c r="AX13577" s="7" t="n">
        <v>0</v>
      </c>
      <c r="AY13577" s="7" t="s">
        <v>475</v>
      </c>
      <c r="AZ13577" s="7" t="n">
        <f t="normal" ca="1">32-LENB(INDIRECT(ADDRESS(13577,51)))</f>
        <v>0</v>
      </c>
      <c r="BA13577" s="7" t="n">
        <v>4</v>
      </c>
      <c r="BB13577" s="7" t="n">
        <v>65533</v>
      </c>
      <c r="BC13577" s="7" t="n">
        <v>2000</v>
      </c>
      <c r="BD13577" s="7" t="s">
        <v>20</v>
      </c>
      <c r="BE13577" s="7" t="n">
        <f t="normal" ca="1">32-LENB(INDIRECT(ADDRESS(13577,56)))</f>
        <v>0</v>
      </c>
      <c r="BF13577" s="7" t="n">
        <v>7</v>
      </c>
      <c r="BG13577" s="7" t="n">
        <v>65533</v>
      </c>
      <c r="BH13577" s="7" t="n">
        <v>60819</v>
      </c>
      <c r="BI13577" s="7" t="s">
        <v>20</v>
      </c>
      <c r="BJ13577" s="7" t="n">
        <f t="normal" ca="1">32-LENB(INDIRECT(ADDRESS(13577,61)))</f>
        <v>0</v>
      </c>
      <c r="BK13577" s="7" t="n">
        <v>7</v>
      </c>
      <c r="BL13577" s="7" t="n">
        <v>65533</v>
      </c>
      <c r="BM13577" s="7" t="n">
        <v>60820</v>
      </c>
      <c r="BN13577" s="7" t="s">
        <v>20</v>
      </c>
      <c r="BO13577" s="7" t="n">
        <f t="normal" ca="1">32-LENB(INDIRECT(ADDRESS(13577,66)))</f>
        <v>0</v>
      </c>
      <c r="BP13577" s="7" t="n">
        <v>7</v>
      </c>
      <c r="BQ13577" s="7" t="n">
        <v>65533</v>
      </c>
      <c r="BR13577" s="7" t="n">
        <v>60821</v>
      </c>
      <c r="BS13577" s="7" t="s">
        <v>20</v>
      </c>
      <c r="BT13577" s="7" t="n">
        <f t="normal" ca="1">32-LENB(INDIRECT(ADDRESS(13577,71)))</f>
        <v>0</v>
      </c>
      <c r="BU13577" s="7" t="n">
        <v>7</v>
      </c>
      <c r="BV13577" s="7" t="n">
        <v>65533</v>
      </c>
      <c r="BW13577" s="7" t="n">
        <v>60822</v>
      </c>
      <c r="BX13577" s="7" t="s">
        <v>20</v>
      </c>
      <c r="BY13577" s="7" t="n">
        <f t="normal" ca="1">32-LENB(INDIRECT(ADDRESS(13577,76)))</f>
        <v>0</v>
      </c>
      <c r="BZ13577" s="7" t="n">
        <v>7</v>
      </c>
      <c r="CA13577" s="7" t="n">
        <v>65533</v>
      </c>
      <c r="CB13577" s="7" t="n">
        <v>60823</v>
      </c>
      <c r="CC13577" s="7" t="s">
        <v>20</v>
      </c>
      <c r="CD13577" s="7" t="n">
        <f t="normal" ca="1">32-LENB(INDIRECT(ADDRESS(13577,81)))</f>
        <v>0</v>
      </c>
      <c r="CE13577" s="7" t="n">
        <v>7</v>
      </c>
      <c r="CF13577" s="7" t="n">
        <v>65533</v>
      </c>
      <c r="CG13577" s="7" t="n">
        <v>60824</v>
      </c>
      <c r="CH13577" s="7" t="s">
        <v>20</v>
      </c>
      <c r="CI13577" s="7" t="n">
        <f t="normal" ca="1">32-LENB(INDIRECT(ADDRESS(13577,86)))</f>
        <v>0</v>
      </c>
      <c r="CJ13577" s="7" t="n">
        <v>7</v>
      </c>
      <c r="CK13577" s="7" t="n">
        <v>65533</v>
      </c>
      <c r="CL13577" s="7" t="n">
        <v>60825</v>
      </c>
      <c r="CM13577" s="7" t="s">
        <v>20</v>
      </c>
      <c r="CN13577" s="7" t="n">
        <f t="normal" ca="1">32-LENB(INDIRECT(ADDRESS(13577,91)))</f>
        <v>0</v>
      </c>
      <c r="CO13577" s="7" t="n">
        <v>4</v>
      </c>
      <c r="CP13577" s="7" t="n">
        <v>65533</v>
      </c>
      <c r="CQ13577" s="7" t="n">
        <v>2000</v>
      </c>
      <c r="CR13577" s="7" t="s">
        <v>20</v>
      </c>
      <c r="CS13577" s="7" t="n">
        <f t="normal" ca="1">32-LENB(INDIRECT(ADDRESS(13577,96)))</f>
        <v>0</v>
      </c>
      <c r="CT13577" s="7" t="n">
        <v>7</v>
      </c>
      <c r="CU13577" s="7" t="n">
        <v>65533</v>
      </c>
      <c r="CV13577" s="7" t="n">
        <v>60826</v>
      </c>
      <c r="CW13577" s="7" t="s">
        <v>20</v>
      </c>
      <c r="CX13577" s="7" t="n">
        <f t="normal" ca="1">32-LENB(INDIRECT(ADDRESS(13577,101)))</f>
        <v>0</v>
      </c>
      <c r="CY13577" s="7" t="n">
        <v>7</v>
      </c>
      <c r="CZ13577" s="7" t="n">
        <v>65533</v>
      </c>
      <c r="DA13577" s="7" t="n">
        <v>60827</v>
      </c>
      <c r="DB13577" s="7" t="s">
        <v>20</v>
      </c>
      <c r="DC13577" s="7" t="n">
        <f t="normal" ca="1">32-LENB(INDIRECT(ADDRESS(13577,106)))</f>
        <v>0</v>
      </c>
      <c r="DD13577" s="7" t="n">
        <v>7</v>
      </c>
      <c r="DE13577" s="7" t="n">
        <v>65533</v>
      </c>
      <c r="DF13577" s="7" t="n">
        <v>60828</v>
      </c>
      <c r="DG13577" s="7" t="s">
        <v>20</v>
      </c>
      <c r="DH13577" s="7" t="n">
        <f t="normal" ca="1">32-LENB(INDIRECT(ADDRESS(13577,111)))</f>
        <v>0</v>
      </c>
      <c r="DI13577" s="7" t="n">
        <v>7</v>
      </c>
      <c r="DJ13577" s="7" t="n">
        <v>65533</v>
      </c>
      <c r="DK13577" s="7" t="n">
        <v>60829</v>
      </c>
      <c r="DL13577" s="7" t="s">
        <v>20</v>
      </c>
      <c r="DM13577" s="7" t="n">
        <f t="normal" ca="1">32-LENB(INDIRECT(ADDRESS(13577,116)))</f>
        <v>0</v>
      </c>
      <c r="DN13577" s="7" t="n">
        <v>7</v>
      </c>
      <c r="DO13577" s="7" t="n">
        <v>65533</v>
      </c>
      <c r="DP13577" s="7" t="n">
        <v>60830</v>
      </c>
      <c r="DQ13577" s="7" t="s">
        <v>20</v>
      </c>
      <c r="DR13577" s="7" t="n">
        <f t="normal" ca="1">32-LENB(INDIRECT(ADDRESS(13577,121)))</f>
        <v>0</v>
      </c>
      <c r="DS13577" s="7" t="n">
        <v>7</v>
      </c>
      <c r="DT13577" s="7" t="n">
        <v>65533</v>
      </c>
      <c r="DU13577" s="7" t="n">
        <v>60831</v>
      </c>
      <c r="DV13577" s="7" t="s">
        <v>20</v>
      </c>
      <c r="DW13577" s="7" t="n">
        <f t="normal" ca="1">32-LENB(INDIRECT(ADDRESS(13577,126)))</f>
        <v>0</v>
      </c>
      <c r="DX13577" s="7" t="n">
        <v>7</v>
      </c>
      <c r="DY13577" s="7" t="n">
        <v>65533</v>
      </c>
      <c r="DZ13577" s="7" t="n">
        <v>60832</v>
      </c>
      <c r="EA13577" s="7" t="s">
        <v>20</v>
      </c>
      <c r="EB13577" s="7" t="n">
        <f t="normal" ca="1">32-LENB(INDIRECT(ADDRESS(13577,131)))</f>
        <v>0</v>
      </c>
      <c r="EC13577" s="7" t="n">
        <v>7</v>
      </c>
      <c r="ED13577" s="7" t="n">
        <v>65533</v>
      </c>
      <c r="EE13577" s="7" t="n">
        <v>60833</v>
      </c>
      <c r="EF13577" s="7" t="s">
        <v>20</v>
      </c>
      <c r="EG13577" s="7" t="n">
        <f t="normal" ca="1">32-LENB(INDIRECT(ADDRESS(13577,136)))</f>
        <v>0</v>
      </c>
      <c r="EH13577" s="7" t="n">
        <v>7</v>
      </c>
      <c r="EI13577" s="7" t="n">
        <v>65533</v>
      </c>
      <c r="EJ13577" s="7" t="n">
        <v>60834</v>
      </c>
      <c r="EK13577" s="7" t="s">
        <v>20</v>
      </c>
      <c r="EL13577" s="7" t="n">
        <f t="normal" ca="1">32-LENB(INDIRECT(ADDRESS(13577,141)))</f>
        <v>0</v>
      </c>
      <c r="EM13577" s="7" t="n">
        <v>7</v>
      </c>
      <c r="EN13577" s="7" t="n">
        <v>65533</v>
      </c>
      <c r="EO13577" s="7" t="n">
        <v>60835</v>
      </c>
      <c r="EP13577" s="7" t="s">
        <v>20</v>
      </c>
      <c r="EQ13577" s="7" t="n">
        <f t="normal" ca="1">32-LENB(INDIRECT(ADDRESS(13577,146)))</f>
        <v>0</v>
      </c>
      <c r="ER13577" s="7" t="n">
        <v>0</v>
      </c>
      <c r="ES13577" s="7" t="n">
        <v>65533</v>
      </c>
      <c r="ET13577" s="7" t="n">
        <v>0</v>
      </c>
      <c r="EU13577" s="7" t="s">
        <v>20</v>
      </c>
      <c r="EV13577" s="7" t="n">
        <f t="normal" ca="1">32-LENB(INDIRECT(ADDRESS(13577,151)))</f>
        <v>0</v>
      </c>
    </row>
    <row r="13578" spans="1:32">
      <c r="A13578" t="s">
        <v>4</v>
      </c>
      <c r="B13578" s="4" t="s">
        <v>5</v>
      </c>
    </row>
    <row r="13579" spans="1:32">
      <c r="A13579" t="n">
        <v>124432</v>
      </c>
      <c r="B13579" s="5" t="n">
        <v>1</v>
      </c>
    </row>
    <row r="13580" spans="1:32" s="3" customFormat="1" customHeight="0">
      <c r="A13580" s="3" t="s">
        <v>2</v>
      </c>
      <c r="B13580" s="3" t="s">
        <v>1111</v>
      </c>
    </row>
    <row r="13581" spans="1:32">
      <c r="A13581" t="s">
        <v>4</v>
      </c>
      <c r="B13581" s="4" t="s">
        <v>5</v>
      </c>
      <c r="C13581" s="4" t="s">
        <v>10</v>
      </c>
      <c r="D13581" s="4" t="s">
        <v>10</v>
      </c>
      <c r="E13581" s="4" t="s">
        <v>16</v>
      </c>
      <c r="F13581" s="4" t="s">
        <v>8</v>
      </c>
      <c r="G13581" s="4" t="s">
        <v>1108</v>
      </c>
      <c r="H13581" s="4" t="s">
        <v>10</v>
      </c>
      <c r="I13581" s="4" t="s">
        <v>10</v>
      </c>
      <c r="J13581" s="4" t="s">
        <v>16</v>
      </c>
      <c r="K13581" s="4" t="s">
        <v>8</v>
      </c>
      <c r="L13581" s="4" t="s">
        <v>1108</v>
      </c>
      <c r="M13581" s="4" t="s">
        <v>10</v>
      </c>
      <c r="N13581" s="4" t="s">
        <v>10</v>
      </c>
      <c r="O13581" s="4" t="s">
        <v>16</v>
      </c>
      <c r="P13581" s="4" t="s">
        <v>8</v>
      </c>
      <c r="Q13581" s="4" t="s">
        <v>1108</v>
      </c>
    </row>
    <row r="13582" spans="1:32">
      <c r="A13582" t="n">
        <v>124448</v>
      </c>
      <c r="B13582" s="95" t="n">
        <v>257</v>
      </c>
      <c r="C13582" s="7" t="n">
        <v>4</v>
      </c>
      <c r="D13582" s="7" t="n">
        <v>65533</v>
      </c>
      <c r="E13582" s="7" t="n">
        <v>12105</v>
      </c>
      <c r="F13582" s="7" t="s">
        <v>20</v>
      </c>
      <c r="G13582" s="7" t="n">
        <f t="normal" ca="1">32-LENB(INDIRECT(ADDRESS(13582,6)))</f>
        <v>0</v>
      </c>
      <c r="H13582" s="7" t="n">
        <v>4</v>
      </c>
      <c r="I13582" s="7" t="n">
        <v>65533</v>
      </c>
      <c r="J13582" s="7" t="n">
        <v>12500</v>
      </c>
      <c r="K13582" s="7" t="s">
        <v>20</v>
      </c>
      <c r="L13582" s="7" t="n">
        <f t="normal" ca="1">32-LENB(INDIRECT(ADDRESS(13582,11)))</f>
        <v>0</v>
      </c>
      <c r="M13582" s="7" t="n">
        <v>0</v>
      </c>
      <c r="N13582" s="7" t="n">
        <v>65533</v>
      </c>
      <c r="O13582" s="7" t="n">
        <v>0</v>
      </c>
      <c r="P13582" s="7" t="s">
        <v>20</v>
      </c>
      <c r="Q13582" s="7" t="n">
        <f t="normal" ca="1">32-LENB(INDIRECT(ADDRESS(13582,16)))</f>
        <v>0</v>
      </c>
    </row>
    <row r="13583" spans="1:32">
      <c r="A13583" t="s">
        <v>4</v>
      </c>
      <c r="B13583" s="4" t="s">
        <v>5</v>
      </c>
    </row>
    <row r="13584" spans="1:32">
      <c r="A13584" t="n">
        <v>124568</v>
      </c>
      <c r="B13584" s="5" t="n">
        <v>1</v>
      </c>
    </row>
    <row r="13585" spans="1:152" s="3" customFormat="1" customHeight="0">
      <c r="A13585" s="3" t="s">
        <v>2</v>
      </c>
      <c r="B13585" s="3" t="s">
        <v>1112</v>
      </c>
    </row>
    <row r="13586" spans="1:152">
      <c r="A13586" t="s">
        <v>4</v>
      </c>
      <c r="B13586" s="4" t="s">
        <v>5</v>
      </c>
      <c r="C13586" s="4" t="s">
        <v>10</v>
      </c>
      <c r="D13586" s="4" t="s">
        <v>10</v>
      </c>
      <c r="E13586" s="4" t="s">
        <v>16</v>
      </c>
      <c r="F13586" s="4" t="s">
        <v>8</v>
      </c>
      <c r="G13586" s="4" t="s">
        <v>1108</v>
      </c>
      <c r="H13586" s="4" t="s">
        <v>10</v>
      </c>
      <c r="I13586" s="4" t="s">
        <v>10</v>
      </c>
      <c r="J13586" s="4" t="s">
        <v>16</v>
      </c>
      <c r="K13586" s="4" t="s">
        <v>8</v>
      </c>
      <c r="L13586" s="4" t="s">
        <v>1108</v>
      </c>
      <c r="M13586" s="4" t="s">
        <v>10</v>
      </c>
      <c r="N13586" s="4" t="s">
        <v>10</v>
      </c>
      <c r="O13586" s="4" t="s">
        <v>16</v>
      </c>
      <c r="P13586" s="4" t="s">
        <v>8</v>
      </c>
      <c r="Q13586" s="4" t="s">
        <v>1108</v>
      </c>
      <c r="R13586" s="4" t="s">
        <v>10</v>
      </c>
      <c r="S13586" s="4" t="s">
        <v>10</v>
      </c>
      <c r="T13586" s="4" t="s">
        <v>16</v>
      </c>
      <c r="U13586" s="4" t="s">
        <v>8</v>
      </c>
      <c r="V13586" s="4" t="s">
        <v>1108</v>
      </c>
      <c r="W13586" s="4" t="s">
        <v>10</v>
      </c>
      <c r="X13586" s="4" t="s">
        <v>10</v>
      </c>
      <c r="Y13586" s="4" t="s">
        <v>16</v>
      </c>
      <c r="Z13586" s="4" t="s">
        <v>8</v>
      </c>
      <c r="AA13586" s="4" t="s">
        <v>1108</v>
      </c>
    </row>
    <row r="13587" spans="1:152">
      <c r="A13587" t="n">
        <v>124576</v>
      </c>
      <c r="B13587" s="95" t="n">
        <v>257</v>
      </c>
      <c r="C13587" s="7" t="n">
        <v>4</v>
      </c>
      <c r="D13587" s="7" t="n">
        <v>65533</v>
      </c>
      <c r="E13587" s="7" t="n">
        <v>12105</v>
      </c>
      <c r="F13587" s="7" t="s">
        <v>20</v>
      </c>
      <c r="G13587" s="7" t="n">
        <f t="normal" ca="1">32-LENB(INDIRECT(ADDRESS(13587,6)))</f>
        <v>0</v>
      </c>
      <c r="H13587" s="7" t="n">
        <v>4</v>
      </c>
      <c r="I13587" s="7" t="n">
        <v>65533</v>
      </c>
      <c r="J13587" s="7" t="n">
        <v>12105</v>
      </c>
      <c r="K13587" s="7" t="s">
        <v>20</v>
      </c>
      <c r="L13587" s="7" t="n">
        <f t="normal" ca="1">32-LENB(INDIRECT(ADDRESS(13587,11)))</f>
        <v>0</v>
      </c>
      <c r="M13587" s="7" t="n">
        <v>4</v>
      </c>
      <c r="N13587" s="7" t="n">
        <v>65533</v>
      </c>
      <c r="O13587" s="7" t="n">
        <v>12105</v>
      </c>
      <c r="P13587" s="7" t="s">
        <v>20</v>
      </c>
      <c r="Q13587" s="7" t="n">
        <f t="normal" ca="1">32-LENB(INDIRECT(ADDRESS(13587,16)))</f>
        <v>0</v>
      </c>
      <c r="R13587" s="7" t="n">
        <v>4</v>
      </c>
      <c r="S13587" s="7" t="n">
        <v>65533</v>
      </c>
      <c r="T13587" s="7" t="n">
        <v>12105</v>
      </c>
      <c r="U13587" s="7" t="s">
        <v>20</v>
      </c>
      <c r="V13587" s="7" t="n">
        <f t="normal" ca="1">32-LENB(INDIRECT(ADDRESS(13587,21)))</f>
        <v>0</v>
      </c>
      <c r="W13587" s="7" t="n">
        <v>0</v>
      </c>
      <c r="X13587" s="7" t="n">
        <v>65533</v>
      </c>
      <c r="Y13587" s="7" t="n">
        <v>0</v>
      </c>
      <c r="Z13587" s="7" t="s">
        <v>20</v>
      </c>
      <c r="AA13587" s="7" t="n">
        <f t="normal" ca="1">32-LENB(INDIRECT(ADDRESS(13587,26)))</f>
        <v>0</v>
      </c>
    </row>
    <row r="13588" spans="1:152">
      <c r="A13588" t="s">
        <v>4</v>
      </c>
      <c r="B13588" s="4" t="s">
        <v>5</v>
      </c>
    </row>
    <row r="13589" spans="1:152">
      <c r="A13589" t="n">
        <v>124776</v>
      </c>
      <c r="B13589" s="5" t="n">
        <v>1</v>
      </c>
    </row>
    <row r="13590" spans="1:152" s="3" customFormat="1" customHeight="0">
      <c r="A13590" s="3" t="s">
        <v>2</v>
      </c>
      <c r="B13590" s="3" t="s">
        <v>1113</v>
      </c>
    </row>
    <row r="13591" spans="1:152">
      <c r="A13591" t="s">
        <v>4</v>
      </c>
      <c r="B13591" s="4" t="s">
        <v>5</v>
      </c>
      <c r="C13591" s="4" t="s">
        <v>10</v>
      </c>
      <c r="D13591" s="4" t="s">
        <v>10</v>
      </c>
      <c r="E13591" s="4" t="s">
        <v>16</v>
      </c>
      <c r="F13591" s="4" t="s">
        <v>8</v>
      </c>
      <c r="G13591" s="4" t="s">
        <v>1108</v>
      </c>
      <c r="H13591" s="4" t="s">
        <v>10</v>
      </c>
      <c r="I13591" s="4" t="s">
        <v>10</v>
      </c>
      <c r="J13591" s="4" t="s">
        <v>16</v>
      </c>
      <c r="K13591" s="4" t="s">
        <v>8</v>
      </c>
      <c r="L13591" s="4" t="s">
        <v>1108</v>
      </c>
    </row>
    <row r="13592" spans="1:152">
      <c r="A13592" t="n">
        <v>124784</v>
      </c>
      <c r="B13592" s="95" t="n">
        <v>257</v>
      </c>
      <c r="C13592" s="7" t="n">
        <v>1</v>
      </c>
      <c r="D13592" s="7" t="n">
        <v>65533</v>
      </c>
      <c r="E13592" s="7" t="n">
        <v>11</v>
      </c>
      <c r="F13592" s="7" t="s">
        <v>631</v>
      </c>
      <c r="G13592" s="7" t="n">
        <f t="normal" ca="1">32-LENB(INDIRECT(ADDRESS(13592,6)))</f>
        <v>0</v>
      </c>
      <c r="H13592" s="7" t="n">
        <v>0</v>
      </c>
      <c r="I13592" s="7" t="n">
        <v>65533</v>
      </c>
      <c r="J13592" s="7" t="n">
        <v>0</v>
      </c>
      <c r="K13592" s="7" t="s">
        <v>20</v>
      </c>
      <c r="L13592" s="7" t="n">
        <f t="normal" ca="1">32-LENB(INDIRECT(ADDRESS(13592,11)))</f>
        <v>0</v>
      </c>
    </row>
    <row r="13593" spans="1:152">
      <c r="A13593" t="s">
        <v>4</v>
      </c>
      <c r="B13593" s="4" t="s">
        <v>5</v>
      </c>
    </row>
    <row r="13594" spans="1:152">
      <c r="A13594" t="n">
        <v>124864</v>
      </c>
      <c r="B13594" s="5" t="n">
        <v>1</v>
      </c>
    </row>
    <row r="13595" spans="1:152" s="3" customFormat="1" customHeight="0">
      <c r="A13595" s="3" t="s">
        <v>2</v>
      </c>
      <c r="B13595" s="3" t="s">
        <v>1114</v>
      </c>
    </row>
    <row r="13596" spans="1:152">
      <c r="A13596" t="s">
        <v>4</v>
      </c>
      <c r="B13596" s="4" t="s">
        <v>5</v>
      </c>
      <c r="C13596" s="4" t="s">
        <v>10</v>
      </c>
      <c r="D13596" s="4" t="s">
        <v>10</v>
      </c>
      <c r="E13596" s="4" t="s">
        <v>16</v>
      </c>
      <c r="F13596" s="4" t="s">
        <v>8</v>
      </c>
      <c r="G13596" s="4" t="s">
        <v>1108</v>
      </c>
      <c r="H13596" s="4" t="s">
        <v>10</v>
      </c>
      <c r="I13596" s="4" t="s">
        <v>10</v>
      </c>
      <c r="J13596" s="4" t="s">
        <v>16</v>
      </c>
      <c r="K13596" s="4" t="s">
        <v>8</v>
      </c>
      <c r="L13596" s="4" t="s">
        <v>1108</v>
      </c>
      <c r="M13596" s="4" t="s">
        <v>10</v>
      </c>
      <c r="N13596" s="4" t="s">
        <v>10</v>
      </c>
      <c r="O13596" s="4" t="s">
        <v>16</v>
      </c>
      <c r="P13596" s="4" t="s">
        <v>8</v>
      </c>
      <c r="Q13596" s="4" t="s">
        <v>1108</v>
      </c>
    </row>
    <row r="13597" spans="1:152">
      <c r="A13597" t="n">
        <v>124880</v>
      </c>
      <c r="B13597" s="95" t="n">
        <v>257</v>
      </c>
      <c r="C13597" s="7" t="n">
        <v>4</v>
      </c>
      <c r="D13597" s="7" t="n">
        <v>65533</v>
      </c>
      <c r="E13597" s="7" t="n">
        <v>12105</v>
      </c>
      <c r="F13597" s="7" t="s">
        <v>20</v>
      </c>
      <c r="G13597" s="7" t="n">
        <f t="normal" ca="1">32-LENB(INDIRECT(ADDRESS(13597,6)))</f>
        <v>0</v>
      </c>
      <c r="H13597" s="7" t="n">
        <v>4</v>
      </c>
      <c r="I13597" s="7" t="n">
        <v>65533</v>
      </c>
      <c r="J13597" s="7" t="n">
        <v>12500</v>
      </c>
      <c r="K13597" s="7" t="s">
        <v>20</v>
      </c>
      <c r="L13597" s="7" t="n">
        <f t="normal" ca="1">32-LENB(INDIRECT(ADDRESS(13597,11)))</f>
        <v>0</v>
      </c>
      <c r="M13597" s="7" t="n">
        <v>0</v>
      </c>
      <c r="N13597" s="7" t="n">
        <v>65533</v>
      </c>
      <c r="O13597" s="7" t="n">
        <v>0</v>
      </c>
      <c r="P13597" s="7" t="s">
        <v>20</v>
      </c>
      <c r="Q13597" s="7" t="n">
        <f t="normal" ca="1">32-LENB(INDIRECT(ADDRESS(13597,16)))</f>
        <v>0</v>
      </c>
    </row>
    <row r="13598" spans="1:152">
      <c r="A13598" t="s">
        <v>4</v>
      </c>
      <c r="B13598" s="4" t="s">
        <v>5</v>
      </c>
    </row>
    <row r="13599" spans="1:152">
      <c r="A13599" t="n">
        <v>125000</v>
      </c>
      <c r="B13599" s="5" t="n">
        <v>1</v>
      </c>
    </row>
    <row r="13600" spans="1:152" s="3" customFormat="1" customHeight="0">
      <c r="A13600" s="3" t="s">
        <v>2</v>
      </c>
      <c r="B13600" s="3" t="s">
        <v>1115</v>
      </c>
    </row>
    <row r="13601" spans="1:27">
      <c r="A13601" t="s">
        <v>4</v>
      </c>
      <c r="B13601" s="4" t="s">
        <v>5</v>
      </c>
      <c r="C13601" s="4" t="s">
        <v>10</v>
      </c>
      <c r="D13601" s="4" t="s">
        <v>10</v>
      </c>
      <c r="E13601" s="4" t="s">
        <v>16</v>
      </c>
      <c r="F13601" s="4" t="s">
        <v>8</v>
      </c>
      <c r="G13601" s="4" t="s">
        <v>1108</v>
      </c>
      <c r="H13601" s="4" t="s">
        <v>10</v>
      </c>
      <c r="I13601" s="4" t="s">
        <v>10</v>
      </c>
      <c r="J13601" s="4" t="s">
        <v>16</v>
      </c>
      <c r="K13601" s="4" t="s">
        <v>8</v>
      </c>
      <c r="L13601" s="4" t="s">
        <v>1108</v>
      </c>
      <c r="M13601" s="4" t="s">
        <v>10</v>
      </c>
      <c r="N13601" s="4" t="s">
        <v>10</v>
      </c>
      <c r="O13601" s="4" t="s">
        <v>16</v>
      </c>
      <c r="P13601" s="4" t="s">
        <v>8</v>
      </c>
      <c r="Q13601" s="4" t="s">
        <v>1108</v>
      </c>
      <c r="R13601" s="4" t="s">
        <v>10</v>
      </c>
      <c r="S13601" s="4" t="s">
        <v>10</v>
      </c>
      <c r="T13601" s="4" t="s">
        <v>16</v>
      </c>
      <c r="U13601" s="4" t="s">
        <v>8</v>
      </c>
      <c r="V13601" s="4" t="s">
        <v>1108</v>
      </c>
      <c r="W13601" s="4" t="s">
        <v>10</v>
      </c>
      <c r="X13601" s="4" t="s">
        <v>10</v>
      </c>
      <c r="Y13601" s="4" t="s">
        <v>16</v>
      </c>
      <c r="Z13601" s="4" t="s">
        <v>8</v>
      </c>
      <c r="AA13601" s="4" t="s">
        <v>1108</v>
      </c>
      <c r="AB13601" s="4" t="s">
        <v>10</v>
      </c>
      <c r="AC13601" s="4" t="s">
        <v>10</v>
      </c>
      <c r="AD13601" s="4" t="s">
        <v>16</v>
      </c>
      <c r="AE13601" s="4" t="s">
        <v>8</v>
      </c>
      <c r="AF13601" s="4" t="s">
        <v>1108</v>
      </c>
      <c r="AG13601" s="4" t="s">
        <v>10</v>
      </c>
      <c r="AH13601" s="4" t="s">
        <v>10</v>
      </c>
      <c r="AI13601" s="4" t="s">
        <v>16</v>
      </c>
      <c r="AJ13601" s="4" t="s">
        <v>8</v>
      </c>
      <c r="AK13601" s="4" t="s">
        <v>1108</v>
      </c>
      <c r="AL13601" s="4" t="s">
        <v>10</v>
      </c>
      <c r="AM13601" s="4" t="s">
        <v>10</v>
      </c>
      <c r="AN13601" s="4" t="s">
        <v>16</v>
      </c>
      <c r="AO13601" s="4" t="s">
        <v>8</v>
      </c>
      <c r="AP13601" s="4" t="s">
        <v>1108</v>
      </c>
      <c r="AQ13601" s="4" t="s">
        <v>10</v>
      </c>
      <c r="AR13601" s="4" t="s">
        <v>10</v>
      </c>
      <c r="AS13601" s="4" t="s">
        <v>16</v>
      </c>
      <c r="AT13601" s="4" t="s">
        <v>8</v>
      </c>
      <c r="AU13601" s="4" t="s">
        <v>1108</v>
      </c>
      <c r="AV13601" s="4" t="s">
        <v>10</v>
      </c>
      <c r="AW13601" s="4" t="s">
        <v>10</v>
      </c>
      <c r="AX13601" s="4" t="s">
        <v>16</v>
      </c>
      <c r="AY13601" s="4" t="s">
        <v>8</v>
      </c>
      <c r="AZ13601" s="4" t="s">
        <v>1108</v>
      </c>
      <c r="BA13601" s="4" t="s">
        <v>10</v>
      </c>
      <c r="BB13601" s="4" t="s">
        <v>10</v>
      </c>
      <c r="BC13601" s="4" t="s">
        <v>16</v>
      </c>
      <c r="BD13601" s="4" t="s">
        <v>8</v>
      </c>
      <c r="BE13601" s="4" t="s">
        <v>1108</v>
      </c>
      <c r="BF13601" s="4" t="s">
        <v>10</v>
      </c>
      <c r="BG13601" s="4" t="s">
        <v>10</v>
      </c>
      <c r="BH13601" s="4" t="s">
        <v>16</v>
      </c>
      <c r="BI13601" s="4" t="s">
        <v>8</v>
      </c>
      <c r="BJ13601" s="4" t="s">
        <v>1108</v>
      </c>
      <c r="BK13601" s="4" t="s">
        <v>10</v>
      </c>
      <c r="BL13601" s="4" t="s">
        <v>10</v>
      </c>
      <c r="BM13601" s="4" t="s">
        <v>16</v>
      </c>
      <c r="BN13601" s="4" t="s">
        <v>8</v>
      </c>
      <c r="BO13601" s="4" t="s">
        <v>1108</v>
      </c>
      <c r="BP13601" s="4" t="s">
        <v>10</v>
      </c>
      <c r="BQ13601" s="4" t="s">
        <v>10</v>
      </c>
      <c r="BR13601" s="4" t="s">
        <v>16</v>
      </c>
      <c r="BS13601" s="4" t="s">
        <v>8</v>
      </c>
      <c r="BT13601" s="4" t="s">
        <v>1108</v>
      </c>
      <c r="BU13601" s="4" t="s">
        <v>10</v>
      </c>
      <c r="BV13601" s="4" t="s">
        <v>10</v>
      </c>
      <c r="BW13601" s="4" t="s">
        <v>16</v>
      </c>
      <c r="BX13601" s="4" t="s">
        <v>8</v>
      </c>
      <c r="BY13601" s="4" t="s">
        <v>1108</v>
      </c>
      <c r="BZ13601" s="4" t="s">
        <v>10</v>
      </c>
      <c r="CA13601" s="4" t="s">
        <v>10</v>
      </c>
      <c r="CB13601" s="4" t="s">
        <v>16</v>
      </c>
      <c r="CC13601" s="4" t="s">
        <v>8</v>
      </c>
      <c r="CD13601" s="4" t="s">
        <v>1108</v>
      </c>
      <c r="CE13601" s="4" t="s">
        <v>10</v>
      </c>
      <c r="CF13601" s="4" t="s">
        <v>10</v>
      </c>
      <c r="CG13601" s="4" t="s">
        <v>16</v>
      </c>
      <c r="CH13601" s="4" t="s">
        <v>8</v>
      </c>
      <c r="CI13601" s="4" t="s">
        <v>1108</v>
      </c>
      <c r="CJ13601" s="4" t="s">
        <v>10</v>
      </c>
      <c r="CK13601" s="4" t="s">
        <v>10</v>
      </c>
      <c r="CL13601" s="4" t="s">
        <v>16</v>
      </c>
      <c r="CM13601" s="4" t="s">
        <v>8</v>
      </c>
      <c r="CN13601" s="4" t="s">
        <v>1108</v>
      </c>
      <c r="CO13601" s="4" t="s">
        <v>10</v>
      </c>
      <c r="CP13601" s="4" t="s">
        <v>10</v>
      </c>
      <c r="CQ13601" s="4" t="s">
        <v>16</v>
      </c>
      <c r="CR13601" s="4" t="s">
        <v>8</v>
      </c>
      <c r="CS13601" s="4" t="s">
        <v>1108</v>
      </c>
      <c r="CT13601" s="4" t="s">
        <v>10</v>
      </c>
      <c r="CU13601" s="4" t="s">
        <v>10</v>
      </c>
      <c r="CV13601" s="4" t="s">
        <v>16</v>
      </c>
      <c r="CW13601" s="4" t="s">
        <v>8</v>
      </c>
      <c r="CX13601" s="4" t="s">
        <v>1108</v>
      </c>
      <c r="CY13601" s="4" t="s">
        <v>10</v>
      </c>
      <c r="CZ13601" s="4" t="s">
        <v>10</v>
      </c>
      <c r="DA13601" s="4" t="s">
        <v>16</v>
      </c>
      <c r="DB13601" s="4" t="s">
        <v>8</v>
      </c>
      <c r="DC13601" s="4" t="s">
        <v>1108</v>
      </c>
      <c r="DD13601" s="4" t="s">
        <v>10</v>
      </c>
      <c r="DE13601" s="4" t="s">
        <v>10</v>
      </c>
      <c r="DF13601" s="4" t="s">
        <v>16</v>
      </c>
      <c r="DG13601" s="4" t="s">
        <v>8</v>
      </c>
      <c r="DH13601" s="4" t="s">
        <v>1108</v>
      </c>
      <c r="DI13601" s="4" t="s">
        <v>10</v>
      </c>
      <c r="DJ13601" s="4" t="s">
        <v>10</v>
      </c>
      <c r="DK13601" s="4" t="s">
        <v>16</v>
      </c>
      <c r="DL13601" s="4" t="s">
        <v>8</v>
      </c>
      <c r="DM13601" s="4" t="s">
        <v>1108</v>
      </c>
      <c r="DN13601" s="4" t="s">
        <v>10</v>
      </c>
      <c r="DO13601" s="4" t="s">
        <v>10</v>
      </c>
      <c r="DP13601" s="4" t="s">
        <v>16</v>
      </c>
      <c r="DQ13601" s="4" t="s">
        <v>8</v>
      </c>
      <c r="DR13601" s="4" t="s">
        <v>1108</v>
      </c>
      <c r="DS13601" s="4" t="s">
        <v>10</v>
      </c>
      <c r="DT13601" s="4" t="s">
        <v>10</v>
      </c>
      <c r="DU13601" s="4" t="s">
        <v>16</v>
      </c>
      <c r="DV13601" s="4" t="s">
        <v>8</v>
      </c>
      <c r="DW13601" s="4" t="s">
        <v>1108</v>
      </c>
      <c r="DX13601" s="4" t="s">
        <v>10</v>
      </c>
      <c r="DY13601" s="4" t="s">
        <v>10</v>
      </c>
      <c r="DZ13601" s="4" t="s">
        <v>16</v>
      </c>
      <c r="EA13601" s="4" t="s">
        <v>8</v>
      </c>
      <c r="EB13601" s="4" t="s">
        <v>1108</v>
      </c>
      <c r="EC13601" s="4" t="s">
        <v>10</v>
      </c>
      <c r="ED13601" s="4" t="s">
        <v>10</v>
      </c>
      <c r="EE13601" s="4" t="s">
        <v>16</v>
      </c>
      <c r="EF13601" s="4" t="s">
        <v>8</v>
      </c>
      <c r="EG13601" s="4" t="s">
        <v>1108</v>
      </c>
      <c r="EH13601" s="4" t="s">
        <v>10</v>
      </c>
      <c r="EI13601" s="4" t="s">
        <v>10</v>
      </c>
      <c r="EJ13601" s="4" t="s">
        <v>16</v>
      </c>
      <c r="EK13601" s="4" t="s">
        <v>8</v>
      </c>
      <c r="EL13601" s="4" t="s">
        <v>1108</v>
      </c>
      <c r="EM13601" s="4" t="s">
        <v>10</v>
      </c>
      <c r="EN13601" s="4" t="s">
        <v>10</v>
      </c>
      <c r="EO13601" s="4" t="s">
        <v>16</v>
      </c>
      <c r="EP13601" s="4" t="s">
        <v>8</v>
      </c>
      <c r="EQ13601" s="4" t="s">
        <v>1108</v>
      </c>
      <c r="ER13601" s="4" t="s">
        <v>10</v>
      </c>
      <c r="ES13601" s="4" t="s">
        <v>10</v>
      </c>
      <c r="ET13601" s="4" t="s">
        <v>16</v>
      </c>
      <c r="EU13601" s="4" t="s">
        <v>8</v>
      </c>
      <c r="EV13601" s="4" t="s">
        <v>1108</v>
      </c>
      <c r="EW13601" s="4" t="s">
        <v>10</v>
      </c>
      <c r="EX13601" s="4" t="s">
        <v>10</v>
      </c>
      <c r="EY13601" s="4" t="s">
        <v>16</v>
      </c>
      <c r="EZ13601" s="4" t="s">
        <v>8</v>
      </c>
      <c r="FA13601" s="4" t="s">
        <v>1108</v>
      </c>
      <c r="FB13601" s="4" t="s">
        <v>10</v>
      </c>
      <c r="FC13601" s="4" t="s">
        <v>10</v>
      </c>
      <c r="FD13601" s="4" t="s">
        <v>16</v>
      </c>
      <c r="FE13601" s="4" t="s">
        <v>8</v>
      </c>
      <c r="FF13601" s="4" t="s">
        <v>1108</v>
      </c>
      <c r="FG13601" s="4" t="s">
        <v>10</v>
      </c>
      <c r="FH13601" s="4" t="s">
        <v>10</v>
      </c>
      <c r="FI13601" s="4" t="s">
        <v>16</v>
      </c>
      <c r="FJ13601" s="4" t="s">
        <v>8</v>
      </c>
      <c r="FK13601" s="4" t="s">
        <v>1108</v>
      </c>
      <c r="FL13601" s="4" t="s">
        <v>10</v>
      </c>
      <c r="FM13601" s="4" t="s">
        <v>10</v>
      </c>
      <c r="FN13601" s="4" t="s">
        <v>16</v>
      </c>
      <c r="FO13601" s="4" t="s">
        <v>8</v>
      </c>
      <c r="FP13601" s="4" t="s">
        <v>1108</v>
      </c>
      <c r="FQ13601" s="4" t="s">
        <v>10</v>
      </c>
      <c r="FR13601" s="4" t="s">
        <v>10</v>
      </c>
      <c r="FS13601" s="4" t="s">
        <v>16</v>
      </c>
      <c r="FT13601" s="4" t="s">
        <v>8</v>
      </c>
      <c r="FU13601" s="4" t="s">
        <v>1108</v>
      </c>
      <c r="FV13601" s="4" t="s">
        <v>10</v>
      </c>
      <c r="FW13601" s="4" t="s">
        <v>10</v>
      </c>
      <c r="FX13601" s="4" t="s">
        <v>16</v>
      </c>
      <c r="FY13601" s="4" t="s">
        <v>8</v>
      </c>
      <c r="FZ13601" s="4" t="s">
        <v>1108</v>
      </c>
      <c r="GA13601" s="4" t="s">
        <v>10</v>
      </c>
      <c r="GB13601" s="4" t="s">
        <v>10</v>
      </c>
      <c r="GC13601" s="4" t="s">
        <v>16</v>
      </c>
      <c r="GD13601" s="4" t="s">
        <v>8</v>
      </c>
      <c r="GE13601" s="4" t="s">
        <v>1108</v>
      </c>
      <c r="GF13601" s="4" t="s">
        <v>10</v>
      </c>
      <c r="GG13601" s="4" t="s">
        <v>10</v>
      </c>
      <c r="GH13601" s="4" t="s">
        <v>16</v>
      </c>
      <c r="GI13601" s="4" t="s">
        <v>8</v>
      </c>
      <c r="GJ13601" s="4" t="s">
        <v>1108</v>
      </c>
      <c r="GK13601" s="4" t="s">
        <v>10</v>
      </c>
      <c r="GL13601" s="4" t="s">
        <v>10</v>
      </c>
      <c r="GM13601" s="4" t="s">
        <v>16</v>
      </c>
      <c r="GN13601" s="4" t="s">
        <v>8</v>
      </c>
      <c r="GO13601" s="4" t="s">
        <v>1108</v>
      </c>
      <c r="GP13601" s="4" t="s">
        <v>10</v>
      </c>
      <c r="GQ13601" s="4" t="s">
        <v>10</v>
      </c>
      <c r="GR13601" s="4" t="s">
        <v>16</v>
      </c>
      <c r="GS13601" s="4" t="s">
        <v>8</v>
      </c>
      <c r="GT13601" s="4" t="s">
        <v>1108</v>
      </c>
      <c r="GU13601" s="4" t="s">
        <v>10</v>
      </c>
      <c r="GV13601" s="4" t="s">
        <v>10</v>
      </c>
      <c r="GW13601" s="4" t="s">
        <v>16</v>
      </c>
      <c r="GX13601" s="4" t="s">
        <v>8</v>
      </c>
      <c r="GY13601" s="4" t="s">
        <v>1108</v>
      </c>
      <c r="GZ13601" s="4" t="s">
        <v>10</v>
      </c>
      <c r="HA13601" s="4" t="s">
        <v>10</v>
      </c>
      <c r="HB13601" s="4" t="s">
        <v>16</v>
      </c>
      <c r="HC13601" s="4" t="s">
        <v>8</v>
      </c>
      <c r="HD13601" s="4" t="s">
        <v>1108</v>
      </c>
      <c r="HE13601" s="4" t="s">
        <v>10</v>
      </c>
      <c r="HF13601" s="4" t="s">
        <v>10</v>
      </c>
      <c r="HG13601" s="4" t="s">
        <v>16</v>
      </c>
      <c r="HH13601" s="4" t="s">
        <v>8</v>
      </c>
      <c r="HI13601" s="4" t="s">
        <v>1108</v>
      </c>
      <c r="HJ13601" s="4" t="s">
        <v>10</v>
      </c>
      <c r="HK13601" s="4" t="s">
        <v>10</v>
      </c>
      <c r="HL13601" s="4" t="s">
        <v>16</v>
      </c>
      <c r="HM13601" s="4" t="s">
        <v>8</v>
      </c>
      <c r="HN13601" s="4" t="s">
        <v>1108</v>
      </c>
      <c r="HO13601" s="4" t="s">
        <v>10</v>
      </c>
      <c r="HP13601" s="4" t="s">
        <v>10</v>
      </c>
      <c r="HQ13601" s="4" t="s">
        <v>16</v>
      </c>
      <c r="HR13601" s="4" t="s">
        <v>8</v>
      </c>
      <c r="HS13601" s="4" t="s">
        <v>1108</v>
      </c>
      <c r="HT13601" s="4" t="s">
        <v>10</v>
      </c>
      <c r="HU13601" s="4" t="s">
        <v>10</v>
      </c>
      <c r="HV13601" s="4" t="s">
        <v>16</v>
      </c>
      <c r="HW13601" s="4" t="s">
        <v>8</v>
      </c>
      <c r="HX13601" s="4" t="s">
        <v>1108</v>
      </c>
      <c r="HY13601" s="4" t="s">
        <v>10</v>
      </c>
      <c r="HZ13601" s="4" t="s">
        <v>10</v>
      </c>
      <c r="IA13601" s="4" t="s">
        <v>16</v>
      </c>
      <c r="IB13601" s="4" t="s">
        <v>8</v>
      </c>
      <c r="IC13601" s="4" t="s">
        <v>1108</v>
      </c>
      <c r="ID13601" s="4" t="s">
        <v>10</v>
      </c>
      <c r="IE13601" s="4" t="s">
        <v>10</v>
      </c>
      <c r="IF13601" s="4" t="s">
        <v>16</v>
      </c>
      <c r="IG13601" s="4" t="s">
        <v>8</v>
      </c>
      <c r="IH13601" s="4" t="s">
        <v>1108</v>
      </c>
      <c r="II13601" s="4" t="s">
        <v>10</v>
      </c>
      <c r="IJ13601" s="4" t="s">
        <v>10</v>
      </c>
      <c r="IK13601" s="4" t="s">
        <v>16</v>
      </c>
      <c r="IL13601" s="4" t="s">
        <v>8</v>
      </c>
      <c r="IM13601" s="4" t="s">
        <v>1108</v>
      </c>
      <c r="IN13601" s="4" t="s">
        <v>10</v>
      </c>
      <c r="IO13601" s="4" t="s">
        <v>10</v>
      </c>
      <c r="IP13601" s="4" t="s">
        <v>16</v>
      </c>
      <c r="IQ13601" s="4" t="s">
        <v>8</v>
      </c>
      <c r="IR13601" s="4" t="s">
        <v>1108</v>
      </c>
      <c r="IS13601" s="4" t="s">
        <v>10</v>
      </c>
      <c r="IT13601" s="4" t="s">
        <v>10</v>
      </c>
      <c r="IU13601" s="4" t="s">
        <v>16</v>
      </c>
      <c r="IV13601" s="4" t="s">
        <v>8</v>
      </c>
      <c r="IW13601" s="4" t="s">
        <v>1108</v>
      </c>
      <c r="IX13601" s="4" t="s">
        <v>10</v>
      </c>
      <c r="IY13601" s="4" t="s">
        <v>10</v>
      </c>
      <c r="IZ13601" s="4" t="s">
        <v>16</v>
      </c>
      <c r="JA13601" s="4" t="s">
        <v>8</v>
      </c>
      <c r="JB13601" s="4" t="s">
        <v>1108</v>
      </c>
      <c r="JC13601" s="4" t="s">
        <v>10</v>
      </c>
      <c r="JD13601" s="4" t="s">
        <v>10</v>
      </c>
      <c r="JE13601" s="4" t="s">
        <v>16</v>
      </c>
      <c r="JF13601" s="4" t="s">
        <v>8</v>
      </c>
      <c r="JG13601" s="4" t="s">
        <v>1108</v>
      </c>
      <c r="JH13601" s="4" t="s">
        <v>10</v>
      </c>
      <c r="JI13601" s="4" t="s">
        <v>10</v>
      </c>
      <c r="JJ13601" s="4" t="s">
        <v>16</v>
      </c>
      <c r="JK13601" s="4" t="s">
        <v>8</v>
      </c>
      <c r="JL13601" s="4" t="s">
        <v>1108</v>
      </c>
      <c r="JM13601" s="4" t="s">
        <v>10</v>
      </c>
      <c r="JN13601" s="4" t="s">
        <v>10</v>
      </c>
      <c r="JO13601" s="4" t="s">
        <v>16</v>
      </c>
      <c r="JP13601" s="4" t="s">
        <v>8</v>
      </c>
      <c r="JQ13601" s="4" t="s">
        <v>1108</v>
      </c>
      <c r="JR13601" s="4" t="s">
        <v>10</v>
      </c>
      <c r="JS13601" s="4" t="s">
        <v>10</v>
      </c>
      <c r="JT13601" s="4" t="s">
        <v>16</v>
      </c>
      <c r="JU13601" s="4" t="s">
        <v>8</v>
      </c>
      <c r="JV13601" s="4" t="s">
        <v>1108</v>
      </c>
      <c r="JW13601" s="4" t="s">
        <v>10</v>
      </c>
      <c r="JX13601" s="4" t="s">
        <v>10</v>
      </c>
      <c r="JY13601" s="4" t="s">
        <v>16</v>
      </c>
      <c r="JZ13601" s="4" t="s">
        <v>8</v>
      </c>
      <c r="KA13601" s="4" t="s">
        <v>1108</v>
      </c>
      <c r="KB13601" s="4" t="s">
        <v>10</v>
      </c>
      <c r="KC13601" s="4" t="s">
        <v>10</v>
      </c>
      <c r="KD13601" s="4" t="s">
        <v>16</v>
      </c>
      <c r="KE13601" s="4" t="s">
        <v>8</v>
      </c>
      <c r="KF13601" s="4" t="s">
        <v>1108</v>
      </c>
      <c r="KG13601" s="4" t="s">
        <v>10</v>
      </c>
      <c r="KH13601" s="4" t="s">
        <v>10</v>
      </c>
      <c r="KI13601" s="4" t="s">
        <v>16</v>
      </c>
      <c r="KJ13601" s="4" t="s">
        <v>8</v>
      </c>
      <c r="KK13601" s="4" t="s">
        <v>1108</v>
      </c>
      <c r="KL13601" s="4" t="s">
        <v>10</v>
      </c>
      <c r="KM13601" s="4" t="s">
        <v>10</v>
      </c>
      <c r="KN13601" s="4" t="s">
        <v>16</v>
      </c>
      <c r="KO13601" s="4" t="s">
        <v>8</v>
      </c>
      <c r="KP13601" s="4" t="s">
        <v>1108</v>
      </c>
      <c r="KQ13601" s="4" t="s">
        <v>10</v>
      </c>
      <c r="KR13601" s="4" t="s">
        <v>10</v>
      </c>
      <c r="KS13601" s="4" t="s">
        <v>16</v>
      </c>
      <c r="KT13601" s="4" t="s">
        <v>8</v>
      </c>
      <c r="KU13601" s="4" t="s">
        <v>1108</v>
      </c>
      <c r="KV13601" s="4" t="s">
        <v>10</v>
      </c>
      <c r="KW13601" s="4" t="s">
        <v>10</v>
      </c>
      <c r="KX13601" s="4" t="s">
        <v>16</v>
      </c>
      <c r="KY13601" s="4" t="s">
        <v>8</v>
      </c>
      <c r="KZ13601" s="4" t="s">
        <v>1108</v>
      </c>
      <c r="LA13601" s="4" t="s">
        <v>10</v>
      </c>
      <c r="LB13601" s="4" t="s">
        <v>10</v>
      </c>
      <c r="LC13601" s="4" t="s">
        <v>16</v>
      </c>
      <c r="LD13601" s="4" t="s">
        <v>8</v>
      </c>
      <c r="LE13601" s="4" t="s">
        <v>1108</v>
      </c>
      <c r="LF13601" s="4" t="s">
        <v>10</v>
      </c>
      <c r="LG13601" s="4" t="s">
        <v>10</v>
      </c>
      <c r="LH13601" s="4" t="s">
        <v>16</v>
      </c>
      <c r="LI13601" s="4" t="s">
        <v>8</v>
      </c>
      <c r="LJ13601" s="4" t="s">
        <v>1108</v>
      </c>
      <c r="LK13601" s="4" t="s">
        <v>10</v>
      </c>
      <c r="LL13601" s="4" t="s">
        <v>10</v>
      </c>
      <c r="LM13601" s="4" t="s">
        <v>16</v>
      </c>
      <c r="LN13601" s="4" t="s">
        <v>8</v>
      </c>
      <c r="LO13601" s="4" t="s">
        <v>1108</v>
      </c>
      <c r="LP13601" s="4" t="s">
        <v>10</v>
      </c>
      <c r="LQ13601" s="4" t="s">
        <v>10</v>
      </c>
      <c r="LR13601" s="4" t="s">
        <v>16</v>
      </c>
      <c r="LS13601" s="4" t="s">
        <v>8</v>
      </c>
      <c r="LT13601" s="4" t="s">
        <v>1108</v>
      </c>
      <c r="LU13601" s="4" t="s">
        <v>10</v>
      </c>
      <c r="LV13601" s="4" t="s">
        <v>10</v>
      </c>
      <c r="LW13601" s="4" t="s">
        <v>16</v>
      </c>
      <c r="LX13601" s="4" t="s">
        <v>8</v>
      </c>
      <c r="LY13601" s="4" t="s">
        <v>1108</v>
      </c>
      <c r="LZ13601" s="4" t="s">
        <v>10</v>
      </c>
      <c r="MA13601" s="4" t="s">
        <v>10</v>
      </c>
      <c r="MB13601" s="4" t="s">
        <v>16</v>
      </c>
      <c r="MC13601" s="4" t="s">
        <v>8</v>
      </c>
      <c r="MD13601" s="4" t="s">
        <v>1108</v>
      </c>
    </row>
    <row r="13602" spans="1:27">
      <c r="A13602" t="n">
        <v>125008</v>
      </c>
      <c r="B13602" s="95" t="n">
        <v>257</v>
      </c>
      <c r="C13602" s="7" t="n">
        <v>7</v>
      </c>
      <c r="D13602" s="7" t="n">
        <v>65533</v>
      </c>
      <c r="E13602" s="7" t="n">
        <v>60836</v>
      </c>
      <c r="F13602" s="7" t="s">
        <v>20</v>
      </c>
      <c r="G13602" s="7" t="n">
        <f t="normal" ca="1">32-LENB(INDIRECT(ADDRESS(13602,6)))</f>
        <v>0</v>
      </c>
      <c r="H13602" s="7" t="n">
        <v>7</v>
      </c>
      <c r="I13602" s="7" t="n">
        <v>65533</v>
      </c>
      <c r="J13602" s="7" t="n">
        <v>60837</v>
      </c>
      <c r="K13602" s="7" t="s">
        <v>20</v>
      </c>
      <c r="L13602" s="7" t="n">
        <f t="normal" ca="1">32-LENB(INDIRECT(ADDRESS(13602,11)))</f>
        <v>0</v>
      </c>
      <c r="M13602" s="7" t="n">
        <v>7</v>
      </c>
      <c r="N13602" s="7" t="n">
        <v>65533</v>
      </c>
      <c r="O13602" s="7" t="n">
        <v>60838</v>
      </c>
      <c r="P13602" s="7" t="s">
        <v>20</v>
      </c>
      <c r="Q13602" s="7" t="n">
        <f t="normal" ca="1">32-LENB(INDIRECT(ADDRESS(13602,16)))</f>
        <v>0</v>
      </c>
      <c r="R13602" s="7" t="n">
        <v>7</v>
      </c>
      <c r="S13602" s="7" t="n">
        <v>65533</v>
      </c>
      <c r="T13602" s="7" t="n">
        <v>60839</v>
      </c>
      <c r="U13602" s="7" t="s">
        <v>20</v>
      </c>
      <c r="V13602" s="7" t="n">
        <f t="normal" ca="1">32-LENB(INDIRECT(ADDRESS(13602,21)))</f>
        <v>0</v>
      </c>
      <c r="W13602" s="7" t="n">
        <v>7</v>
      </c>
      <c r="X13602" s="7" t="n">
        <v>65533</v>
      </c>
      <c r="Y13602" s="7" t="n">
        <v>60840</v>
      </c>
      <c r="Z13602" s="7" t="s">
        <v>20</v>
      </c>
      <c r="AA13602" s="7" t="n">
        <f t="normal" ca="1">32-LENB(INDIRECT(ADDRESS(13602,26)))</f>
        <v>0</v>
      </c>
      <c r="AB13602" s="7" t="n">
        <v>7</v>
      </c>
      <c r="AC13602" s="7" t="n">
        <v>65533</v>
      </c>
      <c r="AD13602" s="7" t="n">
        <v>60841</v>
      </c>
      <c r="AE13602" s="7" t="s">
        <v>20</v>
      </c>
      <c r="AF13602" s="7" t="n">
        <f t="normal" ca="1">32-LENB(INDIRECT(ADDRESS(13602,31)))</f>
        <v>0</v>
      </c>
      <c r="AG13602" s="7" t="n">
        <v>7</v>
      </c>
      <c r="AH13602" s="7" t="n">
        <v>65533</v>
      </c>
      <c r="AI13602" s="7" t="n">
        <v>60842</v>
      </c>
      <c r="AJ13602" s="7" t="s">
        <v>20</v>
      </c>
      <c r="AK13602" s="7" t="n">
        <f t="normal" ca="1">32-LENB(INDIRECT(ADDRESS(13602,36)))</f>
        <v>0</v>
      </c>
      <c r="AL13602" s="7" t="n">
        <v>7</v>
      </c>
      <c r="AM13602" s="7" t="n">
        <v>65533</v>
      </c>
      <c r="AN13602" s="7" t="n">
        <v>60843</v>
      </c>
      <c r="AO13602" s="7" t="s">
        <v>20</v>
      </c>
      <c r="AP13602" s="7" t="n">
        <f t="normal" ca="1">32-LENB(INDIRECT(ADDRESS(13602,41)))</f>
        <v>0</v>
      </c>
      <c r="AQ13602" s="7" t="n">
        <v>7</v>
      </c>
      <c r="AR13602" s="7" t="n">
        <v>65533</v>
      </c>
      <c r="AS13602" s="7" t="n">
        <v>60844</v>
      </c>
      <c r="AT13602" s="7" t="s">
        <v>20</v>
      </c>
      <c r="AU13602" s="7" t="n">
        <f t="normal" ca="1">32-LENB(INDIRECT(ADDRESS(13602,46)))</f>
        <v>0</v>
      </c>
      <c r="AV13602" s="7" t="n">
        <v>7</v>
      </c>
      <c r="AW13602" s="7" t="n">
        <v>65533</v>
      </c>
      <c r="AX13602" s="7" t="n">
        <v>60845</v>
      </c>
      <c r="AY13602" s="7" t="s">
        <v>20</v>
      </c>
      <c r="AZ13602" s="7" t="n">
        <f t="normal" ca="1">32-LENB(INDIRECT(ADDRESS(13602,51)))</f>
        <v>0</v>
      </c>
      <c r="BA13602" s="7" t="n">
        <v>7</v>
      </c>
      <c r="BB13602" s="7" t="n">
        <v>65533</v>
      </c>
      <c r="BC13602" s="7" t="n">
        <v>60846</v>
      </c>
      <c r="BD13602" s="7" t="s">
        <v>20</v>
      </c>
      <c r="BE13602" s="7" t="n">
        <f t="normal" ca="1">32-LENB(INDIRECT(ADDRESS(13602,56)))</f>
        <v>0</v>
      </c>
      <c r="BF13602" s="7" t="n">
        <v>7</v>
      </c>
      <c r="BG13602" s="7" t="n">
        <v>65533</v>
      </c>
      <c r="BH13602" s="7" t="n">
        <v>60847</v>
      </c>
      <c r="BI13602" s="7" t="s">
        <v>20</v>
      </c>
      <c r="BJ13602" s="7" t="n">
        <f t="normal" ca="1">32-LENB(INDIRECT(ADDRESS(13602,61)))</f>
        <v>0</v>
      </c>
      <c r="BK13602" s="7" t="n">
        <v>7</v>
      </c>
      <c r="BL13602" s="7" t="n">
        <v>65533</v>
      </c>
      <c r="BM13602" s="7" t="n">
        <v>60848</v>
      </c>
      <c r="BN13602" s="7" t="s">
        <v>20</v>
      </c>
      <c r="BO13602" s="7" t="n">
        <f t="normal" ca="1">32-LENB(INDIRECT(ADDRESS(13602,66)))</f>
        <v>0</v>
      </c>
      <c r="BP13602" s="7" t="n">
        <v>7</v>
      </c>
      <c r="BQ13602" s="7" t="n">
        <v>65533</v>
      </c>
      <c r="BR13602" s="7" t="n">
        <v>60849</v>
      </c>
      <c r="BS13602" s="7" t="s">
        <v>20</v>
      </c>
      <c r="BT13602" s="7" t="n">
        <f t="normal" ca="1">32-LENB(INDIRECT(ADDRESS(13602,71)))</f>
        <v>0</v>
      </c>
      <c r="BU13602" s="7" t="n">
        <v>7</v>
      </c>
      <c r="BV13602" s="7" t="n">
        <v>65533</v>
      </c>
      <c r="BW13602" s="7" t="n">
        <v>60850</v>
      </c>
      <c r="BX13602" s="7" t="s">
        <v>20</v>
      </c>
      <c r="BY13602" s="7" t="n">
        <f t="normal" ca="1">32-LENB(INDIRECT(ADDRESS(13602,76)))</f>
        <v>0</v>
      </c>
      <c r="BZ13602" s="7" t="n">
        <v>7</v>
      </c>
      <c r="CA13602" s="7" t="n">
        <v>65533</v>
      </c>
      <c r="CB13602" s="7" t="n">
        <v>60851</v>
      </c>
      <c r="CC13602" s="7" t="s">
        <v>20</v>
      </c>
      <c r="CD13602" s="7" t="n">
        <f t="normal" ca="1">32-LENB(INDIRECT(ADDRESS(13602,81)))</f>
        <v>0</v>
      </c>
      <c r="CE13602" s="7" t="n">
        <v>7</v>
      </c>
      <c r="CF13602" s="7" t="n">
        <v>65533</v>
      </c>
      <c r="CG13602" s="7" t="n">
        <v>60852</v>
      </c>
      <c r="CH13602" s="7" t="s">
        <v>20</v>
      </c>
      <c r="CI13602" s="7" t="n">
        <f t="normal" ca="1">32-LENB(INDIRECT(ADDRESS(13602,86)))</f>
        <v>0</v>
      </c>
      <c r="CJ13602" s="7" t="n">
        <v>7</v>
      </c>
      <c r="CK13602" s="7" t="n">
        <v>65533</v>
      </c>
      <c r="CL13602" s="7" t="n">
        <v>60853</v>
      </c>
      <c r="CM13602" s="7" t="s">
        <v>20</v>
      </c>
      <c r="CN13602" s="7" t="n">
        <f t="normal" ca="1">32-LENB(INDIRECT(ADDRESS(13602,91)))</f>
        <v>0</v>
      </c>
      <c r="CO13602" s="7" t="n">
        <v>7</v>
      </c>
      <c r="CP13602" s="7" t="n">
        <v>65533</v>
      </c>
      <c r="CQ13602" s="7" t="n">
        <v>60854</v>
      </c>
      <c r="CR13602" s="7" t="s">
        <v>20</v>
      </c>
      <c r="CS13602" s="7" t="n">
        <f t="normal" ca="1">32-LENB(INDIRECT(ADDRESS(13602,96)))</f>
        <v>0</v>
      </c>
      <c r="CT13602" s="7" t="n">
        <v>7</v>
      </c>
      <c r="CU13602" s="7" t="n">
        <v>65533</v>
      </c>
      <c r="CV13602" s="7" t="n">
        <v>60855</v>
      </c>
      <c r="CW13602" s="7" t="s">
        <v>20</v>
      </c>
      <c r="CX13602" s="7" t="n">
        <f t="normal" ca="1">32-LENB(INDIRECT(ADDRESS(13602,101)))</f>
        <v>0</v>
      </c>
      <c r="CY13602" s="7" t="n">
        <v>7</v>
      </c>
      <c r="CZ13602" s="7" t="n">
        <v>65533</v>
      </c>
      <c r="DA13602" s="7" t="n">
        <v>60856</v>
      </c>
      <c r="DB13602" s="7" t="s">
        <v>20</v>
      </c>
      <c r="DC13602" s="7" t="n">
        <f t="normal" ca="1">32-LENB(INDIRECT(ADDRESS(13602,106)))</f>
        <v>0</v>
      </c>
      <c r="DD13602" s="7" t="n">
        <v>7</v>
      </c>
      <c r="DE13602" s="7" t="n">
        <v>65533</v>
      </c>
      <c r="DF13602" s="7" t="n">
        <v>60857</v>
      </c>
      <c r="DG13602" s="7" t="s">
        <v>20</v>
      </c>
      <c r="DH13602" s="7" t="n">
        <f t="normal" ca="1">32-LENB(INDIRECT(ADDRESS(13602,111)))</f>
        <v>0</v>
      </c>
      <c r="DI13602" s="7" t="n">
        <v>7</v>
      </c>
      <c r="DJ13602" s="7" t="n">
        <v>65533</v>
      </c>
      <c r="DK13602" s="7" t="n">
        <v>7375</v>
      </c>
      <c r="DL13602" s="7" t="s">
        <v>20</v>
      </c>
      <c r="DM13602" s="7" t="n">
        <f t="normal" ca="1">32-LENB(INDIRECT(ADDRESS(13602,116)))</f>
        <v>0</v>
      </c>
      <c r="DN13602" s="7" t="n">
        <v>7</v>
      </c>
      <c r="DO13602" s="7" t="n">
        <v>65533</v>
      </c>
      <c r="DP13602" s="7" t="n">
        <v>8305</v>
      </c>
      <c r="DQ13602" s="7" t="s">
        <v>20</v>
      </c>
      <c r="DR13602" s="7" t="n">
        <f t="normal" ca="1">32-LENB(INDIRECT(ADDRESS(13602,121)))</f>
        <v>0</v>
      </c>
      <c r="DS13602" s="7" t="n">
        <v>7</v>
      </c>
      <c r="DT13602" s="7" t="n">
        <v>65533</v>
      </c>
      <c r="DU13602" s="7" t="n">
        <v>8306</v>
      </c>
      <c r="DV13602" s="7" t="s">
        <v>20</v>
      </c>
      <c r="DW13602" s="7" t="n">
        <f t="normal" ca="1">32-LENB(INDIRECT(ADDRESS(13602,126)))</f>
        <v>0</v>
      </c>
      <c r="DX13602" s="7" t="n">
        <v>7</v>
      </c>
      <c r="DY13602" s="7" t="n">
        <v>65533</v>
      </c>
      <c r="DZ13602" s="7" t="n">
        <v>7376</v>
      </c>
      <c r="EA13602" s="7" t="s">
        <v>20</v>
      </c>
      <c r="EB13602" s="7" t="n">
        <f t="normal" ca="1">32-LENB(INDIRECT(ADDRESS(13602,131)))</f>
        <v>0</v>
      </c>
      <c r="EC13602" s="7" t="n">
        <v>7</v>
      </c>
      <c r="ED13602" s="7" t="n">
        <v>65533</v>
      </c>
      <c r="EE13602" s="7" t="n">
        <v>5341</v>
      </c>
      <c r="EF13602" s="7" t="s">
        <v>20</v>
      </c>
      <c r="EG13602" s="7" t="n">
        <f t="normal" ca="1">32-LENB(INDIRECT(ADDRESS(13602,136)))</f>
        <v>0</v>
      </c>
      <c r="EH13602" s="7" t="n">
        <v>7</v>
      </c>
      <c r="EI13602" s="7" t="n">
        <v>65533</v>
      </c>
      <c r="EJ13602" s="7" t="n">
        <v>5342</v>
      </c>
      <c r="EK13602" s="7" t="s">
        <v>20</v>
      </c>
      <c r="EL13602" s="7" t="n">
        <f t="normal" ca="1">32-LENB(INDIRECT(ADDRESS(13602,141)))</f>
        <v>0</v>
      </c>
      <c r="EM13602" s="7" t="n">
        <v>7</v>
      </c>
      <c r="EN13602" s="7" t="n">
        <v>65533</v>
      </c>
      <c r="EO13602" s="7" t="n">
        <v>8307</v>
      </c>
      <c r="EP13602" s="7" t="s">
        <v>20</v>
      </c>
      <c r="EQ13602" s="7" t="n">
        <f t="normal" ca="1">32-LENB(INDIRECT(ADDRESS(13602,146)))</f>
        <v>0</v>
      </c>
      <c r="ER13602" s="7" t="n">
        <v>7</v>
      </c>
      <c r="ES13602" s="7" t="n">
        <v>65533</v>
      </c>
      <c r="ET13602" s="7" t="n">
        <v>5343</v>
      </c>
      <c r="EU13602" s="7" t="s">
        <v>20</v>
      </c>
      <c r="EV13602" s="7" t="n">
        <f t="normal" ca="1">32-LENB(INDIRECT(ADDRESS(13602,151)))</f>
        <v>0</v>
      </c>
      <c r="EW13602" s="7" t="n">
        <v>4</v>
      </c>
      <c r="EX13602" s="7" t="n">
        <v>65533</v>
      </c>
      <c r="EY13602" s="7" t="n">
        <v>2000</v>
      </c>
      <c r="EZ13602" s="7" t="s">
        <v>20</v>
      </c>
      <c r="FA13602" s="7" t="n">
        <f t="normal" ca="1">32-LENB(INDIRECT(ADDRESS(13602,156)))</f>
        <v>0</v>
      </c>
      <c r="FB13602" s="7" t="n">
        <v>7</v>
      </c>
      <c r="FC13602" s="7" t="n">
        <v>65533</v>
      </c>
      <c r="FD13602" s="7" t="n">
        <v>60858</v>
      </c>
      <c r="FE13602" s="7" t="s">
        <v>20</v>
      </c>
      <c r="FF13602" s="7" t="n">
        <f t="normal" ca="1">32-LENB(INDIRECT(ADDRESS(13602,161)))</f>
        <v>0</v>
      </c>
      <c r="FG13602" s="7" t="n">
        <v>7</v>
      </c>
      <c r="FH13602" s="7" t="n">
        <v>65533</v>
      </c>
      <c r="FI13602" s="7" t="n">
        <v>60859</v>
      </c>
      <c r="FJ13602" s="7" t="s">
        <v>20</v>
      </c>
      <c r="FK13602" s="7" t="n">
        <f t="normal" ca="1">32-LENB(INDIRECT(ADDRESS(13602,166)))</f>
        <v>0</v>
      </c>
      <c r="FL13602" s="7" t="n">
        <v>7</v>
      </c>
      <c r="FM13602" s="7" t="n">
        <v>65533</v>
      </c>
      <c r="FN13602" s="7" t="n">
        <v>60860</v>
      </c>
      <c r="FO13602" s="7" t="s">
        <v>20</v>
      </c>
      <c r="FP13602" s="7" t="n">
        <f t="normal" ca="1">32-LENB(INDIRECT(ADDRESS(13602,171)))</f>
        <v>0</v>
      </c>
      <c r="FQ13602" s="7" t="n">
        <v>7</v>
      </c>
      <c r="FR13602" s="7" t="n">
        <v>65533</v>
      </c>
      <c r="FS13602" s="7" t="n">
        <v>60861</v>
      </c>
      <c r="FT13602" s="7" t="s">
        <v>20</v>
      </c>
      <c r="FU13602" s="7" t="n">
        <f t="normal" ca="1">32-LENB(INDIRECT(ADDRESS(13602,176)))</f>
        <v>0</v>
      </c>
      <c r="FV13602" s="7" t="n">
        <v>7</v>
      </c>
      <c r="FW13602" s="7" t="n">
        <v>65533</v>
      </c>
      <c r="FX13602" s="7" t="n">
        <v>60862</v>
      </c>
      <c r="FY13602" s="7" t="s">
        <v>20</v>
      </c>
      <c r="FZ13602" s="7" t="n">
        <f t="normal" ca="1">32-LENB(INDIRECT(ADDRESS(13602,181)))</f>
        <v>0</v>
      </c>
      <c r="GA13602" s="7" t="n">
        <v>7</v>
      </c>
      <c r="GB13602" s="7" t="n">
        <v>65533</v>
      </c>
      <c r="GC13602" s="7" t="n">
        <v>60863</v>
      </c>
      <c r="GD13602" s="7" t="s">
        <v>20</v>
      </c>
      <c r="GE13602" s="7" t="n">
        <f t="normal" ca="1">32-LENB(INDIRECT(ADDRESS(13602,186)))</f>
        <v>0</v>
      </c>
      <c r="GF13602" s="7" t="n">
        <v>7</v>
      </c>
      <c r="GG13602" s="7" t="n">
        <v>65533</v>
      </c>
      <c r="GH13602" s="7" t="n">
        <v>60864</v>
      </c>
      <c r="GI13602" s="7" t="s">
        <v>20</v>
      </c>
      <c r="GJ13602" s="7" t="n">
        <f t="normal" ca="1">32-LENB(INDIRECT(ADDRESS(13602,191)))</f>
        <v>0</v>
      </c>
      <c r="GK13602" s="7" t="n">
        <v>7</v>
      </c>
      <c r="GL13602" s="7" t="n">
        <v>65533</v>
      </c>
      <c r="GM13602" s="7" t="n">
        <v>60865</v>
      </c>
      <c r="GN13602" s="7" t="s">
        <v>20</v>
      </c>
      <c r="GO13602" s="7" t="n">
        <f t="normal" ca="1">32-LENB(INDIRECT(ADDRESS(13602,196)))</f>
        <v>0</v>
      </c>
      <c r="GP13602" s="7" t="n">
        <v>7</v>
      </c>
      <c r="GQ13602" s="7" t="n">
        <v>65533</v>
      </c>
      <c r="GR13602" s="7" t="n">
        <v>60866</v>
      </c>
      <c r="GS13602" s="7" t="s">
        <v>20</v>
      </c>
      <c r="GT13602" s="7" t="n">
        <f t="normal" ca="1">32-LENB(INDIRECT(ADDRESS(13602,201)))</f>
        <v>0</v>
      </c>
      <c r="GU13602" s="7" t="n">
        <v>7</v>
      </c>
      <c r="GV13602" s="7" t="n">
        <v>65533</v>
      </c>
      <c r="GW13602" s="7" t="n">
        <v>60867</v>
      </c>
      <c r="GX13602" s="7" t="s">
        <v>20</v>
      </c>
      <c r="GY13602" s="7" t="n">
        <f t="normal" ca="1">32-LENB(INDIRECT(ADDRESS(13602,206)))</f>
        <v>0</v>
      </c>
      <c r="GZ13602" s="7" t="n">
        <v>7</v>
      </c>
      <c r="HA13602" s="7" t="n">
        <v>65533</v>
      </c>
      <c r="HB13602" s="7" t="n">
        <v>60868</v>
      </c>
      <c r="HC13602" s="7" t="s">
        <v>20</v>
      </c>
      <c r="HD13602" s="7" t="n">
        <f t="normal" ca="1">32-LENB(INDIRECT(ADDRESS(13602,211)))</f>
        <v>0</v>
      </c>
      <c r="HE13602" s="7" t="n">
        <v>7</v>
      </c>
      <c r="HF13602" s="7" t="n">
        <v>65533</v>
      </c>
      <c r="HG13602" s="7" t="n">
        <v>60869</v>
      </c>
      <c r="HH13602" s="7" t="s">
        <v>20</v>
      </c>
      <c r="HI13602" s="7" t="n">
        <f t="normal" ca="1">32-LENB(INDIRECT(ADDRESS(13602,216)))</f>
        <v>0</v>
      </c>
      <c r="HJ13602" s="7" t="n">
        <v>7</v>
      </c>
      <c r="HK13602" s="7" t="n">
        <v>65533</v>
      </c>
      <c r="HL13602" s="7" t="n">
        <v>60870</v>
      </c>
      <c r="HM13602" s="7" t="s">
        <v>20</v>
      </c>
      <c r="HN13602" s="7" t="n">
        <f t="normal" ca="1">32-LENB(INDIRECT(ADDRESS(13602,221)))</f>
        <v>0</v>
      </c>
      <c r="HO13602" s="7" t="n">
        <v>7</v>
      </c>
      <c r="HP13602" s="7" t="n">
        <v>65533</v>
      </c>
      <c r="HQ13602" s="7" t="n">
        <v>60871</v>
      </c>
      <c r="HR13602" s="7" t="s">
        <v>20</v>
      </c>
      <c r="HS13602" s="7" t="n">
        <f t="normal" ca="1">32-LENB(INDIRECT(ADDRESS(13602,226)))</f>
        <v>0</v>
      </c>
      <c r="HT13602" s="7" t="n">
        <v>7</v>
      </c>
      <c r="HU13602" s="7" t="n">
        <v>65533</v>
      </c>
      <c r="HV13602" s="7" t="n">
        <v>60867</v>
      </c>
      <c r="HW13602" s="7" t="s">
        <v>20</v>
      </c>
      <c r="HX13602" s="7" t="n">
        <f t="normal" ca="1">32-LENB(INDIRECT(ADDRESS(13602,231)))</f>
        <v>0</v>
      </c>
      <c r="HY13602" s="7" t="n">
        <v>7</v>
      </c>
      <c r="HZ13602" s="7" t="n">
        <v>65533</v>
      </c>
      <c r="IA13602" s="7" t="n">
        <v>60872</v>
      </c>
      <c r="IB13602" s="7" t="s">
        <v>20</v>
      </c>
      <c r="IC13602" s="7" t="n">
        <f t="normal" ca="1">32-LENB(INDIRECT(ADDRESS(13602,236)))</f>
        <v>0</v>
      </c>
      <c r="ID13602" s="7" t="n">
        <v>7</v>
      </c>
      <c r="IE13602" s="7" t="n">
        <v>65533</v>
      </c>
      <c r="IF13602" s="7" t="n">
        <v>60869</v>
      </c>
      <c r="IG13602" s="7" t="s">
        <v>20</v>
      </c>
      <c r="IH13602" s="7" t="n">
        <f t="normal" ca="1">32-LENB(INDIRECT(ADDRESS(13602,241)))</f>
        <v>0</v>
      </c>
      <c r="II13602" s="7" t="n">
        <v>7</v>
      </c>
      <c r="IJ13602" s="7" t="n">
        <v>65533</v>
      </c>
      <c r="IK13602" s="7" t="n">
        <v>60873</v>
      </c>
      <c r="IL13602" s="7" t="s">
        <v>20</v>
      </c>
      <c r="IM13602" s="7" t="n">
        <f t="normal" ca="1">32-LENB(INDIRECT(ADDRESS(13602,246)))</f>
        <v>0</v>
      </c>
      <c r="IN13602" s="7" t="n">
        <v>7</v>
      </c>
      <c r="IO13602" s="7" t="n">
        <v>65533</v>
      </c>
      <c r="IP13602" s="7" t="n">
        <v>60874</v>
      </c>
      <c r="IQ13602" s="7" t="s">
        <v>20</v>
      </c>
      <c r="IR13602" s="7" t="n">
        <f t="normal" ca="1">32-LENB(INDIRECT(ADDRESS(13602,251)))</f>
        <v>0</v>
      </c>
      <c r="IS13602" s="7" t="n">
        <v>7</v>
      </c>
      <c r="IT13602" s="7" t="n">
        <v>65533</v>
      </c>
      <c r="IU13602" s="7" t="n">
        <v>60867</v>
      </c>
      <c r="IV13602" s="7" t="s">
        <v>20</v>
      </c>
      <c r="IW13602" s="7" t="n">
        <f t="normal" ca="1">32-LENB(INDIRECT(ADDRESS(13602,256)))</f>
        <v>0</v>
      </c>
      <c r="IX13602" s="7" t="n">
        <v>7</v>
      </c>
      <c r="IY13602" s="7" t="n">
        <v>65533</v>
      </c>
      <c r="IZ13602" s="7" t="n">
        <v>60875</v>
      </c>
      <c r="JA13602" s="7" t="s">
        <v>20</v>
      </c>
      <c r="JB13602" s="7" t="n">
        <f t="normal" ca="1">32-LENB(INDIRECT(ADDRESS(13602,261)))</f>
        <v>0</v>
      </c>
      <c r="JC13602" s="7" t="n">
        <v>7</v>
      </c>
      <c r="JD13602" s="7" t="n">
        <v>65533</v>
      </c>
      <c r="JE13602" s="7" t="n">
        <v>60869</v>
      </c>
      <c r="JF13602" s="7" t="s">
        <v>20</v>
      </c>
      <c r="JG13602" s="7" t="n">
        <f t="normal" ca="1">32-LENB(INDIRECT(ADDRESS(13602,266)))</f>
        <v>0</v>
      </c>
      <c r="JH13602" s="7" t="n">
        <v>7</v>
      </c>
      <c r="JI13602" s="7" t="n">
        <v>65533</v>
      </c>
      <c r="JJ13602" s="7" t="n">
        <v>60876</v>
      </c>
      <c r="JK13602" s="7" t="s">
        <v>20</v>
      </c>
      <c r="JL13602" s="7" t="n">
        <f t="normal" ca="1">32-LENB(INDIRECT(ADDRESS(13602,271)))</f>
        <v>0</v>
      </c>
      <c r="JM13602" s="7" t="n">
        <v>7</v>
      </c>
      <c r="JN13602" s="7" t="n">
        <v>65533</v>
      </c>
      <c r="JO13602" s="7" t="n">
        <v>60877</v>
      </c>
      <c r="JP13602" s="7" t="s">
        <v>20</v>
      </c>
      <c r="JQ13602" s="7" t="n">
        <f t="normal" ca="1">32-LENB(INDIRECT(ADDRESS(13602,276)))</f>
        <v>0</v>
      </c>
      <c r="JR13602" s="7" t="n">
        <v>7</v>
      </c>
      <c r="JS13602" s="7" t="n">
        <v>65533</v>
      </c>
      <c r="JT13602" s="7" t="n">
        <v>60878</v>
      </c>
      <c r="JU13602" s="7" t="s">
        <v>20</v>
      </c>
      <c r="JV13602" s="7" t="n">
        <f t="normal" ca="1">32-LENB(INDIRECT(ADDRESS(13602,281)))</f>
        <v>0</v>
      </c>
      <c r="JW13602" s="7" t="n">
        <v>7</v>
      </c>
      <c r="JX13602" s="7" t="n">
        <v>65533</v>
      </c>
      <c r="JY13602" s="7" t="n">
        <v>60879</v>
      </c>
      <c r="JZ13602" s="7" t="s">
        <v>20</v>
      </c>
      <c r="KA13602" s="7" t="n">
        <f t="normal" ca="1">32-LENB(INDIRECT(ADDRESS(13602,286)))</f>
        <v>0</v>
      </c>
      <c r="KB13602" s="7" t="n">
        <v>7</v>
      </c>
      <c r="KC13602" s="7" t="n">
        <v>65533</v>
      </c>
      <c r="KD13602" s="7" t="n">
        <v>60880</v>
      </c>
      <c r="KE13602" s="7" t="s">
        <v>20</v>
      </c>
      <c r="KF13602" s="7" t="n">
        <f t="normal" ca="1">32-LENB(INDIRECT(ADDRESS(13602,291)))</f>
        <v>0</v>
      </c>
      <c r="KG13602" s="7" t="n">
        <v>7</v>
      </c>
      <c r="KH13602" s="7" t="n">
        <v>65533</v>
      </c>
      <c r="KI13602" s="7" t="n">
        <v>60881</v>
      </c>
      <c r="KJ13602" s="7" t="s">
        <v>20</v>
      </c>
      <c r="KK13602" s="7" t="n">
        <f t="normal" ca="1">32-LENB(INDIRECT(ADDRESS(13602,296)))</f>
        <v>0</v>
      </c>
      <c r="KL13602" s="7" t="n">
        <v>7</v>
      </c>
      <c r="KM13602" s="7" t="n">
        <v>65533</v>
      </c>
      <c r="KN13602" s="7" t="n">
        <v>60882</v>
      </c>
      <c r="KO13602" s="7" t="s">
        <v>20</v>
      </c>
      <c r="KP13602" s="7" t="n">
        <f t="normal" ca="1">32-LENB(INDIRECT(ADDRESS(13602,301)))</f>
        <v>0</v>
      </c>
      <c r="KQ13602" s="7" t="n">
        <v>7</v>
      </c>
      <c r="KR13602" s="7" t="n">
        <v>65533</v>
      </c>
      <c r="KS13602" s="7" t="n">
        <v>60883</v>
      </c>
      <c r="KT13602" s="7" t="s">
        <v>20</v>
      </c>
      <c r="KU13602" s="7" t="n">
        <f t="normal" ca="1">32-LENB(INDIRECT(ADDRESS(13602,306)))</f>
        <v>0</v>
      </c>
      <c r="KV13602" s="7" t="n">
        <v>7</v>
      </c>
      <c r="KW13602" s="7" t="n">
        <v>65533</v>
      </c>
      <c r="KX13602" s="7" t="n">
        <v>60884</v>
      </c>
      <c r="KY13602" s="7" t="s">
        <v>20</v>
      </c>
      <c r="KZ13602" s="7" t="n">
        <f t="normal" ca="1">32-LENB(INDIRECT(ADDRESS(13602,311)))</f>
        <v>0</v>
      </c>
      <c r="LA13602" s="7" t="n">
        <v>7</v>
      </c>
      <c r="LB13602" s="7" t="n">
        <v>65533</v>
      </c>
      <c r="LC13602" s="7" t="n">
        <v>60885</v>
      </c>
      <c r="LD13602" s="7" t="s">
        <v>20</v>
      </c>
      <c r="LE13602" s="7" t="n">
        <f t="normal" ca="1">32-LENB(INDIRECT(ADDRESS(13602,316)))</f>
        <v>0</v>
      </c>
      <c r="LF13602" s="7" t="n">
        <v>7</v>
      </c>
      <c r="LG13602" s="7" t="n">
        <v>65533</v>
      </c>
      <c r="LH13602" s="7" t="n">
        <v>60886</v>
      </c>
      <c r="LI13602" s="7" t="s">
        <v>20</v>
      </c>
      <c r="LJ13602" s="7" t="n">
        <f t="normal" ca="1">32-LENB(INDIRECT(ADDRESS(13602,321)))</f>
        <v>0</v>
      </c>
      <c r="LK13602" s="7" t="n">
        <v>7</v>
      </c>
      <c r="LL13602" s="7" t="n">
        <v>65533</v>
      </c>
      <c r="LM13602" s="7" t="n">
        <v>60887</v>
      </c>
      <c r="LN13602" s="7" t="s">
        <v>20</v>
      </c>
      <c r="LO13602" s="7" t="n">
        <f t="normal" ca="1">32-LENB(INDIRECT(ADDRESS(13602,326)))</f>
        <v>0</v>
      </c>
      <c r="LP13602" s="7" t="n">
        <v>7</v>
      </c>
      <c r="LQ13602" s="7" t="n">
        <v>65533</v>
      </c>
      <c r="LR13602" s="7" t="n">
        <v>60888</v>
      </c>
      <c r="LS13602" s="7" t="s">
        <v>20</v>
      </c>
      <c r="LT13602" s="7" t="n">
        <f t="normal" ca="1">32-LENB(INDIRECT(ADDRESS(13602,331)))</f>
        <v>0</v>
      </c>
      <c r="LU13602" s="7" t="n">
        <v>7</v>
      </c>
      <c r="LV13602" s="7" t="n">
        <v>65533</v>
      </c>
      <c r="LW13602" s="7" t="n">
        <v>60889</v>
      </c>
      <c r="LX13602" s="7" t="s">
        <v>20</v>
      </c>
      <c r="LY13602" s="7" t="n">
        <f t="normal" ca="1">32-LENB(INDIRECT(ADDRESS(13602,336)))</f>
        <v>0</v>
      </c>
      <c r="LZ13602" s="7" t="n">
        <v>0</v>
      </c>
      <c r="MA13602" s="7" t="n">
        <v>65533</v>
      </c>
      <c r="MB13602" s="7" t="n">
        <v>0</v>
      </c>
      <c r="MC13602" s="7" t="s">
        <v>20</v>
      </c>
      <c r="MD13602" s="7" t="n">
        <f t="normal" ca="1">32-LENB(INDIRECT(ADDRESS(13602,341)))</f>
        <v>0</v>
      </c>
    </row>
    <row r="13603" spans="1:27">
      <c r="A13603" t="s">
        <v>4</v>
      </c>
      <c r="B13603" s="4" t="s">
        <v>5</v>
      </c>
    </row>
    <row r="13604" spans="1:27">
      <c r="A13604" t="n">
        <v>127728</v>
      </c>
      <c r="B13604" s="5" t="n">
        <v>1</v>
      </c>
    </row>
    <row r="13605" spans="1:27" s="3" customFormat="1" customHeight="0">
      <c r="A13605" s="3" t="s">
        <v>2</v>
      </c>
      <c r="B13605" s="3" t="s">
        <v>1116</v>
      </c>
    </row>
    <row r="13606" spans="1:27">
      <c r="A13606" t="s">
        <v>4</v>
      </c>
      <c r="B13606" s="4" t="s">
        <v>5</v>
      </c>
      <c r="C13606" s="4" t="s">
        <v>10</v>
      </c>
      <c r="D13606" s="4" t="s">
        <v>10</v>
      </c>
      <c r="E13606" s="4" t="s">
        <v>16</v>
      </c>
      <c r="F13606" s="4" t="s">
        <v>8</v>
      </c>
      <c r="G13606" s="4" t="s">
        <v>1108</v>
      </c>
      <c r="H13606" s="4" t="s">
        <v>10</v>
      </c>
      <c r="I13606" s="4" t="s">
        <v>10</v>
      </c>
      <c r="J13606" s="4" t="s">
        <v>16</v>
      </c>
      <c r="K13606" s="4" t="s">
        <v>8</v>
      </c>
      <c r="L13606" s="4" t="s">
        <v>1108</v>
      </c>
      <c r="M13606" s="4" t="s">
        <v>10</v>
      </c>
      <c r="N13606" s="4" t="s">
        <v>10</v>
      </c>
      <c r="O13606" s="4" t="s">
        <v>16</v>
      </c>
      <c r="P13606" s="4" t="s">
        <v>8</v>
      </c>
      <c r="Q13606" s="4" t="s">
        <v>1108</v>
      </c>
      <c r="R13606" s="4" t="s">
        <v>10</v>
      </c>
      <c r="S13606" s="4" t="s">
        <v>10</v>
      </c>
      <c r="T13606" s="4" t="s">
        <v>16</v>
      </c>
      <c r="U13606" s="4" t="s">
        <v>8</v>
      </c>
      <c r="V13606" s="4" t="s">
        <v>1108</v>
      </c>
    </row>
    <row r="13607" spans="1:27">
      <c r="A13607" t="n">
        <v>127744</v>
      </c>
      <c r="B13607" s="95" t="n">
        <v>257</v>
      </c>
      <c r="C13607" s="7" t="n">
        <v>4</v>
      </c>
      <c r="D13607" s="7" t="n">
        <v>65533</v>
      </c>
      <c r="E13607" s="7" t="n">
        <v>4360</v>
      </c>
      <c r="F13607" s="7" t="s">
        <v>20</v>
      </c>
      <c r="G13607" s="7" t="n">
        <f t="normal" ca="1">32-LENB(INDIRECT(ADDRESS(13607,6)))</f>
        <v>0</v>
      </c>
      <c r="H13607" s="7" t="n">
        <v>4</v>
      </c>
      <c r="I13607" s="7" t="n">
        <v>65533</v>
      </c>
      <c r="J13607" s="7" t="n">
        <v>14003</v>
      </c>
      <c r="K13607" s="7" t="s">
        <v>20</v>
      </c>
      <c r="L13607" s="7" t="n">
        <f t="normal" ca="1">32-LENB(INDIRECT(ADDRESS(13607,11)))</f>
        <v>0</v>
      </c>
      <c r="M13607" s="7" t="n">
        <v>4</v>
      </c>
      <c r="N13607" s="7" t="n">
        <v>65533</v>
      </c>
      <c r="O13607" s="7" t="n">
        <v>2015</v>
      </c>
      <c r="P13607" s="7" t="s">
        <v>20</v>
      </c>
      <c r="Q13607" s="7" t="n">
        <f t="normal" ca="1">32-LENB(INDIRECT(ADDRESS(13607,16)))</f>
        <v>0</v>
      </c>
      <c r="R13607" s="7" t="n">
        <v>0</v>
      </c>
      <c r="S13607" s="7" t="n">
        <v>65533</v>
      </c>
      <c r="T13607" s="7" t="n">
        <v>0</v>
      </c>
      <c r="U13607" s="7" t="s">
        <v>20</v>
      </c>
      <c r="V13607" s="7" t="n">
        <f t="normal" ca="1">32-LENB(INDIRECT(ADDRESS(13607,21)))</f>
        <v>0</v>
      </c>
    </row>
    <row r="13608" spans="1:27">
      <c r="A13608" t="s">
        <v>4</v>
      </c>
      <c r="B13608" s="4" t="s">
        <v>5</v>
      </c>
    </row>
    <row r="13609" spans="1:27">
      <c r="A13609" t="n">
        <v>127904</v>
      </c>
      <c r="B13609" s="5" t="n">
        <v>1</v>
      </c>
    </row>
    <row r="13610" spans="1:27" s="3" customFormat="1" customHeight="0">
      <c r="A13610" s="3" t="s">
        <v>2</v>
      </c>
      <c r="B13610" s="3" t="s">
        <v>1117</v>
      </c>
    </row>
    <row r="13611" spans="1:27">
      <c r="A13611" t="s">
        <v>4</v>
      </c>
      <c r="B13611" s="4" t="s">
        <v>5</v>
      </c>
      <c r="C13611" s="4" t="s">
        <v>10</v>
      </c>
      <c r="D13611" s="4" t="s">
        <v>10</v>
      </c>
      <c r="E13611" s="4" t="s">
        <v>16</v>
      </c>
      <c r="F13611" s="4" t="s">
        <v>8</v>
      </c>
      <c r="G13611" s="4" t="s">
        <v>1108</v>
      </c>
      <c r="H13611" s="4" t="s">
        <v>10</v>
      </c>
      <c r="I13611" s="4" t="s">
        <v>10</v>
      </c>
      <c r="J13611" s="4" t="s">
        <v>16</v>
      </c>
      <c r="K13611" s="4" t="s">
        <v>8</v>
      </c>
      <c r="L13611" s="4" t="s">
        <v>1108</v>
      </c>
    </row>
    <row r="13612" spans="1:27">
      <c r="A13612" t="n">
        <v>127920</v>
      </c>
      <c r="B13612" s="95" t="n">
        <v>257</v>
      </c>
      <c r="C13612" s="7" t="n">
        <v>1</v>
      </c>
      <c r="D13612" s="7" t="n">
        <v>65533</v>
      </c>
      <c r="E13612" s="7" t="n">
        <v>11</v>
      </c>
      <c r="F13612" s="7" t="s">
        <v>788</v>
      </c>
      <c r="G13612" s="7" t="n">
        <f t="normal" ca="1">32-LENB(INDIRECT(ADDRESS(13612,6)))</f>
        <v>0</v>
      </c>
      <c r="H13612" s="7" t="n">
        <v>0</v>
      </c>
      <c r="I13612" s="7" t="n">
        <v>65533</v>
      </c>
      <c r="J13612" s="7" t="n">
        <v>0</v>
      </c>
      <c r="K13612" s="7" t="s">
        <v>20</v>
      </c>
      <c r="L13612" s="7" t="n">
        <f t="normal" ca="1">32-LENB(INDIRECT(ADDRESS(13612,11)))</f>
        <v>0</v>
      </c>
    </row>
    <row r="13613" spans="1:27">
      <c r="A13613" t="s">
        <v>4</v>
      </c>
      <c r="B13613" s="4" t="s">
        <v>5</v>
      </c>
    </row>
    <row r="13614" spans="1:27">
      <c r="A13614" t="n">
        <v>128000</v>
      </c>
      <c r="B13614" s="5" t="n">
        <v>1</v>
      </c>
    </row>
    <row r="13615" spans="1:27" s="3" customFormat="1" customHeight="0">
      <c r="A13615" s="3" t="s">
        <v>2</v>
      </c>
      <c r="B13615" s="3" t="s">
        <v>1118</v>
      </c>
    </row>
    <row r="13616" spans="1:27">
      <c r="A13616" t="s">
        <v>4</v>
      </c>
      <c r="B13616" s="4" t="s">
        <v>5</v>
      </c>
      <c r="C13616" s="4" t="s">
        <v>10</v>
      </c>
      <c r="D13616" s="4" t="s">
        <v>10</v>
      </c>
      <c r="E13616" s="4" t="s">
        <v>16</v>
      </c>
      <c r="F13616" s="4" t="s">
        <v>8</v>
      </c>
      <c r="G13616" s="4" t="s">
        <v>1108</v>
      </c>
      <c r="H13616" s="4" t="s">
        <v>10</v>
      </c>
      <c r="I13616" s="4" t="s">
        <v>10</v>
      </c>
      <c r="J13616" s="4" t="s">
        <v>16</v>
      </c>
      <c r="K13616" s="4" t="s">
        <v>8</v>
      </c>
      <c r="L13616" s="4" t="s">
        <v>1108</v>
      </c>
    </row>
    <row r="13617" spans="1:342">
      <c r="A13617" t="n">
        <v>128016</v>
      </c>
      <c r="B13617" s="95" t="n">
        <v>257</v>
      </c>
      <c r="C13617" s="7" t="n">
        <v>4</v>
      </c>
      <c r="D13617" s="7" t="n">
        <v>65533</v>
      </c>
      <c r="E13617" s="7" t="n">
        <v>12105</v>
      </c>
      <c r="F13617" s="7" t="s">
        <v>20</v>
      </c>
      <c r="G13617" s="7" t="n">
        <f t="normal" ca="1">32-LENB(INDIRECT(ADDRESS(13617,6)))</f>
        <v>0</v>
      </c>
      <c r="H13617" s="7" t="n">
        <v>0</v>
      </c>
      <c r="I13617" s="7" t="n">
        <v>65533</v>
      </c>
      <c r="J13617" s="7" t="n">
        <v>0</v>
      </c>
      <c r="K13617" s="7" t="s">
        <v>20</v>
      </c>
      <c r="L13617" s="7" t="n">
        <f t="normal" ca="1">32-LENB(INDIRECT(ADDRESS(13617,11)))</f>
        <v>0</v>
      </c>
    </row>
    <row r="13618" spans="1:342">
      <c r="A13618" t="s">
        <v>4</v>
      </c>
      <c r="B13618" s="4" t="s">
        <v>5</v>
      </c>
    </row>
    <row r="13619" spans="1:342">
      <c r="A13619" t="n">
        <v>128096</v>
      </c>
      <c r="B13619" s="5" t="n">
        <v>1</v>
      </c>
    </row>
    <row r="13620" spans="1:342" s="3" customFormat="1" customHeight="0">
      <c r="A13620" s="3" t="s">
        <v>2</v>
      </c>
      <c r="B13620" s="3" t="s">
        <v>1119</v>
      </c>
    </row>
    <row r="13621" spans="1:342">
      <c r="A13621" t="s">
        <v>4</v>
      </c>
      <c r="B13621" s="4" t="s">
        <v>5</v>
      </c>
      <c r="C13621" s="4" t="s">
        <v>10</v>
      </c>
      <c r="D13621" s="4" t="s">
        <v>10</v>
      </c>
      <c r="E13621" s="4" t="s">
        <v>16</v>
      </c>
      <c r="F13621" s="4" t="s">
        <v>8</v>
      </c>
      <c r="G13621" s="4" t="s">
        <v>1108</v>
      </c>
      <c r="H13621" s="4" t="s">
        <v>10</v>
      </c>
      <c r="I13621" s="4" t="s">
        <v>10</v>
      </c>
      <c r="J13621" s="4" t="s">
        <v>16</v>
      </c>
      <c r="K13621" s="4" t="s">
        <v>8</v>
      </c>
      <c r="L13621" s="4" t="s">
        <v>1108</v>
      </c>
    </row>
    <row r="13622" spans="1:342">
      <c r="A13622" t="n">
        <v>128112</v>
      </c>
      <c r="B13622" s="95" t="n">
        <v>257</v>
      </c>
      <c r="C13622" s="7" t="n">
        <v>4</v>
      </c>
      <c r="D13622" s="7" t="n">
        <v>65533</v>
      </c>
      <c r="E13622" s="7" t="n">
        <v>12101</v>
      </c>
      <c r="F13622" s="7" t="s">
        <v>20</v>
      </c>
      <c r="G13622" s="7" t="n">
        <f t="normal" ca="1">32-LENB(INDIRECT(ADDRESS(13622,6)))</f>
        <v>0</v>
      </c>
      <c r="H13622" s="7" t="n">
        <v>0</v>
      </c>
      <c r="I13622" s="7" t="n">
        <v>65533</v>
      </c>
      <c r="J13622" s="7" t="n">
        <v>0</v>
      </c>
      <c r="K13622" s="7" t="s">
        <v>20</v>
      </c>
      <c r="L13622" s="7" t="n">
        <f t="normal" ca="1">32-LENB(INDIRECT(ADDRESS(13622,11)))</f>
        <v>0</v>
      </c>
    </row>
    <row r="13623" spans="1:342">
      <c r="A13623" t="s">
        <v>4</v>
      </c>
      <c r="B13623" s="4" t="s">
        <v>5</v>
      </c>
    </row>
    <row r="13624" spans="1:342">
      <c r="A13624" t="n">
        <v>128192</v>
      </c>
      <c r="B13624" s="5" t="n">
        <v>1</v>
      </c>
    </row>
    <row r="13625" spans="1:342" s="3" customFormat="1" customHeight="0">
      <c r="A13625" s="3" t="s">
        <v>2</v>
      </c>
      <c r="B13625" s="3" t="s">
        <v>1120</v>
      </c>
    </row>
    <row r="13626" spans="1:342">
      <c r="A13626" t="s">
        <v>4</v>
      </c>
      <c r="B13626" s="4" t="s">
        <v>5</v>
      </c>
      <c r="C13626" s="4" t="s">
        <v>10</v>
      </c>
      <c r="D13626" s="4" t="s">
        <v>10</v>
      </c>
      <c r="E13626" s="4" t="s">
        <v>16</v>
      </c>
      <c r="F13626" s="4" t="s">
        <v>8</v>
      </c>
      <c r="G13626" s="4" t="s">
        <v>1108</v>
      </c>
      <c r="H13626" s="4" t="s">
        <v>10</v>
      </c>
      <c r="I13626" s="4" t="s">
        <v>10</v>
      </c>
      <c r="J13626" s="4" t="s">
        <v>16</v>
      </c>
      <c r="K13626" s="4" t="s">
        <v>8</v>
      </c>
      <c r="L13626" s="4" t="s">
        <v>1108</v>
      </c>
    </row>
    <row r="13627" spans="1:342">
      <c r="A13627" t="n">
        <v>128208</v>
      </c>
      <c r="B13627" s="95" t="n">
        <v>257</v>
      </c>
      <c r="C13627" s="7" t="n">
        <v>4</v>
      </c>
      <c r="D13627" s="7" t="n">
        <v>65533</v>
      </c>
      <c r="E13627" s="7" t="n">
        <v>12101</v>
      </c>
      <c r="F13627" s="7" t="s">
        <v>20</v>
      </c>
      <c r="G13627" s="7" t="n">
        <f t="normal" ca="1">32-LENB(INDIRECT(ADDRESS(13627,6)))</f>
        <v>0</v>
      </c>
      <c r="H13627" s="7" t="n">
        <v>0</v>
      </c>
      <c r="I13627" s="7" t="n">
        <v>65533</v>
      </c>
      <c r="J13627" s="7" t="n">
        <v>0</v>
      </c>
      <c r="K13627" s="7" t="s">
        <v>20</v>
      </c>
      <c r="L13627" s="7" t="n">
        <f t="normal" ca="1">32-LENB(INDIRECT(ADDRESS(13627,11)))</f>
        <v>0</v>
      </c>
    </row>
    <row r="13628" spans="1:342">
      <c r="A13628" t="s">
        <v>4</v>
      </c>
      <c r="B13628" s="4" t="s">
        <v>5</v>
      </c>
    </row>
    <row r="13629" spans="1:342">
      <c r="A13629" t="n">
        <v>128288</v>
      </c>
      <c r="B13629" s="5" t="n">
        <v>1</v>
      </c>
    </row>
    <row r="13630" spans="1:342" s="3" customFormat="1" customHeight="0">
      <c r="A13630" s="3" t="s">
        <v>2</v>
      </c>
      <c r="B13630" s="3" t="s">
        <v>1121</v>
      </c>
    </row>
    <row r="13631" spans="1:342">
      <c r="A13631" t="s">
        <v>4</v>
      </c>
      <c r="B13631" s="4" t="s">
        <v>5</v>
      </c>
      <c r="C13631" s="4" t="s">
        <v>10</v>
      </c>
      <c r="D13631" s="4" t="s">
        <v>10</v>
      </c>
      <c r="E13631" s="4" t="s">
        <v>16</v>
      </c>
      <c r="F13631" s="4" t="s">
        <v>8</v>
      </c>
      <c r="G13631" s="4" t="s">
        <v>1108</v>
      </c>
      <c r="H13631" s="4" t="s">
        <v>10</v>
      </c>
      <c r="I13631" s="4" t="s">
        <v>10</v>
      </c>
      <c r="J13631" s="4" t="s">
        <v>16</v>
      </c>
      <c r="K13631" s="4" t="s">
        <v>8</v>
      </c>
      <c r="L13631" s="4" t="s">
        <v>1108</v>
      </c>
      <c r="M13631" s="4" t="s">
        <v>10</v>
      </c>
      <c r="N13631" s="4" t="s">
        <v>10</v>
      </c>
      <c r="O13631" s="4" t="s">
        <v>16</v>
      </c>
      <c r="P13631" s="4" t="s">
        <v>8</v>
      </c>
      <c r="Q13631" s="4" t="s">
        <v>1108</v>
      </c>
      <c r="R13631" s="4" t="s">
        <v>10</v>
      </c>
      <c r="S13631" s="4" t="s">
        <v>10</v>
      </c>
      <c r="T13631" s="4" t="s">
        <v>16</v>
      </c>
      <c r="U13631" s="4" t="s">
        <v>8</v>
      </c>
      <c r="V13631" s="4" t="s">
        <v>1108</v>
      </c>
    </row>
    <row r="13632" spans="1:342">
      <c r="A13632" t="n">
        <v>128304</v>
      </c>
      <c r="B13632" s="95" t="n">
        <v>257</v>
      </c>
      <c r="C13632" s="7" t="n">
        <v>4</v>
      </c>
      <c r="D13632" s="7" t="n">
        <v>65533</v>
      </c>
      <c r="E13632" s="7" t="n">
        <v>2234</v>
      </c>
      <c r="F13632" s="7" t="s">
        <v>20</v>
      </c>
      <c r="G13632" s="7" t="n">
        <f t="normal" ca="1">32-LENB(INDIRECT(ADDRESS(13632,6)))</f>
        <v>0</v>
      </c>
      <c r="H13632" s="7" t="n">
        <v>4</v>
      </c>
      <c r="I13632" s="7" t="n">
        <v>65533</v>
      </c>
      <c r="J13632" s="7" t="n">
        <v>2234</v>
      </c>
      <c r="K13632" s="7" t="s">
        <v>20</v>
      </c>
      <c r="L13632" s="7" t="n">
        <f t="normal" ca="1">32-LENB(INDIRECT(ADDRESS(13632,11)))</f>
        <v>0</v>
      </c>
      <c r="M13632" s="7" t="n">
        <v>4</v>
      </c>
      <c r="N13632" s="7" t="n">
        <v>65533</v>
      </c>
      <c r="O13632" s="7" t="n">
        <v>12101</v>
      </c>
      <c r="P13632" s="7" t="s">
        <v>20</v>
      </c>
      <c r="Q13632" s="7" t="n">
        <f t="normal" ca="1">32-LENB(INDIRECT(ADDRESS(13632,16)))</f>
        <v>0</v>
      </c>
      <c r="R13632" s="7" t="n">
        <v>0</v>
      </c>
      <c r="S13632" s="7" t="n">
        <v>65533</v>
      </c>
      <c r="T13632" s="7" t="n">
        <v>0</v>
      </c>
      <c r="U13632" s="7" t="s">
        <v>20</v>
      </c>
      <c r="V13632" s="7" t="n">
        <f t="normal" ca="1">32-LENB(INDIRECT(ADDRESS(13632,21)))</f>
        <v>0</v>
      </c>
    </row>
    <row r="13633" spans="1:22">
      <c r="A13633" t="s">
        <v>4</v>
      </c>
      <c r="B13633" s="4" t="s">
        <v>5</v>
      </c>
    </row>
    <row r="13634" spans="1:22">
      <c r="A13634" t="n">
        <v>128464</v>
      </c>
      <c r="B13634" s="5" t="n">
        <v>1</v>
      </c>
    </row>
    <row r="13635" spans="1:22" s="3" customFormat="1" customHeight="0">
      <c r="A13635" s="3" t="s">
        <v>2</v>
      </c>
      <c r="B13635" s="3" t="s">
        <v>1122</v>
      </c>
    </row>
    <row r="13636" spans="1:22">
      <c r="A13636" t="s">
        <v>4</v>
      </c>
      <c r="B13636" s="4" t="s">
        <v>5</v>
      </c>
      <c r="C13636" s="4" t="s">
        <v>10</v>
      </c>
      <c r="D13636" s="4" t="s">
        <v>10</v>
      </c>
      <c r="E13636" s="4" t="s">
        <v>16</v>
      </c>
      <c r="F13636" s="4" t="s">
        <v>8</v>
      </c>
      <c r="G13636" s="4" t="s">
        <v>1108</v>
      </c>
      <c r="H13636" s="4" t="s">
        <v>10</v>
      </c>
      <c r="I13636" s="4" t="s">
        <v>10</v>
      </c>
      <c r="J13636" s="4" t="s">
        <v>16</v>
      </c>
      <c r="K13636" s="4" t="s">
        <v>8</v>
      </c>
      <c r="L13636" s="4" t="s">
        <v>1108</v>
      </c>
      <c r="M13636" s="4" t="s">
        <v>10</v>
      </c>
      <c r="N13636" s="4" t="s">
        <v>10</v>
      </c>
      <c r="O13636" s="4" t="s">
        <v>16</v>
      </c>
      <c r="P13636" s="4" t="s">
        <v>8</v>
      </c>
      <c r="Q13636" s="4" t="s">
        <v>1108</v>
      </c>
      <c r="R13636" s="4" t="s">
        <v>10</v>
      </c>
      <c r="S13636" s="4" t="s">
        <v>10</v>
      </c>
      <c r="T13636" s="4" t="s">
        <v>16</v>
      </c>
      <c r="U13636" s="4" t="s">
        <v>8</v>
      </c>
      <c r="V13636" s="4" t="s">
        <v>1108</v>
      </c>
      <c r="W13636" s="4" t="s">
        <v>10</v>
      </c>
      <c r="X13636" s="4" t="s">
        <v>10</v>
      </c>
      <c r="Y13636" s="4" t="s">
        <v>16</v>
      </c>
      <c r="Z13636" s="4" t="s">
        <v>8</v>
      </c>
      <c r="AA13636" s="4" t="s">
        <v>1108</v>
      </c>
      <c r="AB13636" s="4" t="s">
        <v>10</v>
      </c>
      <c r="AC13636" s="4" t="s">
        <v>10</v>
      </c>
      <c r="AD13636" s="4" t="s">
        <v>16</v>
      </c>
      <c r="AE13636" s="4" t="s">
        <v>8</v>
      </c>
      <c r="AF13636" s="4" t="s">
        <v>1108</v>
      </c>
    </row>
    <row r="13637" spans="1:22">
      <c r="A13637" t="n">
        <v>128480</v>
      </c>
      <c r="B13637" s="95" t="n">
        <v>257</v>
      </c>
      <c r="C13637" s="7" t="n">
        <v>4</v>
      </c>
      <c r="D13637" s="7" t="n">
        <v>65533</v>
      </c>
      <c r="E13637" s="7" t="n">
        <v>2250</v>
      </c>
      <c r="F13637" s="7" t="s">
        <v>20</v>
      </c>
      <c r="G13637" s="7" t="n">
        <f t="normal" ca="1">32-LENB(INDIRECT(ADDRESS(13637,6)))</f>
        <v>0</v>
      </c>
      <c r="H13637" s="7" t="n">
        <v>4</v>
      </c>
      <c r="I13637" s="7" t="n">
        <v>65533</v>
      </c>
      <c r="J13637" s="7" t="n">
        <v>2251</v>
      </c>
      <c r="K13637" s="7" t="s">
        <v>20</v>
      </c>
      <c r="L13637" s="7" t="n">
        <f t="normal" ca="1">32-LENB(INDIRECT(ADDRESS(13637,11)))</f>
        <v>0</v>
      </c>
      <c r="M13637" s="7" t="n">
        <v>4</v>
      </c>
      <c r="N13637" s="7" t="n">
        <v>65533</v>
      </c>
      <c r="O13637" s="7" t="n">
        <v>2252</v>
      </c>
      <c r="P13637" s="7" t="s">
        <v>20</v>
      </c>
      <c r="Q13637" s="7" t="n">
        <f t="normal" ca="1">32-LENB(INDIRECT(ADDRESS(13637,16)))</f>
        <v>0</v>
      </c>
      <c r="R13637" s="7" t="n">
        <v>4</v>
      </c>
      <c r="S13637" s="7" t="n">
        <v>65533</v>
      </c>
      <c r="T13637" s="7" t="n">
        <v>2000</v>
      </c>
      <c r="U13637" s="7" t="s">
        <v>20</v>
      </c>
      <c r="V13637" s="7" t="n">
        <f t="normal" ca="1">32-LENB(INDIRECT(ADDRESS(13637,21)))</f>
        <v>0</v>
      </c>
      <c r="W13637" s="7" t="n">
        <v>4</v>
      </c>
      <c r="X13637" s="7" t="n">
        <v>65533</v>
      </c>
      <c r="Y13637" s="7" t="n">
        <v>12101</v>
      </c>
      <c r="Z13637" s="7" t="s">
        <v>20</v>
      </c>
      <c r="AA13637" s="7" t="n">
        <f t="normal" ca="1">32-LENB(INDIRECT(ADDRESS(13637,26)))</f>
        <v>0</v>
      </c>
      <c r="AB13637" s="7" t="n">
        <v>0</v>
      </c>
      <c r="AC13637" s="7" t="n">
        <v>65533</v>
      </c>
      <c r="AD13637" s="7" t="n">
        <v>0</v>
      </c>
      <c r="AE13637" s="7" t="s">
        <v>20</v>
      </c>
      <c r="AF13637" s="7" t="n">
        <f t="normal" ca="1">32-LENB(INDIRECT(ADDRESS(13637,31)))</f>
        <v>0</v>
      </c>
    </row>
    <row r="13638" spans="1:22">
      <c r="A13638" t="s">
        <v>4</v>
      </c>
      <c r="B13638" s="4" t="s">
        <v>5</v>
      </c>
    </row>
    <row r="13639" spans="1:22">
      <c r="A13639" t="n">
        <v>128720</v>
      </c>
      <c r="B13639" s="5" t="n">
        <v>1</v>
      </c>
    </row>
    <row r="13640" spans="1:22" s="3" customFormat="1" customHeight="0">
      <c r="A13640" s="3" t="s">
        <v>2</v>
      </c>
      <c r="B13640" s="3" t="s">
        <v>1123</v>
      </c>
    </row>
    <row r="13641" spans="1:22">
      <c r="A13641" t="s">
        <v>4</v>
      </c>
      <c r="B13641" s="4" t="s">
        <v>5</v>
      </c>
      <c r="C13641" s="4" t="s">
        <v>10</v>
      </c>
      <c r="D13641" s="4" t="s">
        <v>10</v>
      </c>
      <c r="E13641" s="4" t="s">
        <v>16</v>
      </c>
      <c r="F13641" s="4" t="s">
        <v>8</v>
      </c>
      <c r="G13641" s="4" t="s">
        <v>1108</v>
      </c>
      <c r="H13641" s="4" t="s">
        <v>10</v>
      </c>
      <c r="I13641" s="4" t="s">
        <v>10</v>
      </c>
      <c r="J13641" s="4" t="s">
        <v>16</v>
      </c>
      <c r="K13641" s="4" t="s">
        <v>8</v>
      </c>
      <c r="L13641" s="4" t="s">
        <v>1108</v>
      </c>
      <c r="M13641" s="4" t="s">
        <v>10</v>
      </c>
      <c r="N13641" s="4" t="s">
        <v>10</v>
      </c>
      <c r="O13641" s="4" t="s">
        <v>16</v>
      </c>
      <c r="P13641" s="4" t="s">
        <v>8</v>
      </c>
      <c r="Q13641" s="4" t="s">
        <v>1108</v>
      </c>
      <c r="R13641" s="4" t="s">
        <v>10</v>
      </c>
      <c r="S13641" s="4" t="s">
        <v>10</v>
      </c>
      <c r="T13641" s="4" t="s">
        <v>16</v>
      </c>
      <c r="U13641" s="4" t="s">
        <v>8</v>
      </c>
      <c r="V13641" s="4" t="s">
        <v>1108</v>
      </c>
      <c r="W13641" s="4" t="s">
        <v>10</v>
      </c>
      <c r="X13641" s="4" t="s">
        <v>10</v>
      </c>
      <c r="Y13641" s="4" t="s">
        <v>16</v>
      </c>
      <c r="Z13641" s="4" t="s">
        <v>8</v>
      </c>
      <c r="AA13641" s="4" t="s">
        <v>1108</v>
      </c>
      <c r="AB13641" s="4" t="s">
        <v>10</v>
      </c>
      <c r="AC13641" s="4" t="s">
        <v>10</v>
      </c>
      <c r="AD13641" s="4" t="s">
        <v>16</v>
      </c>
      <c r="AE13641" s="4" t="s">
        <v>8</v>
      </c>
      <c r="AF13641" s="4" t="s">
        <v>1108</v>
      </c>
      <c r="AG13641" s="4" t="s">
        <v>10</v>
      </c>
      <c r="AH13641" s="4" t="s">
        <v>10</v>
      </c>
      <c r="AI13641" s="4" t="s">
        <v>16</v>
      </c>
      <c r="AJ13641" s="4" t="s">
        <v>8</v>
      </c>
      <c r="AK13641" s="4" t="s">
        <v>1108</v>
      </c>
      <c r="AL13641" s="4" t="s">
        <v>10</v>
      </c>
      <c r="AM13641" s="4" t="s">
        <v>10</v>
      </c>
      <c r="AN13641" s="4" t="s">
        <v>16</v>
      </c>
      <c r="AO13641" s="4" t="s">
        <v>8</v>
      </c>
      <c r="AP13641" s="4" t="s">
        <v>1108</v>
      </c>
      <c r="AQ13641" s="4" t="s">
        <v>10</v>
      </c>
      <c r="AR13641" s="4" t="s">
        <v>10</v>
      </c>
      <c r="AS13641" s="4" t="s">
        <v>16</v>
      </c>
      <c r="AT13641" s="4" t="s">
        <v>8</v>
      </c>
      <c r="AU13641" s="4" t="s">
        <v>1108</v>
      </c>
      <c r="AV13641" s="4" t="s">
        <v>10</v>
      </c>
      <c r="AW13641" s="4" t="s">
        <v>10</v>
      </c>
      <c r="AX13641" s="4" t="s">
        <v>16</v>
      </c>
      <c r="AY13641" s="4" t="s">
        <v>8</v>
      </c>
      <c r="AZ13641" s="4" t="s">
        <v>1108</v>
      </c>
      <c r="BA13641" s="4" t="s">
        <v>10</v>
      </c>
      <c r="BB13641" s="4" t="s">
        <v>10</v>
      </c>
      <c r="BC13641" s="4" t="s">
        <v>16</v>
      </c>
      <c r="BD13641" s="4" t="s">
        <v>8</v>
      </c>
      <c r="BE13641" s="4" t="s">
        <v>1108</v>
      </c>
      <c r="BF13641" s="4" t="s">
        <v>10</v>
      </c>
      <c r="BG13641" s="4" t="s">
        <v>10</v>
      </c>
      <c r="BH13641" s="4" t="s">
        <v>16</v>
      </c>
      <c r="BI13641" s="4" t="s">
        <v>8</v>
      </c>
      <c r="BJ13641" s="4" t="s">
        <v>1108</v>
      </c>
      <c r="BK13641" s="4" t="s">
        <v>10</v>
      </c>
      <c r="BL13641" s="4" t="s">
        <v>10</v>
      </c>
      <c r="BM13641" s="4" t="s">
        <v>16</v>
      </c>
      <c r="BN13641" s="4" t="s">
        <v>8</v>
      </c>
      <c r="BO13641" s="4" t="s">
        <v>1108</v>
      </c>
      <c r="BP13641" s="4" t="s">
        <v>10</v>
      </c>
      <c r="BQ13641" s="4" t="s">
        <v>10</v>
      </c>
      <c r="BR13641" s="4" t="s">
        <v>16</v>
      </c>
      <c r="BS13641" s="4" t="s">
        <v>8</v>
      </c>
      <c r="BT13641" s="4" t="s">
        <v>1108</v>
      </c>
      <c r="BU13641" s="4" t="s">
        <v>10</v>
      </c>
      <c r="BV13641" s="4" t="s">
        <v>10</v>
      </c>
      <c r="BW13641" s="4" t="s">
        <v>16</v>
      </c>
      <c r="BX13641" s="4" t="s">
        <v>8</v>
      </c>
      <c r="BY13641" s="4" t="s">
        <v>1108</v>
      </c>
      <c r="BZ13641" s="4" t="s">
        <v>10</v>
      </c>
      <c r="CA13641" s="4" t="s">
        <v>10</v>
      </c>
      <c r="CB13641" s="4" t="s">
        <v>16</v>
      </c>
      <c r="CC13641" s="4" t="s">
        <v>8</v>
      </c>
      <c r="CD13641" s="4" t="s">
        <v>1108</v>
      </c>
      <c r="CE13641" s="4" t="s">
        <v>10</v>
      </c>
      <c r="CF13641" s="4" t="s">
        <v>10</v>
      </c>
      <c r="CG13641" s="4" t="s">
        <v>16</v>
      </c>
      <c r="CH13641" s="4" t="s">
        <v>8</v>
      </c>
      <c r="CI13641" s="4" t="s">
        <v>1108</v>
      </c>
      <c r="CJ13641" s="4" t="s">
        <v>10</v>
      </c>
      <c r="CK13641" s="4" t="s">
        <v>10</v>
      </c>
      <c r="CL13641" s="4" t="s">
        <v>16</v>
      </c>
      <c r="CM13641" s="4" t="s">
        <v>8</v>
      </c>
      <c r="CN13641" s="4" t="s">
        <v>1108</v>
      </c>
      <c r="CO13641" s="4" t="s">
        <v>10</v>
      </c>
      <c r="CP13641" s="4" t="s">
        <v>10</v>
      </c>
      <c r="CQ13641" s="4" t="s">
        <v>16</v>
      </c>
      <c r="CR13641" s="4" t="s">
        <v>8</v>
      </c>
      <c r="CS13641" s="4" t="s">
        <v>1108</v>
      </c>
      <c r="CT13641" s="4" t="s">
        <v>10</v>
      </c>
      <c r="CU13641" s="4" t="s">
        <v>10</v>
      </c>
      <c r="CV13641" s="4" t="s">
        <v>16</v>
      </c>
      <c r="CW13641" s="4" t="s">
        <v>8</v>
      </c>
      <c r="CX13641" s="4" t="s">
        <v>1108</v>
      </c>
      <c r="CY13641" s="4" t="s">
        <v>10</v>
      </c>
      <c r="CZ13641" s="4" t="s">
        <v>10</v>
      </c>
      <c r="DA13641" s="4" t="s">
        <v>16</v>
      </c>
      <c r="DB13641" s="4" t="s">
        <v>8</v>
      </c>
      <c r="DC13641" s="4" t="s">
        <v>1108</v>
      </c>
      <c r="DD13641" s="4" t="s">
        <v>10</v>
      </c>
      <c r="DE13641" s="4" t="s">
        <v>10</v>
      </c>
      <c r="DF13641" s="4" t="s">
        <v>16</v>
      </c>
      <c r="DG13641" s="4" t="s">
        <v>8</v>
      </c>
      <c r="DH13641" s="4" t="s">
        <v>1108</v>
      </c>
      <c r="DI13641" s="4" t="s">
        <v>10</v>
      </c>
      <c r="DJ13641" s="4" t="s">
        <v>10</v>
      </c>
      <c r="DK13641" s="4" t="s">
        <v>16</v>
      </c>
      <c r="DL13641" s="4" t="s">
        <v>8</v>
      </c>
      <c r="DM13641" s="4" t="s">
        <v>1108</v>
      </c>
      <c r="DN13641" s="4" t="s">
        <v>10</v>
      </c>
      <c r="DO13641" s="4" t="s">
        <v>10</v>
      </c>
      <c r="DP13641" s="4" t="s">
        <v>16</v>
      </c>
      <c r="DQ13641" s="4" t="s">
        <v>8</v>
      </c>
      <c r="DR13641" s="4" t="s">
        <v>1108</v>
      </c>
      <c r="DS13641" s="4" t="s">
        <v>10</v>
      </c>
      <c r="DT13641" s="4" t="s">
        <v>10</v>
      </c>
      <c r="DU13641" s="4" t="s">
        <v>16</v>
      </c>
      <c r="DV13641" s="4" t="s">
        <v>8</v>
      </c>
      <c r="DW13641" s="4" t="s">
        <v>1108</v>
      </c>
      <c r="DX13641" s="4" t="s">
        <v>10</v>
      </c>
      <c r="DY13641" s="4" t="s">
        <v>10</v>
      </c>
      <c r="DZ13641" s="4" t="s">
        <v>16</v>
      </c>
      <c r="EA13641" s="4" t="s">
        <v>8</v>
      </c>
      <c r="EB13641" s="4" t="s">
        <v>1108</v>
      </c>
      <c r="EC13641" s="4" t="s">
        <v>10</v>
      </c>
      <c r="ED13641" s="4" t="s">
        <v>10</v>
      </c>
      <c r="EE13641" s="4" t="s">
        <v>16</v>
      </c>
      <c r="EF13641" s="4" t="s">
        <v>8</v>
      </c>
      <c r="EG13641" s="4" t="s">
        <v>1108</v>
      </c>
      <c r="EH13641" s="4" t="s">
        <v>10</v>
      </c>
      <c r="EI13641" s="4" t="s">
        <v>10</v>
      </c>
      <c r="EJ13641" s="4" t="s">
        <v>16</v>
      </c>
      <c r="EK13641" s="4" t="s">
        <v>8</v>
      </c>
      <c r="EL13641" s="4" t="s">
        <v>1108</v>
      </c>
      <c r="EM13641" s="4" t="s">
        <v>10</v>
      </c>
      <c r="EN13641" s="4" t="s">
        <v>10</v>
      </c>
      <c r="EO13641" s="4" t="s">
        <v>16</v>
      </c>
      <c r="EP13641" s="4" t="s">
        <v>8</v>
      </c>
      <c r="EQ13641" s="4" t="s">
        <v>1108</v>
      </c>
      <c r="ER13641" s="4" t="s">
        <v>10</v>
      </c>
      <c r="ES13641" s="4" t="s">
        <v>10</v>
      </c>
      <c r="ET13641" s="4" t="s">
        <v>16</v>
      </c>
      <c r="EU13641" s="4" t="s">
        <v>8</v>
      </c>
      <c r="EV13641" s="4" t="s">
        <v>1108</v>
      </c>
      <c r="EW13641" s="4" t="s">
        <v>10</v>
      </c>
      <c r="EX13641" s="4" t="s">
        <v>10</v>
      </c>
      <c r="EY13641" s="4" t="s">
        <v>16</v>
      </c>
      <c r="EZ13641" s="4" t="s">
        <v>8</v>
      </c>
      <c r="FA13641" s="4" t="s">
        <v>1108</v>
      </c>
      <c r="FB13641" s="4" t="s">
        <v>10</v>
      </c>
      <c r="FC13641" s="4" t="s">
        <v>10</v>
      </c>
      <c r="FD13641" s="4" t="s">
        <v>16</v>
      </c>
      <c r="FE13641" s="4" t="s">
        <v>8</v>
      </c>
      <c r="FF13641" s="4" t="s">
        <v>1108</v>
      </c>
      <c r="FG13641" s="4" t="s">
        <v>10</v>
      </c>
      <c r="FH13641" s="4" t="s">
        <v>10</v>
      </c>
      <c r="FI13641" s="4" t="s">
        <v>16</v>
      </c>
      <c r="FJ13641" s="4" t="s">
        <v>8</v>
      </c>
      <c r="FK13641" s="4" t="s">
        <v>1108</v>
      </c>
      <c r="FL13641" s="4" t="s">
        <v>10</v>
      </c>
      <c r="FM13641" s="4" t="s">
        <v>10</v>
      </c>
      <c r="FN13641" s="4" t="s">
        <v>16</v>
      </c>
      <c r="FO13641" s="4" t="s">
        <v>8</v>
      </c>
      <c r="FP13641" s="4" t="s">
        <v>1108</v>
      </c>
      <c r="FQ13641" s="4" t="s">
        <v>10</v>
      </c>
      <c r="FR13641" s="4" t="s">
        <v>10</v>
      </c>
      <c r="FS13641" s="4" t="s">
        <v>16</v>
      </c>
      <c r="FT13641" s="4" t="s">
        <v>8</v>
      </c>
      <c r="FU13641" s="4" t="s">
        <v>1108</v>
      </c>
      <c r="FV13641" s="4" t="s">
        <v>10</v>
      </c>
      <c r="FW13641" s="4" t="s">
        <v>10</v>
      </c>
      <c r="FX13641" s="4" t="s">
        <v>16</v>
      </c>
      <c r="FY13641" s="4" t="s">
        <v>8</v>
      </c>
      <c r="FZ13641" s="4" t="s">
        <v>1108</v>
      </c>
      <c r="GA13641" s="4" t="s">
        <v>10</v>
      </c>
      <c r="GB13641" s="4" t="s">
        <v>10</v>
      </c>
      <c r="GC13641" s="4" t="s">
        <v>16</v>
      </c>
      <c r="GD13641" s="4" t="s">
        <v>8</v>
      </c>
      <c r="GE13641" s="4" t="s">
        <v>1108</v>
      </c>
      <c r="GF13641" s="4" t="s">
        <v>10</v>
      </c>
      <c r="GG13641" s="4" t="s">
        <v>10</v>
      </c>
      <c r="GH13641" s="4" t="s">
        <v>16</v>
      </c>
      <c r="GI13641" s="4" t="s">
        <v>8</v>
      </c>
      <c r="GJ13641" s="4" t="s">
        <v>1108</v>
      </c>
      <c r="GK13641" s="4" t="s">
        <v>10</v>
      </c>
      <c r="GL13641" s="4" t="s">
        <v>10</v>
      </c>
      <c r="GM13641" s="4" t="s">
        <v>16</v>
      </c>
      <c r="GN13641" s="4" t="s">
        <v>8</v>
      </c>
      <c r="GO13641" s="4" t="s">
        <v>1108</v>
      </c>
      <c r="GP13641" s="4" t="s">
        <v>10</v>
      </c>
      <c r="GQ13641" s="4" t="s">
        <v>10</v>
      </c>
      <c r="GR13641" s="4" t="s">
        <v>16</v>
      </c>
      <c r="GS13641" s="4" t="s">
        <v>8</v>
      </c>
      <c r="GT13641" s="4" t="s">
        <v>1108</v>
      </c>
      <c r="GU13641" s="4" t="s">
        <v>10</v>
      </c>
      <c r="GV13641" s="4" t="s">
        <v>10</v>
      </c>
      <c r="GW13641" s="4" t="s">
        <v>16</v>
      </c>
      <c r="GX13641" s="4" t="s">
        <v>8</v>
      </c>
      <c r="GY13641" s="4" t="s">
        <v>1108</v>
      </c>
      <c r="GZ13641" s="4" t="s">
        <v>10</v>
      </c>
      <c r="HA13641" s="4" t="s">
        <v>10</v>
      </c>
      <c r="HB13641" s="4" t="s">
        <v>16</v>
      </c>
      <c r="HC13641" s="4" t="s">
        <v>8</v>
      </c>
      <c r="HD13641" s="4" t="s">
        <v>1108</v>
      </c>
      <c r="HE13641" s="4" t="s">
        <v>10</v>
      </c>
      <c r="HF13641" s="4" t="s">
        <v>10</v>
      </c>
      <c r="HG13641" s="4" t="s">
        <v>16</v>
      </c>
      <c r="HH13641" s="4" t="s">
        <v>8</v>
      </c>
      <c r="HI13641" s="4" t="s">
        <v>1108</v>
      </c>
      <c r="HJ13641" s="4" t="s">
        <v>10</v>
      </c>
      <c r="HK13641" s="4" t="s">
        <v>10</v>
      </c>
      <c r="HL13641" s="4" t="s">
        <v>16</v>
      </c>
      <c r="HM13641" s="4" t="s">
        <v>8</v>
      </c>
      <c r="HN13641" s="4" t="s">
        <v>1108</v>
      </c>
      <c r="HO13641" s="4" t="s">
        <v>10</v>
      </c>
      <c r="HP13641" s="4" t="s">
        <v>10</v>
      </c>
      <c r="HQ13641" s="4" t="s">
        <v>16</v>
      </c>
      <c r="HR13641" s="4" t="s">
        <v>8</v>
      </c>
      <c r="HS13641" s="4" t="s">
        <v>1108</v>
      </c>
      <c r="HT13641" s="4" t="s">
        <v>10</v>
      </c>
      <c r="HU13641" s="4" t="s">
        <v>10</v>
      </c>
      <c r="HV13641" s="4" t="s">
        <v>16</v>
      </c>
      <c r="HW13641" s="4" t="s">
        <v>8</v>
      </c>
      <c r="HX13641" s="4" t="s">
        <v>1108</v>
      </c>
      <c r="HY13641" s="4" t="s">
        <v>10</v>
      </c>
      <c r="HZ13641" s="4" t="s">
        <v>10</v>
      </c>
      <c r="IA13641" s="4" t="s">
        <v>16</v>
      </c>
      <c r="IB13641" s="4" t="s">
        <v>8</v>
      </c>
      <c r="IC13641" s="4" t="s">
        <v>1108</v>
      </c>
      <c r="ID13641" s="4" t="s">
        <v>10</v>
      </c>
      <c r="IE13641" s="4" t="s">
        <v>10</v>
      </c>
      <c r="IF13641" s="4" t="s">
        <v>16</v>
      </c>
      <c r="IG13641" s="4" t="s">
        <v>8</v>
      </c>
      <c r="IH13641" s="4" t="s">
        <v>1108</v>
      </c>
      <c r="II13641" s="4" t="s">
        <v>10</v>
      </c>
      <c r="IJ13641" s="4" t="s">
        <v>10</v>
      </c>
      <c r="IK13641" s="4" t="s">
        <v>16</v>
      </c>
      <c r="IL13641" s="4" t="s">
        <v>8</v>
      </c>
      <c r="IM13641" s="4" t="s">
        <v>1108</v>
      </c>
      <c r="IN13641" s="4" t="s">
        <v>10</v>
      </c>
      <c r="IO13641" s="4" t="s">
        <v>10</v>
      </c>
      <c r="IP13641" s="4" t="s">
        <v>16</v>
      </c>
      <c r="IQ13641" s="4" t="s">
        <v>8</v>
      </c>
      <c r="IR13641" s="4" t="s">
        <v>1108</v>
      </c>
      <c r="IS13641" s="4" t="s">
        <v>10</v>
      </c>
      <c r="IT13641" s="4" t="s">
        <v>10</v>
      </c>
      <c r="IU13641" s="4" t="s">
        <v>16</v>
      </c>
      <c r="IV13641" s="4" t="s">
        <v>8</v>
      </c>
      <c r="IW13641" s="4" t="s">
        <v>1108</v>
      </c>
      <c r="IX13641" s="4" t="s">
        <v>10</v>
      </c>
      <c r="IY13641" s="4" t="s">
        <v>10</v>
      </c>
      <c r="IZ13641" s="4" t="s">
        <v>16</v>
      </c>
      <c r="JA13641" s="4" t="s">
        <v>8</v>
      </c>
      <c r="JB13641" s="4" t="s">
        <v>1108</v>
      </c>
      <c r="JC13641" s="4" t="s">
        <v>10</v>
      </c>
      <c r="JD13641" s="4" t="s">
        <v>10</v>
      </c>
      <c r="JE13641" s="4" t="s">
        <v>16</v>
      </c>
      <c r="JF13641" s="4" t="s">
        <v>8</v>
      </c>
      <c r="JG13641" s="4" t="s">
        <v>1108</v>
      </c>
      <c r="JH13641" s="4" t="s">
        <v>10</v>
      </c>
      <c r="JI13641" s="4" t="s">
        <v>10</v>
      </c>
      <c r="JJ13641" s="4" t="s">
        <v>16</v>
      </c>
      <c r="JK13641" s="4" t="s">
        <v>8</v>
      </c>
      <c r="JL13641" s="4" t="s">
        <v>1108</v>
      </c>
      <c r="JM13641" s="4" t="s">
        <v>10</v>
      </c>
      <c r="JN13641" s="4" t="s">
        <v>10</v>
      </c>
      <c r="JO13641" s="4" t="s">
        <v>16</v>
      </c>
      <c r="JP13641" s="4" t="s">
        <v>8</v>
      </c>
      <c r="JQ13641" s="4" t="s">
        <v>1108</v>
      </c>
      <c r="JR13641" s="4" t="s">
        <v>10</v>
      </c>
      <c r="JS13641" s="4" t="s">
        <v>10</v>
      </c>
      <c r="JT13641" s="4" t="s">
        <v>16</v>
      </c>
      <c r="JU13641" s="4" t="s">
        <v>8</v>
      </c>
      <c r="JV13641" s="4" t="s">
        <v>1108</v>
      </c>
      <c r="JW13641" s="4" t="s">
        <v>10</v>
      </c>
      <c r="JX13641" s="4" t="s">
        <v>10</v>
      </c>
      <c r="JY13641" s="4" t="s">
        <v>16</v>
      </c>
      <c r="JZ13641" s="4" t="s">
        <v>8</v>
      </c>
      <c r="KA13641" s="4" t="s">
        <v>1108</v>
      </c>
      <c r="KB13641" s="4" t="s">
        <v>10</v>
      </c>
      <c r="KC13641" s="4" t="s">
        <v>10</v>
      </c>
      <c r="KD13641" s="4" t="s">
        <v>16</v>
      </c>
      <c r="KE13641" s="4" t="s">
        <v>8</v>
      </c>
      <c r="KF13641" s="4" t="s">
        <v>1108</v>
      </c>
      <c r="KG13641" s="4" t="s">
        <v>10</v>
      </c>
      <c r="KH13641" s="4" t="s">
        <v>10</v>
      </c>
      <c r="KI13641" s="4" t="s">
        <v>16</v>
      </c>
      <c r="KJ13641" s="4" t="s">
        <v>8</v>
      </c>
      <c r="KK13641" s="4" t="s">
        <v>1108</v>
      </c>
      <c r="KL13641" s="4" t="s">
        <v>10</v>
      </c>
      <c r="KM13641" s="4" t="s">
        <v>10</v>
      </c>
      <c r="KN13641" s="4" t="s">
        <v>16</v>
      </c>
      <c r="KO13641" s="4" t="s">
        <v>8</v>
      </c>
      <c r="KP13641" s="4" t="s">
        <v>1108</v>
      </c>
      <c r="KQ13641" s="4" t="s">
        <v>10</v>
      </c>
      <c r="KR13641" s="4" t="s">
        <v>10</v>
      </c>
      <c r="KS13641" s="4" t="s">
        <v>16</v>
      </c>
      <c r="KT13641" s="4" t="s">
        <v>8</v>
      </c>
      <c r="KU13641" s="4" t="s">
        <v>1108</v>
      </c>
      <c r="KV13641" s="4" t="s">
        <v>10</v>
      </c>
      <c r="KW13641" s="4" t="s">
        <v>10</v>
      </c>
      <c r="KX13641" s="4" t="s">
        <v>16</v>
      </c>
      <c r="KY13641" s="4" t="s">
        <v>8</v>
      </c>
      <c r="KZ13641" s="4" t="s">
        <v>1108</v>
      </c>
      <c r="LA13641" s="4" t="s">
        <v>10</v>
      </c>
      <c r="LB13641" s="4" t="s">
        <v>10</v>
      </c>
      <c r="LC13641" s="4" t="s">
        <v>16</v>
      </c>
      <c r="LD13641" s="4" t="s">
        <v>8</v>
      </c>
      <c r="LE13641" s="4" t="s">
        <v>1108</v>
      </c>
      <c r="LF13641" s="4" t="s">
        <v>10</v>
      </c>
      <c r="LG13641" s="4" t="s">
        <v>10</v>
      </c>
      <c r="LH13641" s="4" t="s">
        <v>16</v>
      </c>
      <c r="LI13641" s="4" t="s">
        <v>8</v>
      </c>
      <c r="LJ13641" s="4" t="s">
        <v>1108</v>
      </c>
      <c r="LK13641" s="4" t="s">
        <v>10</v>
      </c>
      <c r="LL13641" s="4" t="s">
        <v>10</v>
      </c>
      <c r="LM13641" s="4" t="s">
        <v>16</v>
      </c>
      <c r="LN13641" s="4" t="s">
        <v>8</v>
      </c>
      <c r="LO13641" s="4" t="s">
        <v>1108</v>
      </c>
      <c r="LP13641" s="4" t="s">
        <v>10</v>
      </c>
      <c r="LQ13641" s="4" t="s">
        <v>10</v>
      </c>
      <c r="LR13641" s="4" t="s">
        <v>16</v>
      </c>
      <c r="LS13641" s="4" t="s">
        <v>8</v>
      </c>
      <c r="LT13641" s="4" t="s">
        <v>1108</v>
      </c>
      <c r="LU13641" s="4" t="s">
        <v>10</v>
      </c>
      <c r="LV13641" s="4" t="s">
        <v>10</v>
      </c>
      <c r="LW13641" s="4" t="s">
        <v>16</v>
      </c>
      <c r="LX13641" s="4" t="s">
        <v>8</v>
      </c>
      <c r="LY13641" s="4" t="s">
        <v>1108</v>
      </c>
      <c r="LZ13641" s="4" t="s">
        <v>10</v>
      </c>
      <c r="MA13641" s="4" t="s">
        <v>10</v>
      </c>
      <c r="MB13641" s="4" t="s">
        <v>16</v>
      </c>
      <c r="MC13641" s="4" t="s">
        <v>8</v>
      </c>
      <c r="MD13641" s="4" t="s">
        <v>1108</v>
      </c>
      <c r="ME13641" s="4" t="s">
        <v>10</v>
      </c>
      <c r="MF13641" s="4" t="s">
        <v>10</v>
      </c>
      <c r="MG13641" s="4" t="s">
        <v>16</v>
      </c>
      <c r="MH13641" s="4" t="s">
        <v>8</v>
      </c>
      <c r="MI13641" s="4" t="s">
        <v>1108</v>
      </c>
      <c r="MJ13641" s="4" t="s">
        <v>10</v>
      </c>
      <c r="MK13641" s="4" t="s">
        <v>10</v>
      </c>
      <c r="ML13641" s="4" t="s">
        <v>16</v>
      </c>
      <c r="MM13641" s="4" t="s">
        <v>8</v>
      </c>
      <c r="MN13641" s="4" t="s">
        <v>1108</v>
      </c>
      <c r="MO13641" s="4" t="s">
        <v>10</v>
      </c>
      <c r="MP13641" s="4" t="s">
        <v>10</v>
      </c>
      <c r="MQ13641" s="4" t="s">
        <v>16</v>
      </c>
      <c r="MR13641" s="4" t="s">
        <v>8</v>
      </c>
      <c r="MS13641" s="4" t="s">
        <v>1108</v>
      </c>
      <c r="MT13641" s="4" t="s">
        <v>10</v>
      </c>
      <c r="MU13641" s="4" t="s">
        <v>10</v>
      </c>
      <c r="MV13641" s="4" t="s">
        <v>16</v>
      </c>
      <c r="MW13641" s="4" t="s">
        <v>8</v>
      </c>
      <c r="MX13641" s="4" t="s">
        <v>1108</v>
      </c>
      <c r="MY13641" s="4" t="s">
        <v>10</v>
      </c>
      <c r="MZ13641" s="4" t="s">
        <v>10</v>
      </c>
      <c r="NA13641" s="4" t="s">
        <v>16</v>
      </c>
      <c r="NB13641" s="4" t="s">
        <v>8</v>
      </c>
      <c r="NC13641" s="4" t="s">
        <v>1108</v>
      </c>
      <c r="ND13641" s="4" t="s">
        <v>10</v>
      </c>
      <c r="NE13641" s="4" t="s">
        <v>10</v>
      </c>
      <c r="NF13641" s="4" t="s">
        <v>16</v>
      </c>
      <c r="NG13641" s="4" t="s">
        <v>8</v>
      </c>
      <c r="NH13641" s="4" t="s">
        <v>1108</v>
      </c>
      <c r="NI13641" s="4" t="s">
        <v>10</v>
      </c>
      <c r="NJ13641" s="4" t="s">
        <v>10</v>
      </c>
      <c r="NK13641" s="4" t="s">
        <v>16</v>
      </c>
      <c r="NL13641" s="4" t="s">
        <v>8</v>
      </c>
      <c r="NM13641" s="4" t="s">
        <v>1108</v>
      </c>
      <c r="NN13641" s="4" t="s">
        <v>10</v>
      </c>
      <c r="NO13641" s="4" t="s">
        <v>10</v>
      </c>
      <c r="NP13641" s="4" t="s">
        <v>16</v>
      </c>
      <c r="NQ13641" s="4" t="s">
        <v>8</v>
      </c>
      <c r="NR13641" s="4" t="s">
        <v>1108</v>
      </c>
      <c r="NS13641" s="4" t="s">
        <v>10</v>
      </c>
      <c r="NT13641" s="4" t="s">
        <v>10</v>
      </c>
      <c r="NU13641" s="4" t="s">
        <v>16</v>
      </c>
      <c r="NV13641" s="4" t="s">
        <v>8</v>
      </c>
      <c r="NW13641" s="4" t="s">
        <v>1108</v>
      </c>
      <c r="NX13641" s="4" t="s">
        <v>10</v>
      </c>
      <c r="NY13641" s="4" t="s">
        <v>10</v>
      </c>
      <c r="NZ13641" s="4" t="s">
        <v>16</v>
      </c>
      <c r="OA13641" s="4" t="s">
        <v>8</v>
      </c>
      <c r="OB13641" s="4" t="s">
        <v>1108</v>
      </c>
      <c r="OC13641" s="4" t="s">
        <v>10</v>
      </c>
      <c r="OD13641" s="4" t="s">
        <v>10</v>
      </c>
      <c r="OE13641" s="4" t="s">
        <v>16</v>
      </c>
      <c r="OF13641" s="4" t="s">
        <v>8</v>
      </c>
      <c r="OG13641" s="4" t="s">
        <v>1108</v>
      </c>
      <c r="OH13641" s="4" t="s">
        <v>10</v>
      </c>
      <c r="OI13641" s="4" t="s">
        <v>10</v>
      </c>
      <c r="OJ13641" s="4" t="s">
        <v>16</v>
      </c>
      <c r="OK13641" s="4" t="s">
        <v>8</v>
      </c>
      <c r="OL13641" s="4" t="s">
        <v>1108</v>
      </c>
      <c r="OM13641" s="4" t="s">
        <v>10</v>
      </c>
      <c r="ON13641" s="4" t="s">
        <v>10</v>
      </c>
      <c r="OO13641" s="4" t="s">
        <v>16</v>
      </c>
      <c r="OP13641" s="4" t="s">
        <v>8</v>
      </c>
      <c r="OQ13641" s="4" t="s">
        <v>1108</v>
      </c>
      <c r="OR13641" s="4" t="s">
        <v>10</v>
      </c>
      <c r="OS13641" s="4" t="s">
        <v>10</v>
      </c>
      <c r="OT13641" s="4" t="s">
        <v>16</v>
      </c>
      <c r="OU13641" s="4" t="s">
        <v>8</v>
      </c>
      <c r="OV13641" s="4" t="s">
        <v>1108</v>
      </c>
      <c r="OW13641" s="4" t="s">
        <v>10</v>
      </c>
      <c r="OX13641" s="4" t="s">
        <v>10</v>
      </c>
      <c r="OY13641" s="4" t="s">
        <v>16</v>
      </c>
      <c r="OZ13641" s="4" t="s">
        <v>8</v>
      </c>
      <c r="PA13641" s="4" t="s">
        <v>1108</v>
      </c>
    </row>
    <row r="13642" spans="1:22">
      <c r="A13642" t="n">
        <v>128736</v>
      </c>
      <c r="B13642" s="95" t="n">
        <v>257</v>
      </c>
      <c r="C13642" s="7" t="n">
        <v>7</v>
      </c>
      <c r="D13642" s="7" t="n">
        <v>65533</v>
      </c>
      <c r="E13642" s="7" t="n">
        <v>60890</v>
      </c>
      <c r="F13642" s="7" t="s">
        <v>20</v>
      </c>
      <c r="G13642" s="7" t="n">
        <f t="normal" ca="1">32-LENB(INDIRECT(ADDRESS(13642,6)))</f>
        <v>0</v>
      </c>
      <c r="H13642" s="7" t="n">
        <v>7</v>
      </c>
      <c r="I13642" s="7" t="n">
        <v>65533</v>
      </c>
      <c r="J13642" s="7" t="n">
        <v>60891</v>
      </c>
      <c r="K13642" s="7" t="s">
        <v>20</v>
      </c>
      <c r="L13642" s="7" t="n">
        <f t="normal" ca="1">32-LENB(INDIRECT(ADDRESS(13642,11)))</f>
        <v>0</v>
      </c>
      <c r="M13642" s="7" t="n">
        <v>7</v>
      </c>
      <c r="N13642" s="7" t="n">
        <v>65533</v>
      </c>
      <c r="O13642" s="7" t="n">
        <v>60892</v>
      </c>
      <c r="P13642" s="7" t="s">
        <v>20</v>
      </c>
      <c r="Q13642" s="7" t="n">
        <f t="normal" ca="1">32-LENB(INDIRECT(ADDRESS(13642,16)))</f>
        <v>0</v>
      </c>
      <c r="R13642" s="7" t="n">
        <v>7</v>
      </c>
      <c r="S13642" s="7" t="n">
        <v>65533</v>
      </c>
      <c r="T13642" s="7" t="n">
        <v>60893</v>
      </c>
      <c r="U13642" s="7" t="s">
        <v>20</v>
      </c>
      <c r="V13642" s="7" t="n">
        <f t="normal" ca="1">32-LENB(INDIRECT(ADDRESS(13642,21)))</f>
        <v>0</v>
      </c>
      <c r="W13642" s="7" t="n">
        <v>7</v>
      </c>
      <c r="X13642" s="7" t="n">
        <v>65533</v>
      </c>
      <c r="Y13642" s="7" t="n">
        <v>60894</v>
      </c>
      <c r="Z13642" s="7" t="s">
        <v>20</v>
      </c>
      <c r="AA13642" s="7" t="n">
        <f t="normal" ca="1">32-LENB(INDIRECT(ADDRESS(13642,26)))</f>
        <v>0</v>
      </c>
      <c r="AB13642" s="7" t="n">
        <v>7</v>
      </c>
      <c r="AC13642" s="7" t="n">
        <v>65533</v>
      </c>
      <c r="AD13642" s="7" t="n">
        <v>60895</v>
      </c>
      <c r="AE13642" s="7" t="s">
        <v>20</v>
      </c>
      <c r="AF13642" s="7" t="n">
        <f t="normal" ca="1">32-LENB(INDIRECT(ADDRESS(13642,31)))</f>
        <v>0</v>
      </c>
      <c r="AG13642" s="7" t="n">
        <v>7</v>
      </c>
      <c r="AH13642" s="7" t="n">
        <v>65533</v>
      </c>
      <c r="AI13642" s="7" t="n">
        <v>60896</v>
      </c>
      <c r="AJ13642" s="7" t="s">
        <v>20</v>
      </c>
      <c r="AK13642" s="7" t="n">
        <f t="normal" ca="1">32-LENB(INDIRECT(ADDRESS(13642,36)))</f>
        <v>0</v>
      </c>
      <c r="AL13642" s="7" t="n">
        <v>7</v>
      </c>
      <c r="AM13642" s="7" t="n">
        <v>65533</v>
      </c>
      <c r="AN13642" s="7" t="n">
        <v>60897</v>
      </c>
      <c r="AO13642" s="7" t="s">
        <v>20</v>
      </c>
      <c r="AP13642" s="7" t="n">
        <f t="normal" ca="1">32-LENB(INDIRECT(ADDRESS(13642,41)))</f>
        <v>0</v>
      </c>
      <c r="AQ13642" s="7" t="n">
        <v>7</v>
      </c>
      <c r="AR13642" s="7" t="n">
        <v>65533</v>
      </c>
      <c r="AS13642" s="7" t="n">
        <v>60898</v>
      </c>
      <c r="AT13642" s="7" t="s">
        <v>20</v>
      </c>
      <c r="AU13642" s="7" t="n">
        <f t="normal" ca="1">32-LENB(INDIRECT(ADDRESS(13642,46)))</f>
        <v>0</v>
      </c>
      <c r="AV13642" s="7" t="n">
        <v>7</v>
      </c>
      <c r="AW13642" s="7" t="n">
        <v>65533</v>
      </c>
      <c r="AX13642" s="7" t="n">
        <v>60899</v>
      </c>
      <c r="AY13642" s="7" t="s">
        <v>20</v>
      </c>
      <c r="AZ13642" s="7" t="n">
        <f t="normal" ca="1">32-LENB(INDIRECT(ADDRESS(13642,51)))</f>
        <v>0</v>
      </c>
      <c r="BA13642" s="7" t="n">
        <v>7</v>
      </c>
      <c r="BB13642" s="7" t="n">
        <v>65533</v>
      </c>
      <c r="BC13642" s="7" t="n">
        <v>60900</v>
      </c>
      <c r="BD13642" s="7" t="s">
        <v>20</v>
      </c>
      <c r="BE13642" s="7" t="n">
        <f t="normal" ca="1">32-LENB(INDIRECT(ADDRESS(13642,56)))</f>
        <v>0</v>
      </c>
      <c r="BF13642" s="7" t="n">
        <v>7</v>
      </c>
      <c r="BG13642" s="7" t="n">
        <v>65533</v>
      </c>
      <c r="BH13642" s="7" t="n">
        <v>60901</v>
      </c>
      <c r="BI13642" s="7" t="s">
        <v>20</v>
      </c>
      <c r="BJ13642" s="7" t="n">
        <f t="normal" ca="1">32-LENB(INDIRECT(ADDRESS(13642,61)))</f>
        <v>0</v>
      </c>
      <c r="BK13642" s="7" t="n">
        <v>7</v>
      </c>
      <c r="BL13642" s="7" t="n">
        <v>65533</v>
      </c>
      <c r="BM13642" s="7" t="n">
        <v>60902</v>
      </c>
      <c r="BN13642" s="7" t="s">
        <v>20</v>
      </c>
      <c r="BO13642" s="7" t="n">
        <f t="normal" ca="1">32-LENB(INDIRECT(ADDRESS(13642,66)))</f>
        <v>0</v>
      </c>
      <c r="BP13642" s="7" t="n">
        <v>7</v>
      </c>
      <c r="BQ13642" s="7" t="n">
        <v>65533</v>
      </c>
      <c r="BR13642" s="7" t="n">
        <v>60903</v>
      </c>
      <c r="BS13642" s="7" t="s">
        <v>20</v>
      </c>
      <c r="BT13642" s="7" t="n">
        <f t="normal" ca="1">32-LENB(INDIRECT(ADDRESS(13642,71)))</f>
        <v>0</v>
      </c>
      <c r="BU13642" s="7" t="n">
        <v>7</v>
      </c>
      <c r="BV13642" s="7" t="n">
        <v>65533</v>
      </c>
      <c r="BW13642" s="7" t="n">
        <v>60904</v>
      </c>
      <c r="BX13642" s="7" t="s">
        <v>20</v>
      </c>
      <c r="BY13642" s="7" t="n">
        <f t="normal" ca="1">32-LENB(INDIRECT(ADDRESS(13642,76)))</f>
        <v>0</v>
      </c>
      <c r="BZ13642" s="7" t="n">
        <v>7</v>
      </c>
      <c r="CA13642" s="7" t="n">
        <v>65533</v>
      </c>
      <c r="CB13642" s="7" t="n">
        <v>60905</v>
      </c>
      <c r="CC13642" s="7" t="s">
        <v>20</v>
      </c>
      <c r="CD13642" s="7" t="n">
        <f t="normal" ca="1">32-LENB(INDIRECT(ADDRESS(13642,81)))</f>
        <v>0</v>
      </c>
      <c r="CE13642" s="7" t="n">
        <v>7</v>
      </c>
      <c r="CF13642" s="7" t="n">
        <v>65533</v>
      </c>
      <c r="CG13642" s="7" t="n">
        <v>60906</v>
      </c>
      <c r="CH13642" s="7" t="s">
        <v>20</v>
      </c>
      <c r="CI13642" s="7" t="n">
        <f t="normal" ca="1">32-LENB(INDIRECT(ADDRESS(13642,86)))</f>
        <v>0</v>
      </c>
      <c r="CJ13642" s="7" t="n">
        <v>7</v>
      </c>
      <c r="CK13642" s="7" t="n">
        <v>65533</v>
      </c>
      <c r="CL13642" s="7" t="n">
        <v>60907</v>
      </c>
      <c r="CM13642" s="7" t="s">
        <v>20</v>
      </c>
      <c r="CN13642" s="7" t="n">
        <f t="normal" ca="1">32-LENB(INDIRECT(ADDRESS(13642,91)))</f>
        <v>0</v>
      </c>
      <c r="CO13642" s="7" t="n">
        <v>7</v>
      </c>
      <c r="CP13642" s="7" t="n">
        <v>65533</v>
      </c>
      <c r="CQ13642" s="7" t="n">
        <v>60908</v>
      </c>
      <c r="CR13642" s="7" t="s">
        <v>20</v>
      </c>
      <c r="CS13642" s="7" t="n">
        <f t="normal" ca="1">32-LENB(INDIRECT(ADDRESS(13642,96)))</f>
        <v>0</v>
      </c>
      <c r="CT13642" s="7" t="n">
        <v>7</v>
      </c>
      <c r="CU13642" s="7" t="n">
        <v>65533</v>
      </c>
      <c r="CV13642" s="7" t="n">
        <v>60909</v>
      </c>
      <c r="CW13642" s="7" t="s">
        <v>20</v>
      </c>
      <c r="CX13642" s="7" t="n">
        <f t="normal" ca="1">32-LENB(INDIRECT(ADDRESS(13642,101)))</f>
        <v>0</v>
      </c>
      <c r="CY13642" s="7" t="n">
        <v>7</v>
      </c>
      <c r="CZ13642" s="7" t="n">
        <v>65533</v>
      </c>
      <c r="DA13642" s="7" t="n">
        <v>60910</v>
      </c>
      <c r="DB13642" s="7" t="s">
        <v>20</v>
      </c>
      <c r="DC13642" s="7" t="n">
        <f t="normal" ca="1">32-LENB(INDIRECT(ADDRESS(13642,106)))</f>
        <v>0</v>
      </c>
      <c r="DD13642" s="7" t="n">
        <v>7</v>
      </c>
      <c r="DE13642" s="7" t="n">
        <v>65533</v>
      </c>
      <c r="DF13642" s="7" t="n">
        <v>60911</v>
      </c>
      <c r="DG13642" s="7" t="s">
        <v>20</v>
      </c>
      <c r="DH13642" s="7" t="n">
        <f t="normal" ca="1">32-LENB(INDIRECT(ADDRESS(13642,111)))</f>
        <v>0</v>
      </c>
      <c r="DI13642" s="7" t="n">
        <v>7</v>
      </c>
      <c r="DJ13642" s="7" t="n">
        <v>65533</v>
      </c>
      <c r="DK13642" s="7" t="n">
        <v>60912</v>
      </c>
      <c r="DL13642" s="7" t="s">
        <v>20</v>
      </c>
      <c r="DM13642" s="7" t="n">
        <f t="normal" ca="1">32-LENB(INDIRECT(ADDRESS(13642,116)))</f>
        <v>0</v>
      </c>
      <c r="DN13642" s="7" t="n">
        <v>7</v>
      </c>
      <c r="DO13642" s="7" t="n">
        <v>65533</v>
      </c>
      <c r="DP13642" s="7" t="n">
        <v>60913</v>
      </c>
      <c r="DQ13642" s="7" t="s">
        <v>20</v>
      </c>
      <c r="DR13642" s="7" t="n">
        <f t="normal" ca="1">32-LENB(INDIRECT(ADDRESS(13642,121)))</f>
        <v>0</v>
      </c>
      <c r="DS13642" s="7" t="n">
        <v>7</v>
      </c>
      <c r="DT13642" s="7" t="n">
        <v>65533</v>
      </c>
      <c r="DU13642" s="7" t="n">
        <v>60914</v>
      </c>
      <c r="DV13642" s="7" t="s">
        <v>20</v>
      </c>
      <c r="DW13642" s="7" t="n">
        <f t="normal" ca="1">32-LENB(INDIRECT(ADDRESS(13642,126)))</f>
        <v>0</v>
      </c>
      <c r="DX13642" s="7" t="n">
        <v>7</v>
      </c>
      <c r="DY13642" s="7" t="n">
        <v>65533</v>
      </c>
      <c r="DZ13642" s="7" t="n">
        <v>60915</v>
      </c>
      <c r="EA13642" s="7" t="s">
        <v>20</v>
      </c>
      <c r="EB13642" s="7" t="n">
        <f t="normal" ca="1">32-LENB(INDIRECT(ADDRESS(13642,131)))</f>
        <v>0</v>
      </c>
      <c r="EC13642" s="7" t="n">
        <v>7</v>
      </c>
      <c r="ED13642" s="7" t="n">
        <v>65533</v>
      </c>
      <c r="EE13642" s="7" t="n">
        <v>60916</v>
      </c>
      <c r="EF13642" s="7" t="s">
        <v>20</v>
      </c>
      <c r="EG13642" s="7" t="n">
        <f t="normal" ca="1">32-LENB(INDIRECT(ADDRESS(13642,136)))</f>
        <v>0</v>
      </c>
      <c r="EH13642" s="7" t="n">
        <v>7</v>
      </c>
      <c r="EI13642" s="7" t="n">
        <v>65533</v>
      </c>
      <c r="EJ13642" s="7" t="n">
        <v>60917</v>
      </c>
      <c r="EK13642" s="7" t="s">
        <v>20</v>
      </c>
      <c r="EL13642" s="7" t="n">
        <f t="normal" ca="1">32-LENB(INDIRECT(ADDRESS(13642,141)))</f>
        <v>0</v>
      </c>
      <c r="EM13642" s="7" t="n">
        <v>7</v>
      </c>
      <c r="EN13642" s="7" t="n">
        <v>65533</v>
      </c>
      <c r="EO13642" s="7" t="n">
        <v>60918</v>
      </c>
      <c r="EP13642" s="7" t="s">
        <v>20</v>
      </c>
      <c r="EQ13642" s="7" t="n">
        <f t="normal" ca="1">32-LENB(INDIRECT(ADDRESS(13642,146)))</f>
        <v>0</v>
      </c>
      <c r="ER13642" s="7" t="n">
        <v>7</v>
      </c>
      <c r="ES13642" s="7" t="n">
        <v>65533</v>
      </c>
      <c r="ET13642" s="7" t="n">
        <v>60919</v>
      </c>
      <c r="EU13642" s="7" t="s">
        <v>20</v>
      </c>
      <c r="EV13642" s="7" t="n">
        <f t="normal" ca="1">32-LENB(INDIRECT(ADDRESS(13642,151)))</f>
        <v>0</v>
      </c>
      <c r="EW13642" s="7" t="n">
        <v>7</v>
      </c>
      <c r="EX13642" s="7" t="n">
        <v>65533</v>
      </c>
      <c r="EY13642" s="7" t="n">
        <v>60920</v>
      </c>
      <c r="EZ13642" s="7" t="s">
        <v>20</v>
      </c>
      <c r="FA13642" s="7" t="n">
        <f t="normal" ca="1">32-LENB(INDIRECT(ADDRESS(13642,156)))</f>
        <v>0</v>
      </c>
      <c r="FB13642" s="7" t="n">
        <v>7</v>
      </c>
      <c r="FC13642" s="7" t="n">
        <v>65533</v>
      </c>
      <c r="FD13642" s="7" t="n">
        <v>60921</v>
      </c>
      <c r="FE13642" s="7" t="s">
        <v>20</v>
      </c>
      <c r="FF13642" s="7" t="n">
        <f t="normal" ca="1">32-LENB(INDIRECT(ADDRESS(13642,161)))</f>
        <v>0</v>
      </c>
      <c r="FG13642" s="7" t="n">
        <v>7</v>
      </c>
      <c r="FH13642" s="7" t="n">
        <v>65533</v>
      </c>
      <c r="FI13642" s="7" t="n">
        <v>60922</v>
      </c>
      <c r="FJ13642" s="7" t="s">
        <v>20</v>
      </c>
      <c r="FK13642" s="7" t="n">
        <f t="normal" ca="1">32-LENB(INDIRECT(ADDRESS(13642,166)))</f>
        <v>0</v>
      </c>
      <c r="FL13642" s="7" t="n">
        <v>7</v>
      </c>
      <c r="FM13642" s="7" t="n">
        <v>65533</v>
      </c>
      <c r="FN13642" s="7" t="n">
        <v>60923</v>
      </c>
      <c r="FO13642" s="7" t="s">
        <v>20</v>
      </c>
      <c r="FP13642" s="7" t="n">
        <f t="normal" ca="1">32-LENB(INDIRECT(ADDRESS(13642,171)))</f>
        <v>0</v>
      </c>
      <c r="FQ13642" s="7" t="n">
        <v>7</v>
      </c>
      <c r="FR13642" s="7" t="n">
        <v>65533</v>
      </c>
      <c r="FS13642" s="7" t="n">
        <v>60924</v>
      </c>
      <c r="FT13642" s="7" t="s">
        <v>20</v>
      </c>
      <c r="FU13642" s="7" t="n">
        <f t="normal" ca="1">32-LENB(INDIRECT(ADDRESS(13642,176)))</f>
        <v>0</v>
      </c>
      <c r="FV13642" s="7" t="n">
        <v>7</v>
      </c>
      <c r="FW13642" s="7" t="n">
        <v>65533</v>
      </c>
      <c r="FX13642" s="7" t="n">
        <v>60925</v>
      </c>
      <c r="FY13642" s="7" t="s">
        <v>20</v>
      </c>
      <c r="FZ13642" s="7" t="n">
        <f t="normal" ca="1">32-LENB(INDIRECT(ADDRESS(13642,181)))</f>
        <v>0</v>
      </c>
      <c r="GA13642" s="7" t="n">
        <v>7</v>
      </c>
      <c r="GB13642" s="7" t="n">
        <v>65533</v>
      </c>
      <c r="GC13642" s="7" t="n">
        <v>60926</v>
      </c>
      <c r="GD13642" s="7" t="s">
        <v>20</v>
      </c>
      <c r="GE13642" s="7" t="n">
        <f t="normal" ca="1">32-LENB(INDIRECT(ADDRESS(13642,186)))</f>
        <v>0</v>
      </c>
      <c r="GF13642" s="7" t="n">
        <v>7</v>
      </c>
      <c r="GG13642" s="7" t="n">
        <v>65533</v>
      </c>
      <c r="GH13642" s="7" t="n">
        <v>60927</v>
      </c>
      <c r="GI13642" s="7" t="s">
        <v>20</v>
      </c>
      <c r="GJ13642" s="7" t="n">
        <f t="normal" ca="1">32-LENB(INDIRECT(ADDRESS(13642,191)))</f>
        <v>0</v>
      </c>
      <c r="GK13642" s="7" t="n">
        <v>7</v>
      </c>
      <c r="GL13642" s="7" t="n">
        <v>65533</v>
      </c>
      <c r="GM13642" s="7" t="n">
        <v>60928</v>
      </c>
      <c r="GN13642" s="7" t="s">
        <v>20</v>
      </c>
      <c r="GO13642" s="7" t="n">
        <f t="normal" ca="1">32-LENB(INDIRECT(ADDRESS(13642,196)))</f>
        <v>0</v>
      </c>
      <c r="GP13642" s="7" t="n">
        <v>7</v>
      </c>
      <c r="GQ13642" s="7" t="n">
        <v>65533</v>
      </c>
      <c r="GR13642" s="7" t="n">
        <v>60929</v>
      </c>
      <c r="GS13642" s="7" t="s">
        <v>20</v>
      </c>
      <c r="GT13642" s="7" t="n">
        <f t="normal" ca="1">32-LENB(INDIRECT(ADDRESS(13642,201)))</f>
        <v>0</v>
      </c>
      <c r="GU13642" s="7" t="n">
        <v>7</v>
      </c>
      <c r="GV13642" s="7" t="n">
        <v>65533</v>
      </c>
      <c r="GW13642" s="7" t="n">
        <v>60930</v>
      </c>
      <c r="GX13642" s="7" t="s">
        <v>20</v>
      </c>
      <c r="GY13642" s="7" t="n">
        <f t="normal" ca="1">32-LENB(INDIRECT(ADDRESS(13642,206)))</f>
        <v>0</v>
      </c>
      <c r="GZ13642" s="7" t="n">
        <v>7</v>
      </c>
      <c r="HA13642" s="7" t="n">
        <v>65533</v>
      </c>
      <c r="HB13642" s="7" t="n">
        <v>60931</v>
      </c>
      <c r="HC13642" s="7" t="s">
        <v>20</v>
      </c>
      <c r="HD13642" s="7" t="n">
        <f t="normal" ca="1">32-LENB(INDIRECT(ADDRESS(13642,211)))</f>
        <v>0</v>
      </c>
      <c r="HE13642" s="7" t="n">
        <v>7</v>
      </c>
      <c r="HF13642" s="7" t="n">
        <v>65533</v>
      </c>
      <c r="HG13642" s="7" t="n">
        <v>60932</v>
      </c>
      <c r="HH13642" s="7" t="s">
        <v>20</v>
      </c>
      <c r="HI13642" s="7" t="n">
        <f t="normal" ca="1">32-LENB(INDIRECT(ADDRESS(13642,216)))</f>
        <v>0</v>
      </c>
      <c r="HJ13642" s="7" t="n">
        <v>7</v>
      </c>
      <c r="HK13642" s="7" t="n">
        <v>65533</v>
      </c>
      <c r="HL13642" s="7" t="n">
        <v>60933</v>
      </c>
      <c r="HM13642" s="7" t="s">
        <v>20</v>
      </c>
      <c r="HN13642" s="7" t="n">
        <f t="normal" ca="1">32-LENB(INDIRECT(ADDRESS(13642,221)))</f>
        <v>0</v>
      </c>
      <c r="HO13642" s="7" t="n">
        <v>7</v>
      </c>
      <c r="HP13642" s="7" t="n">
        <v>65533</v>
      </c>
      <c r="HQ13642" s="7" t="n">
        <v>60934</v>
      </c>
      <c r="HR13642" s="7" t="s">
        <v>20</v>
      </c>
      <c r="HS13642" s="7" t="n">
        <f t="normal" ca="1">32-LENB(INDIRECT(ADDRESS(13642,226)))</f>
        <v>0</v>
      </c>
      <c r="HT13642" s="7" t="n">
        <v>7</v>
      </c>
      <c r="HU13642" s="7" t="n">
        <v>65533</v>
      </c>
      <c r="HV13642" s="7" t="n">
        <v>60935</v>
      </c>
      <c r="HW13642" s="7" t="s">
        <v>20</v>
      </c>
      <c r="HX13642" s="7" t="n">
        <f t="normal" ca="1">32-LENB(INDIRECT(ADDRESS(13642,231)))</f>
        <v>0</v>
      </c>
      <c r="HY13642" s="7" t="n">
        <v>7</v>
      </c>
      <c r="HZ13642" s="7" t="n">
        <v>65533</v>
      </c>
      <c r="IA13642" s="7" t="n">
        <v>60936</v>
      </c>
      <c r="IB13642" s="7" t="s">
        <v>20</v>
      </c>
      <c r="IC13642" s="7" t="n">
        <f t="normal" ca="1">32-LENB(INDIRECT(ADDRESS(13642,236)))</f>
        <v>0</v>
      </c>
      <c r="ID13642" s="7" t="n">
        <v>7</v>
      </c>
      <c r="IE13642" s="7" t="n">
        <v>65533</v>
      </c>
      <c r="IF13642" s="7" t="n">
        <v>60937</v>
      </c>
      <c r="IG13642" s="7" t="s">
        <v>20</v>
      </c>
      <c r="IH13642" s="7" t="n">
        <f t="normal" ca="1">32-LENB(INDIRECT(ADDRESS(13642,241)))</f>
        <v>0</v>
      </c>
      <c r="II13642" s="7" t="n">
        <v>7</v>
      </c>
      <c r="IJ13642" s="7" t="n">
        <v>65533</v>
      </c>
      <c r="IK13642" s="7" t="n">
        <v>60938</v>
      </c>
      <c r="IL13642" s="7" t="s">
        <v>20</v>
      </c>
      <c r="IM13642" s="7" t="n">
        <f t="normal" ca="1">32-LENB(INDIRECT(ADDRESS(13642,246)))</f>
        <v>0</v>
      </c>
      <c r="IN13642" s="7" t="n">
        <v>7</v>
      </c>
      <c r="IO13642" s="7" t="n">
        <v>65533</v>
      </c>
      <c r="IP13642" s="7" t="n">
        <v>60939</v>
      </c>
      <c r="IQ13642" s="7" t="s">
        <v>20</v>
      </c>
      <c r="IR13642" s="7" t="n">
        <f t="normal" ca="1">32-LENB(INDIRECT(ADDRESS(13642,251)))</f>
        <v>0</v>
      </c>
      <c r="IS13642" s="7" t="n">
        <v>7</v>
      </c>
      <c r="IT13642" s="7" t="n">
        <v>65533</v>
      </c>
      <c r="IU13642" s="7" t="n">
        <v>60940</v>
      </c>
      <c r="IV13642" s="7" t="s">
        <v>20</v>
      </c>
      <c r="IW13642" s="7" t="n">
        <f t="normal" ca="1">32-LENB(INDIRECT(ADDRESS(13642,256)))</f>
        <v>0</v>
      </c>
      <c r="IX13642" s="7" t="n">
        <v>7</v>
      </c>
      <c r="IY13642" s="7" t="n">
        <v>65533</v>
      </c>
      <c r="IZ13642" s="7" t="n">
        <v>60941</v>
      </c>
      <c r="JA13642" s="7" t="s">
        <v>20</v>
      </c>
      <c r="JB13642" s="7" t="n">
        <f t="normal" ca="1">32-LENB(INDIRECT(ADDRESS(13642,261)))</f>
        <v>0</v>
      </c>
      <c r="JC13642" s="7" t="n">
        <v>7</v>
      </c>
      <c r="JD13642" s="7" t="n">
        <v>65533</v>
      </c>
      <c r="JE13642" s="7" t="n">
        <v>60942</v>
      </c>
      <c r="JF13642" s="7" t="s">
        <v>20</v>
      </c>
      <c r="JG13642" s="7" t="n">
        <f t="normal" ca="1">32-LENB(INDIRECT(ADDRESS(13642,266)))</f>
        <v>0</v>
      </c>
      <c r="JH13642" s="7" t="n">
        <v>7</v>
      </c>
      <c r="JI13642" s="7" t="n">
        <v>65533</v>
      </c>
      <c r="JJ13642" s="7" t="n">
        <v>60943</v>
      </c>
      <c r="JK13642" s="7" t="s">
        <v>20</v>
      </c>
      <c r="JL13642" s="7" t="n">
        <f t="normal" ca="1">32-LENB(INDIRECT(ADDRESS(13642,271)))</f>
        <v>0</v>
      </c>
      <c r="JM13642" s="7" t="n">
        <v>7</v>
      </c>
      <c r="JN13642" s="7" t="n">
        <v>65533</v>
      </c>
      <c r="JO13642" s="7" t="n">
        <v>60944</v>
      </c>
      <c r="JP13642" s="7" t="s">
        <v>20</v>
      </c>
      <c r="JQ13642" s="7" t="n">
        <f t="normal" ca="1">32-LENB(INDIRECT(ADDRESS(13642,276)))</f>
        <v>0</v>
      </c>
      <c r="JR13642" s="7" t="n">
        <v>7</v>
      </c>
      <c r="JS13642" s="7" t="n">
        <v>65533</v>
      </c>
      <c r="JT13642" s="7" t="n">
        <v>60945</v>
      </c>
      <c r="JU13642" s="7" t="s">
        <v>20</v>
      </c>
      <c r="JV13642" s="7" t="n">
        <f t="normal" ca="1">32-LENB(INDIRECT(ADDRESS(13642,281)))</f>
        <v>0</v>
      </c>
      <c r="JW13642" s="7" t="n">
        <v>7</v>
      </c>
      <c r="JX13642" s="7" t="n">
        <v>65533</v>
      </c>
      <c r="JY13642" s="7" t="n">
        <v>60946</v>
      </c>
      <c r="JZ13642" s="7" t="s">
        <v>20</v>
      </c>
      <c r="KA13642" s="7" t="n">
        <f t="normal" ca="1">32-LENB(INDIRECT(ADDRESS(13642,286)))</f>
        <v>0</v>
      </c>
      <c r="KB13642" s="7" t="n">
        <v>4</v>
      </c>
      <c r="KC13642" s="7" t="n">
        <v>65533</v>
      </c>
      <c r="KD13642" s="7" t="n">
        <v>2004</v>
      </c>
      <c r="KE13642" s="7" t="s">
        <v>20</v>
      </c>
      <c r="KF13642" s="7" t="n">
        <f t="normal" ca="1">32-LENB(INDIRECT(ADDRESS(13642,291)))</f>
        <v>0</v>
      </c>
      <c r="KG13642" s="7" t="n">
        <v>7</v>
      </c>
      <c r="KH13642" s="7" t="n">
        <v>65533</v>
      </c>
      <c r="KI13642" s="7" t="n">
        <v>60947</v>
      </c>
      <c r="KJ13642" s="7" t="s">
        <v>20</v>
      </c>
      <c r="KK13642" s="7" t="n">
        <f t="normal" ca="1">32-LENB(INDIRECT(ADDRESS(13642,296)))</f>
        <v>0</v>
      </c>
      <c r="KL13642" s="7" t="n">
        <v>4</v>
      </c>
      <c r="KM13642" s="7" t="n">
        <v>65533</v>
      </c>
      <c r="KN13642" s="7" t="n">
        <v>2000</v>
      </c>
      <c r="KO13642" s="7" t="s">
        <v>20</v>
      </c>
      <c r="KP13642" s="7" t="n">
        <f t="normal" ca="1">32-LENB(INDIRECT(ADDRESS(13642,301)))</f>
        <v>0</v>
      </c>
      <c r="KQ13642" s="7" t="n">
        <v>7</v>
      </c>
      <c r="KR13642" s="7" t="n">
        <v>65533</v>
      </c>
      <c r="KS13642" s="7" t="n">
        <v>60948</v>
      </c>
      <c r="KT13642" s="7" t="s">
        <v>20</v>
      </c>
      <c r="KU13642" s="7" t="n">
        <f t="normal" ca="1">32-LENB(INDIRECT(ADDRESS(13642,306)))</f>
        <v>0</v>
      </c>
      <c r="KV13642" s="7" t="n">
        <v>7</v>
      </c>
      <c r="KW13642" s="7" t="n">
        <v>65533</v>
      </c>
      <c r="KX13642" s="7" t="n">
        <v>60949</v>
      </c>
      <c r="KY13642" s="7" t="s">
        <v>20</v>
      </c>
      <c r="KZ13642" s="7" t="n">
        <f t="normal" ca="1">32-LENB(INDIRECT(ADDRESS(13642,311)))</f>
        <v>0</v>
      </c>
      <c r="LA13642" s="7" t="n">
        <v>7</v>
      </c>
      <c r="LB13642" s="7" t="n">
        <v>65533</v>
      </c>
      <c r="LC13642" s="7" t="n">
        <v>60950</v>
      </c>
      <c r="LD13642" s="7" t="s">
        <v>20</v>
      </c>
      <c r="LE13642" s="7" t="n">
        <f t="normal" ca="1">32-LENB(INDIRECT(ADDRESS(13642,316)))</f>
        <v>0</v>
      </c>
      <c r="LF13642" s="7" t="n">
        <v>7</v>
      </c>
      <c r="LG13642" s="7" t="n">
        <v>65533</v>
      </c>
      <c r="LH13642" s="7" t="n">
        <v>60951</v>
      </c>
      <c r="LI13642" s="7" t="s">
        <v>20</v>
      </c>
      <c r="LJ13642" s="7" t="n">
        <f t="normal" ca="1">32-LENB(INDIRECT(ADDRESS(13642,321)))</f>
        <v>0</v>
      </c>
      <c r="LK13642" s="7" t="n">
        <v>7</v>
      </c>
      <c r="LL13642" s="7" t="n">
        <v>65533</v>
      </c>
      <c r="LM13642" s="7" t="n">
        <v>60952</v>
      </c>
      <c r="LN13642" s="7" t="s">
        <v>20</v>
      </c>
      <c r="LO13642" s="7" t="n">
        <f t="normal" ca="1">32-LENB(INDIRECT(ADDRESS(13642,326)))</f>
        <v>0</v>
      </c>
      <c r="LP13642" s="7" t="n">
        <v>7</v>
      </c>
      <c r="LQ13642" s="7" t="n">
        <v>65533</v>
      </c>
      <c r="LR13642" s="7" t="n">
        <v>60953</v>
      </c>
      <c r="LS13642" s="7" t="s">
        <v>20</v>
      </c>
      <c r="LT13642" s="7" t="n">
        <f t="normal" ca="1">32-LENB(INDIRECT(ADDRESS(13642,331)))</f>
        <v>0</v>
      </c>
      <c r="LU13642" s="7" t="n">
        <v>7</v>
      </c>
      <c r="LV13642" s="7" t="n">
        <v>65533</v>
      </c>
      <c r="LW13642" s="7" t="n">
        <v>60954</v>
      </c>
      <c r="LX13642" s="7" t="s">
        <v>20</v>
      </c>
      <c r="LY13642" s="7" t="n">
        <f t="normal" ca="1">32-LENB(INDIRECT(ADDRESS(13642,336)))</f>
        <v>0</v>
      </c>
      <c r="LZ13642" s="7" t="n">
        <v>7</v>
      </c>
      <c r="MA13642" s="7" t="n">
        <v>65533</v>
      </c>
      <c r="MB13642" s="7" t="n">
        <v>60955</v>
      </c>
      <c r="MC13642" s="7" t="s">
        <v>20</v>
      </c>
      <c r="MD13642" s="7" t="n">
        <f t="normal" ca="1">32-LENB(INDIRECT(ADDRESS(13642,341)))</f>
        <v>0</v>
      </c>
      <c r="ME13642" s="7" t="n">
        <v>7</v>
      </c>
      <c r="MF13642" s="7" t="n">
        <v>65533</v>
      </c>
      <c r="MG13642" s="7" t="n">
        <v>60956</v>
      </c>
      <c r="MH13642" s="7" t="s">
        <v>20</v>
      </c>
      <c r="MI13642" s="7" t="n">
        <f t="normal" ca="1">32-LENB(INDIRECT(ADDRESS(13642,346)))</f>
        <v>0</v>
      </c>
      <c r="MJ13642" s="7" t="n">
        <v>7</v>
      </c>
      <c r="MK13642" s="7" t="n">
        <v>65533</v>
      </c>
      <c r="ML13642" s="7" t="n">
        <v>60957</v>
      </c>
      <c r="MM13642" s="7" t="s">
        <v>20</v>
      </c>
      <c r="MN13642" s="7" t="n">
        <f t="normal" ca="1">32-LENB(INDIRECT(ADDRESS(13642,351)))</f>
        <v>0</v>
      </c>
      <c r="MO13642" s="7" t="n">
        <v>7</v>
      </c>
      <c r="MP13642" s="7" t="n">
        <v>65533</v>
      </c>
      <c r="MQ13642" s="7" t="n">
        <v>60958</v>
      </c>
      <c r="MR13642" s="7" t="s">
        <v>20</v>
      </c>
      <c r="MS13642" s="7" t="n">
        <f t="normal" ca="1">32-LENB(INDIRECT(ADDRESS(13642,356)))</f>
        <v>0</v>
      </c>
      <c r="MT13642" s="7" t="n">
        <v>7</v>
      </c>
      <c r="MU13642" s="7" t="n">
        <v>65533</v>
      </c>
      <c r="MV13642" s="7" t="n">
        <v>60959</v>
      </c>
      <c r="MW13642" s="7" t="s">
        <v>20</v>
      </c>
      <c r="MX13642" s="7" t="n">
        <f t="normal" ca="1">32-LENB(INDIRECT(ADDRESS(13642,361)))</f>
        <v>0</v>
      </c>
      <c r="MY13642" s="7" t="n">
        <v>7</v>
      </c>
      <c r="MZ13642" s="7" t="n">
        <v>65533</v>
      </c>
      <c r="NA13642" s="7" t="n">
        <v>60960</v>
      </c>
      <c r="NB13642" s="7" t="s">
        <v>20</v>
      </c>
      <c r="NC13642" s="7" t="n">
        <f t="normal" ca="1">32-LENB(INDIRECT(ADDRESS(13642,366)))</f>
        <v>0</v>
      </c>
      <c r="ND13642" s="7" t="n">
        <v>7</v>
      </c>
      <c r="NE13642" s="7" t="n">
        <v>65533</v>
      </c>
      <c r="NF13642" s="7" t="n">
        <v>60961</v>
      </c>
      <c r="NG13642" s="7" t="s">
        <v>20</v>
      </c>
      <c r="NH13642" s="7" t="n">
        <f t="normal" ca="1">32-LENB(INDIRECT(ADDRESS(13642,371)))</f>
        <v>0</v>
      </c>
      <c r="NI13642" s="7" t="n">
        <v>7</v>
      </c>
      <c r="NJ13642" s="7" t="n">
        <v>65533</v>
      </c>
      <c r="NK13642" s="7" t="n">
        <v>60962</v>
      </c>
      <c r="NL13642" s="7" t="s">
        <v>20</v>
      </c>
      <c r="NM13642" s="7" t="n">
        <f t="normal" ca="1">32-LENB(INDIRECT(ADDRESS(13642,376)))</f>
        <v>0</v>
      </c>
      <c r="NN13642" s="7" t="n">
        <v>7</v>
      </c>
      <c r="NO13642" s="7" t="n">
        <v>65533</v>
      </c>
      <c r="NP13642" s="7" t="n">
        <v>60963</v>
      </c>
      <c r="NQ13642" s="7" t="s">
        <v>20</v>
      </c>
      <c r="NR13642" s="7" t="n">
        <f t="normal" ca="1">32-LENB(INDIRECT(ADDRESS(13642,381)))</f>
        <v>0</v>
      </c>
      <c r="NS13642" s="7" t="n">
        <v>7</v>
      </c>
      <c r="NT13642" s="7" t="n">
        <v>65533</v>
      </c>
      <c r="NU13642" s="7" t="n">
        <v>60964</v>
      </c>
      <c r="NV13642" s="7" t="s">
        <v>20</v>
      </c>
      <c r="NW13642" s="7" t="n">
        <f t="normal" ca="1">32-LENB(INDIRECT(ADDRESS(13642,386)))</f>
        <v>0</v>
      </c>
      <c r="NX13642" s="7" t="n">
        <v>7</v>
      </c>
      <c r="NY13642" s="7" t="n">
        <v>65533</v>
      </c>
      <c r="NZ13642" s="7" t="n">
        <v>60965</v>
      </c>
      <c r="OA13642" s="7" t="s">
        <v>20</v>
      </c>
      <c r="OB13642" s="7" t="n">
        <f t="normal" ca="1">32-LENB(INDIRECT(ADDRESS(13642,391)))</f>
        <v>0</v>
      </c>
      <c r="OC13642" s="7" t="n">
        <v>7</v>
      </c>
      <c r="OD13642" s="7" t="n">
        <v>65533</v>
      </c>
      <c r="OE13642" s="7" t="n">
        <v>60966</v>
      </c>
      <c r="OF13642" s="7" t="s">
        <v>20</v>
      </c>
      <c r="OG13642" s="7" t="n">
        <f t="normal" ca="1">32-LENB(INDIRECT(ADDRESS(13642,396)))</f>
        <v>0</v>
      </c>
      <c r="OH13642" s="7" t="n">
        <v>7</v>
      </c>
      <c r="OI13642" s="7" t="n">
        <v>65533</v>
      </c>
      <c r="OJ13642" s="7" t="n">
        <v>60967</v>
      </c>
      <c r="OK13642" s="7" t="s">
        <v>20</v>
      </c>
      <c r="OL13642" s="7" t="n">
        <f t="normal" ca="1">32-LENB(INDIRECT(ADDRESS(13642,401)))</f>
        <v>0</v>
      </c>
      <c r="OM13642" s="7" t="n">
        <v>7</v>
      </c>
      <c r="ON13642" s="7" t="n">
        <v>65533</v>
      </c>
      <c r="OO13642" s="7" t="n">
        <v>60968</v>
      </c>
      <c r="OP13642" s="7" t="s">
        <v>20</v>
      </c>
      <c r="OQ13642" s="7" t="n">
        <f t="normal" ca="1">32-LENB(INDIRECT(ADDRESS(13642,406)))</f>
        <v>0</v>
      </c>
      <c r="OR13642" s="7" t="n">
        <v>7</v>
      </c>
      <c r="OS13642" s="7" t="n">
        <v>65533</v>
      </c>
      <c r="OT13642" s="7" t="n">
        <v>60969</v>
      </c>
      <c r="OU13642" s="7" t="s">
        <v>20</v>
      </c>
      <c r="OV13642" s="7" t="n">
        <f t="normal" ca="1">32-LENB(INDIRECT(ADDRESS(13642,411)))</f>
        <v>0</v>
      </c>
      <c r="OW13642" s="7" t="n">
        <v>0</v>
      </c>
      <c r="OX13642" s="7" t="n">
        <v>65533</v>
      </c>
      <c r="OY13642" s="7" t="n">
        <v>0</v>
      </c>
      <c r="OZ13642" s="7" t="s">
        <v>20</v>
      </c>
      <c r="PA13642" s="7" t="n">
        <f t="normal" ca="1">32-LENB(INDIRECT(ADDRESS(13642,416)))</f>
        <v>0</v>
      </c>
    </row>
    <row r="13643" spans="1:22">
      <c r="A13643" t="s">
        <v>4</v>
      </c>
      <c r="B13643" s="4" t="s">
        <v>5</v>
      </c>
    </row>
    <row r="13644" spans="1:22">
      <c r="A13644" t="n">
        <v>132056</v>
      </c>
      <c r="B13644" s="5" t="n">
        <v>1</v>
      </c>
    </row>
    <row r="13645" spans="1:22" s="3" customFormat="1" customHeight="0">
      <c r="A13645" s="3" t="s">
        <v>2</v>
      </c>
      <c r="B13645" s="3" t="s">
        <v>1124</v>
      </c>
    </row>
    <row r="13646" spans="1:22">
      <c r="A13646" t="s">
        <v>4</v>
      </c>
      <c r="B13646" s="4" t="s">
        <v>5</v>
      </c>
      <c r="C13646" s="4" t="s">
        <v>10</v>
      </c>
      <c r="D13646" s="4" t="s">
        <v>10</v>
      </c>
      <c r="E13646" s="4" t="s">
        <v>16</v>
      </c>
      <c r="F13646" s="4" t="s">
        <v>8</v>
      </c>
      <c r="G13646" s="4" t="s">
        <v>1108</v>
      </c>
      <c r="H13646" s="4" t="s">
        <v>10</v>
      </c>
      <c r="I13646" s="4" t="s">
        <v>10</v>
      </c>
      <c r="J13646" s="4" t="s">
        <v>16</v>
      </c>
      <c r="K13646" s="4" t="s">
        <v>8</v>
      </c>
      <c r="L13646" s="4" t="s">
        <v>1108</v>
      </c>
      <c r="M13646" s="4" t="s">
        <v>10</v>
      </c>
      <c r="N13646" s="4" t="s">
        <v>10</v>
      </c>
      <c r="O13646" s="4" t="s">
        <v>16</v>
      </c>
      <c r="P13646" s="4" t="s">
        <v>8</v>
      </c>
      <c r="Q13646" s="4" t="s">
        <v>1108</v>
      </c>
    </row>
    <row r="13647" spans="1:22">
      <c r="A13647" t="n">
        <v>132064</v>
      </c>
      <c r="B13647" s="95" t="n">
        <v>257</v>
      </c>
      <c r="C13647" s="7" t="n">
        <v>4</v>
      </c>
      <c r="D13647" s="7" t="n">
        <v>65533</v>
      </c>
      <c r="E13647" s="7" t="n">
        <v>12105</v>
      </c>
      <c r="F13647" s="7" t="s">
        <v>20</v>
      </c>
      <c r="G13647" s="7" t="n">
        <f t="normal" ca="1">32-LENB(INDIRECT(ADDRESS(13647,6)))</f>
        <v>0</v>
      </c>
      <c r="H13647" s="7" t="n">
        <v>4</v>
      </c>
      <c r="I13647" s="7" t="n">
        <v>65533</v>
      </c>
      <c r="J13647" s="7" t="n">
        <v>12105</v>
      </c>
      <c r="K13647" s="7" t="s">
        <v>20</v>
      </c>
      <c r="L13647" s="7" t="n">
        <f t="normal" ca="1">32-LENB(INDIRECT(ADDRESS(13647,11)))</f>
        <v>0</v>
      </c>
      <c r="M13647" s="7" t="n">
        <v>0</v>
      </c>
      <c r="N13647" s="7" t="n">
        <v>65533</v>
      </c>
      <c r="O13647" s="7" t="n">
        <v>0</v>
      </c>
      <c r="P13647" s="7" t="s">
        <v>20</v>
      </c>
      <c r="Q13647" s="7" t="n">
        <f t="normal" ca="1">32-LENB(INDIRECT(ADDRESS(13647,16)))</f>
        <v>0</v>
      </c>
    </row>
    <row r="13648" spans="1:22">
      <c r="A13648" t="s">
        <v>4</v>
      </c>
      <c r="B13648" s="4" t="s">
        <v>5</v>
      </c>
    </row>
    <row r="13649" spans="1:417">
      <c r="A13649" t="n">
        <v>132184</v>
      </c>
      <c r="B13649" s="5" t="n">
        <v>1</v>
      </c>
    </row>
    <row r="13650" spans="1:417" s="3" customFormat="1" customHeight="0">
      <c r="A13650" s="3" t="s">
        <v>2</v>
      </c>
      <c r="B13650" s="3" t="s">
        <v>1125</v>
      </c>
    </row>
    <row r="13651" spans="1:417">
      <c r="A13651" t="s">
        <v>4</v>
      </c>
      <c r="B13651" s="4" t="s">
        <v>5</v>
      </c>
      <c r="C13651" s="4" t="s">
        <v>10</v>
      </c>
      <c r="D13651" s="4" t="s">
        <v>10</v>
      </c>
      <c r="E13651" s="4" t="s">
        <v>16</v>
      </c>
      <c r="F13651" s="4" t="s">
        <v>8</v>
      </c>
      <c r="G13651" s="4" t="s">
        <v>1108</v>
      </c>
      <c r="H13651" s="4" t="s">
        <v>10</v>
      </c>
      <c r="I13651" s="4" t="s">
        <v>10</v>
      </c>
      <c r="J13651" s="4" t="s">
        <v>16</v>
      </c>
      <c r="K13651" s="4" t="s">
        <v>8</v>
      </c>
      <c r="L13651" s="4" t="s">
        <v>1108</v>
      </c>
      <c r="M13651" s="4" t="s">
        <v>10</v>
      </c>
      <c r="N13651" s="4" t="s">
        <v>10</v>
      </c>
      <c r="O13651" s="4" t="s">
        <v>16</v>
      </c>
      <c r="P13651" s="4" t="s">
        <v>8</v>
      </c>
      <c r="Q13651" s="4" t="s">
        <v>1108</v>
      </c>
    </row>
    <row r="13652" spans="1:417">
      <c r="A13652" t="n">
        <v>132192</v>
      </c>
      <c r="B13652" s="95" t="n">
        <v>257</v>
      </c>
      <c r="C13652" s="7" t="n">
        <v>4</v>
      </c>
      <c r="D13652" s="7" t="n">
        <v>65533</v>
      </c>
      <c r="E13652" s="7" t="n">
        <v>12105</v>
      </c>
      <c r="F13652" s="7" t="s">
        <v>20</v>
      </c>
      <c r="G13652" s="7" t="n">
        <f t="normal" ca="1">32-LENB(INDIRECT(ADDRESS(13652,6)))</f>
        <v>0</v>
      </c>
      <c r="H13652" s="7" t="n">
        <v>4</v>
      </c>
      <c r="I13652" s="7" t="n">
        <v>65533</v>
      </c>
      <c r="J13652" s="7" t="n">
        <v>12105</v>
      </c>
      <c r="K13652" s="7" t="s">
        <v>20</v>
      </c>
      <c r="L13652" s="7" t="n">
        <f t="normal" ca="1">32-LENB(INDIRECT(ADDRESS(13652,11)))</f>
        <v>0</v>
      </c>
      <c r="M13652" s="7" t="n">
        <v>0</v>
      </c>
      <c r="N13652" s="7" t="n">
        <v>65533</v>
      </c>
      <c r="O13652" s="7" t="n">
        <v>0</v>
      </c>
      <c r="P13652" s="7" t="s">
        <v>20</v>
      </c>
      <c r="Q13652" s="7" t="n">
        <f t="normal" ca="1">32-LENB(INDIRECT(ADDRESS(13652,16)))</f>
        <v>0</v>
      </c>
    </row>
    <row r="13653" spans="1:417">
      <c r="A13653" t="s">
        <v>4</v>
      </c>
      <c r="B13653" s="4" t="s">
        <v>5</v>
      </c>
    </row>
    <row r="13654" spans="1:417">
      <c r="A13654" t="n">
        <v>132312</v>
      </c>
      <c r="B13654" s="5" t="n">
        <v>1</v>
      </c>
    </row>
    <row r="13655" spans="1:417" s="3" customFormat="1" customHeight="0">
      <c r="A13655" s="3" t="s">
        <v>2</v>
      </c>
      <c r="B13655" s="3" t="s">
        <v>1126</v>
      </c>
    </row>
    <row r="13656" spans="1:417">
      <c r="A13656" t="s">
        <v>4</v>
      </c>
      <c r="B13656" s="4" t="s">
        <v>5</v>
      </c>
      <c r="C13656" s="4" t="s">
        <v>10</v>
      </c>
      <c r="D13656" s="4" t="s">
        <v>10</v>
      </c>
      <c r="E13656" s="4" t="s">
        <v>16</v>
      </c>
      <c r="F13656" s="4" t="s">
        <v>8</v>
      </c>
      <c r="G13656" s="4" t="s">
        <v>1108</v>
      </c>
      <c r="H13656" s="4" t="s">
        <v>10</v>
      </c>
      <c r="I13656" s="4" t="s">
        <v>10</v>
      </c>
      <c r="J13656" s="4" t="s">
        <v>16</v>
      </c>
      <c r="K13656" s="4" t="s">
        <v>8</v>
      </c>
      <c r="L13656" s="4" t="s">
        <v>1108</v>
      </c>
    </row>
    <row r="13657" spans="1:417">
      <c r="A13657" t="n">
        <v>132320</v>
      </c>
      <c r="B13657" s="95" t="n">
        <v>257</v>
      </c>
      <c r="C13657" s="7" t="n">
        <v>4</v>
      </c>
      <c r="D13657" s="7" t="n">
        <v>65533</v>
      </c>
      <c r="E13657" s="7" t="n">
        <v>12105</v>
      </c>
      <c r="F13657" s="7" t="s">
        <v>20</v>
      </c>
      <c r="G13657" s="7" t="n">
        <f t="normal" ca="1">32-LENB(INDIRECT(ADDRESS(13657,6)))</f>
        <v>0</v>
      </c>
      <c r="H13657" s="7" t="n">
        <v>0</v>
      </c>
      <c r="I13657" s="7" t="n">
        <v>65533</v>
      </c>
      <c r="J13657" s="7" t="n">
        <v>0</v>
      </c>
      <c r="K13657" s="7" t="s">
        <v>20</v>
      </c>
      <c r="L13657" s="7" t="n">
        <f t="normal" ca="1">32-LENB(INDIRECT(ADDRESS(13657,11)))</f>
        <v>0</v>
      </c>
    </row>
    <row r="13658" spans="1:417">
      <c r="A13658" t="s">
        <v>4</v>
      </c>
      <c r="B13658" s="4" t="s">
        <v>5</v>
      </c>
    </row>
    <row r="13659" spans="1:417">
      <c r="A13659" t="n">
        <v>132400</v>
      </c>
      <c r="B13659" s="5" t="n">
        <v>1</v>
      </c>
    </row>
    <row r="13660" spans="1:417" s="3" customFormat="1" customHeight="0">
      <c r="A13660" s="3" t="s">
        <v>2</v>
      </c>
      <c r="B13660" s="3" t="s">
        <v>1127</v>
      </c>
    </row>
    <row r="13661" spans="1:417">
      <c r="A13661" t="s">
        <v>4</v>
      </c>
      <c r="B13661" s="4" t="s">
        <v>5</v>
      </c>
      <c r="C13661" s="4" t="s">
        <v>10</v>
      </c>
      <c r="D13661" s="4" t="s">
        <v>10</v>
      </c>
      <c r="E13661" s="4" t="s">
        <v>16</v>
      </c>
      <c r="F13661" s="4" t="s">
        <v>8</v>
      </c>
      <c r="G13661" s="4" t="s">
        <v>1108</v>
      </c>
      <c r="H13661" s="4" t="s">
        <v>10</v>
      </c>
      <c r="I13661" s="4" t="s">
        <v>10</v>
      </c>
      <c r="J13661" s="4" t="s">
        <v>16</v>
      </c>
      <c r="K13661" s="4" t="s">
        <v>8</v>
      </c>
      <c r="L13661" s="4" t="s">
        <v>1108</v>
      </c>
    </row>
    <row r="13662" spans="1:417">
      <c r="A13662" t="n">
        <v>132416</v>
      </c>
      <c r="B13662" s="95" t="n">
        <v>257</v>
      </c>
      <c r="C13662" s="7" t="n">
        <v>4</v>
      </c>
      <c r="D13662" s="7" t="n">
        <v>65533</v>
      </c>
      <c r="E13662" s="7" t="n">
        <v>12105</v>
      </c>
      <c r="F13662" s="7" t="s">
        <v>20</v>
      </c>
      <c r="G13662" s="7" t="n">
        <f t="normal" ca="1">32-LENB(INDIRECT(ADDRESS(13662,6)))</f>
        <v>0</v>
      </c>
      <c r="H13662" s="7" t="n">
        <v>0</v>
      </c>
      <c r="I13662" s="7" t="n">
        <v>65533</v>
      </c>
      <c r="J13662" s="7" t="n">
        <v>0</v>
      </c>
      <c r="K13662" s="7" t="s">
        <v>20</v>
      </c>
      <c r="L13662" s="7" t="n">
        <f t="normal" ca="1">32-LENB(INDIRECT(ADDRESS(13662,11)))</f>
        <v>0</v>
      </c>
    </row>
    <row r="13663" spans="1:417">
      <c r="A13663" t="s">
        <v>4</v>
      </c>
      <c r="B13663" s="4" t="s">
        <v>5</v>
      </c>
    </row>
    <row r="13664" spans="1:417">
      <c r="A13664" t="n">
        <v>132496</v>
      </c>
      <c r="B1366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2025-09-06T21:47:40</dcterms:created>
  <dcterms:modified xsi:type="dcterms:W3CDTF">2025-09-06T21:47:40</dcterms:modified>
</cp:coreProperties>
</file>